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OP\OneDrive\Documentos\2023\PLANES 2023\SEGUIMIENTO PLAN DE ACCION 2023\1er TRIMESTRE\"/>
    </mc:Choice>
  </mc:AlternateContent>
  <xr:revisionPtr revIDLastSave="0" documentId="13_ncr:1_{DAE83EC1-D745-4F8C-91B7-AEA62278E6A5}" xr6:coauthVersionLast="47" xr6:coauthVersionMax="47" xr10:uidLastSave="{00000000-0000-0000-0000-000000000000}"/>
  <bookViews>
    <workbookView xWindow="-120" yWindow="-120" windowWidth="29040" windowHeight="15720" xr2:uid="{00000000-000D-0000-FFFF-FFFF00000000}"/>
  </bookViews>
  <sheets>
    <sheet name="Monitoreo_Seguimento_Evaluación" sheetId="3" r:id="rId1"/>
    <sheet name="PINAR" sheetId="4" state="hidden" r:id="rId2"/>
    <sheet name="PLAN-ADQUISICIONES" sheetId="5" state="hidden" r:id="rId3"/>
    <sheet name="PLAN-VACANTES" sheetId="6" state="hidden" r:id="rId4"/>
    <sheet name="PREVISION-RECURSOS-HUMANOS" sheetId="7" state="hidden" r:id="rId5"/>
    <sheet name="ESTRATEGICO-TH" sheetId="8" state="hidden" r:id="rId6"/>
    <sheet name="INS-CAPACITACIONES" sheetId="9" state="hidden" r:id="rId7"/>
    <sheet name="INCENTIVOS-INSTITUCIONALES" sheetId="10" state="hidden" r:id="rId8"/>
    <sheet name="SG-SST" sheetId="11" state="hidden" r:id="rId9"/>
    <sheet name="ANTICORRUPCION" sheetId="12" state="hidden" r:id="rId10"/>
    <sheet name="PETI" sheetId="13" state="hidden" r:id="rId11"/>
    <sheet name="TRATAMIENTO-PRIVACIDAD-INFORMAC" sheetId="14" state="hidden" r:id="rId12"/>
    <sheet name="SEGURIDAD INFORMACION" sheetId="15" state="hidden" r:id="rId13"/>
  </sheets>
  <externalReferences>
    <externalReference r:id="rId14"/>
  </externalReferences>
  <definedNames>
    <definedName name="_xlnm.Print_Area" localSheetId="0">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3" i="3" l="1"/>
  <c r="O193" i="3"/>
  <c r="Q192" i="3"/>
  <c r="O192" i="3"/>
  <c r="AA191" i="3"/>
  <c r="V191" i="3"/>
  <c r="Q191" i="3"/>
  <c r="O191" i="3"/>
  <c r="AA190" i="3"/>
  <c r="V190" i="3"/>
  <c r="Q190" i="3"/>
  <c r="O190" i="3"/>
  <c r="AA189" i="3"/>
  <c r="V189" i="3"/>
  <c r="Q189" i="3"/>
  <c r="O189" i="3"/>
  <c r="AA188" i="3"/>
  <c r="V188" i="3"/>
  <c r="AA187" i="3"/>
  <c r="V187" i="3"/>
  <c r="Q187" i="3"/>
  <c r="AA186" i="3"/>
  <c r="V186" i="3"/>
  <c r="AA185" i="3"/>
  <c r="Y185" i="3"/>
  <c r="V185" i="3"/>
  <c r="AA184" i="3"/>
  <c r="Y184" i="3"/>
  <c r="V184" i="3"/>
  <c r="AA183" i="3"/>
  <c r="Y183" i="3"/>
  <c r="V183" i="3"/>
  <c r="AA182" i="3"/>
  <c r="Y182" i="3"/>
  <c r="V182" i="3"/>
  <c r="J182" i="3"/>
  <c r="AA181" i="3"/>
  <c r="Y181" i="3"/>
  <c r="J181" i="3"/>
  <c r="AA180" i="3"/>
  <c r="Y180" i="3"/>
  <c r="J180" i="3"/>
  <c r="AA179" i="3"/>
  <c r="Y179" i="3"/>
  <c r="J179" i="3"/>
  <c r="AA178" i="3"/>
  <c r="Y178" i="3"/>
  <c r="O178" i="3"/>
  <c r="AA177" i="3"/>
  <c r="Y177" i="3"/>
  <c r="V177" i="3"/>
  <c r="T177" i="3"/>
  <c r="O177" i="3"/>
  <c r="L177" i="3"/>
  <c r="AA176" i="3"/>
  <c r="T176" i="3"/>
  <c r="L176" i="3"/>
  <c r="AA175" i="3"/>
  <c r="Y175" i="3"/>
  <c r="V175" i="3"/>
  <c r="T175" i="3"/>
  <c r="Q175" i="3"/>
  <c r="O175" i="3"/>
  <c r="J175" i="3"/>
  <c r="AA174" i="3"/>
  <c r="V174" i="3"/>
  <c r="T174" i="3"/>
  <c r="Q174" i="3"/>
  <c r="O174" i="3"/>
  <c r="L174" i="3"/>
  <c r="J174" i="3"/>
  <c r="AA173" i="3"/>
  <c r="Y173" i="3"/>
  <c r="T173" i="3"/>
  <c r="O173" i="3"/>
  <c r="AA172" i="3"/>
  <c r="V172" i="3"/>
  <c r="T172" i="3"/>
  <c r="Q172" i="3"/>
  <c r="L172" i="3"/>
  <c r="J172" i="3"/>
  <c r="AA171" i="3"/>
  <c r="Y171" i="3"/>
  <c r="V171" i="3"/>
  <c r="T171" i="3"/>
  <c r="O171" i="3"/>
  <c r="AA170" i="3"/>
  <c r="Y170" i="3"/>
  <c r="V170" i="3"/>
  <c r="T170" i="3"/>
  <c r="Q170" i="3"/>
  <c r="O170" i="3"/>
  <c r="L170" i="3"/>
  <c r="AA169" i="3"/>
  <c r="Y169" i="3"/>
  <c r="T169" i="3"/>
  <c r="O169" i="3"/>
  <c r="AA168" i="3"/>
  <c r="Y168" i="3"/>
  <c r="V168" i="3"/>
  <c r="T168" i="3"/>
  <c r="Q168" i="3"/>
  <c r="O168" i="3"/>
  <c r="J168" i="3"/>
  <c r="AA167" i="3" l="1"/>
  <c r="Y167" i="3"/>
  <c r="V167" i="3"/>
  <c r="T167" i="3"/>
  <c r="Q167" i="3"/>
  <c r="O167" i="3"/>
  <c r="L167" i="3"/>
  <c r="J167" i="3"/>
  <c r="AA166" i="3"/>
  <c r="Y166" i="3"/>
  <c r="V166" i="3"/>
  <c r="T166" i="3"/>
  <c r="Q166" i="3"/>
  <c r="O166" i="3"/>
  <c r="L166" i="3"/>
  <c r="J166" i="3"/>
  <c r="AA165" i="3"/>
  <c r="Y165" i="3"/>
  <c r="V165" i="3"/>
  <c r="T165" i="3"/>
  <c r="Q165" i="3"/>
  <c r="O165" i="3"/>
  <c r="L165" i="3"/>
  <c r="J165" i="3"/>
  <c r="AA164" i="3"/>
  <c r="Y164" i="3"/>
  <c r="V164" i="3"/>
  <c r="T164" i="3"/>
  <c r="Q164" i="3"/>
  <c r="O164" i="3"/>
  <c r="L164" i="3"/>
  <c r="J164" i="3"/>
  <c r="AA163" i="3"/>
  <c r="Y163" i="3"/>
  <c r="V163" i="3"/>
  <c r="T163" i="3"/>
  <c r="Q163" i="3"/>
  <c r="O163" i="3"/>
  <c r="L163" i="3"/>
  <c r="J163" i="3"/>
  <c r="AA162" i="3"/>
  <c r="Y162" i="3"/>
  <c r="V162" i="3"/>
  <c r="T162" i="3"/>
  <c r="Q162" i="3"/>
  <c r="O162" i="3"/>
  <c r="L162" i="3"/>
  <c r="J162" i="3"/>
  <c r="AA161" i="3"/>
  <c r="Y161" i="3"/>
  <c r="V161" i="3"/>
  <c r="T161" i="3"/>
  <c r="Q161" i="3"/>
  <c r="O161" i="3"/>
  <c r="J161" i="3"/>
  <c r="AA160" i="3"/>
  <c r="Y160" i="3"/>
  <c r="V160" i="3"/>
  <c r="T160" i="3"/>
  <c r="Q160" i="3"/>
  <c r="O160" i="3"/>
  <c r="L160" i="3"/>
  <c r="J160" i="3"/>
  <c r="AA159" i="3"/>
  <c r="Y159" i="3"/>
  <c r="V159" i="3"/>
  <c r="T159" i="3"/>
  <c r="Q159" i="3"/>
  <c r="O159" i="3"/>
  <c r="L159" i="3"/>
  <c r="J159" i="3"/>
  <c r="AA158" i="3"/>
  <c r="Y158" i="3"/>
  <c r="V158" i="3"/>
  <c r="T158" i="3"/>
  <c r="Q158" i="3"/>
  <c r="O158" i="3"/>
  <c r="L158" i="3"/>
  <c r="J158" i="3"/>
  <c r="AA157" i="3"/>
  <c r="Y157" i="3"/>
  <c r="V157" i="3"/>
  <c r="T157" i="3"/>
  <c r="Q157" i="3"/>
  <c r="O157" i="3"/>
  <c r="L157" i="3"/>
  <c r="J157" i="3"/>
  <c r="AA156" i="3"/>
  <c r="Y156" i="3"/>
  <c r="V156" i="3"/>
  <c r="T156" i="3"/>
  <c r="Q156" i="3"/>
  <c r="O156" i="3"/>
  <c r="L156" i="3"/>
  <c r="J156" i="3"/>
  <c r="AA155" i="3"/>
  <c r="Y155" i="3"/>
  <c r="V155" i="3"/>
  <c r="T155" i="3"/>
  <c r="Q155" i="3"/>
  <c r="O155" i="3"/>
  <c r="L155" i="3"/>
  <c r="J155" i="3"/>
  <c r="AA154" i="3" l="1"/>
  <c r="Y154" i="3"/>
  <c r="V154" i="3"/>
  <c r="T154" i="3"/>
  <c r="Q154" i="3"/>
  <c r="O154" i="3"/>
  <c r="L154" i="3"/>
  <c r="J154" i="3"/>
  <c r="AA153" i="3"/>
  <c r="V153" i="3"/>
  <c r="T153" i="3"/>
  <c r="Q153" i="3"/>
  <c r="O153" i="3"/>
  <c r="L153" i="3"/>
  <c r="J153" i="3"/>
  <c r="AA152" i="3"/>
  <c r="Y152" i="3"/>
  <c r="V152" i="3"/>
  <c r="T152" i="3"/>
  <c r="Q152" i="3"/>
  <c r="O152" i="3"/>
  <c r="L152" i="3"/>
  <c r="J152" i="3"/>
  <c r="AA151" i="3"/>
  <c r="Y151" i="3"/>
  <c r="V151" i="3"/>
  <c r="T151" i="3"/>
  <c r="Q151" i="3"/>
  <c r="O151" i="3"/>
  <c r="L151" i="3"/>
  <c r="J151" i="3"/>
  <c r="AA150" i="3"/>
  <c r="Y150" i="3"/>
  <c r="V150" i="3"/>
  <c r="T150" i="3"/>
  <c r="Q150" i="3"/>
  <c r="O150" i="3"/>
  <c r="L150" i="3"/>
  <c r="J150" i="3"/>
  <c r="AA149" i="3"/>
  <c r="Y149" i="3"/>
  <c r="V149" i="3"/>
  <c r="T149" i="3"/>
  <c r="Q149" i="3"/>
  <c r="O149" i="3"/>
  <c r="L149" i="3"/>
  <c r="J149" i="3"/>
  <c r="AA148" i="3"/>
  <c r="Y148" i="3"/>
  <c r="V148" i="3"/>
  <c r="T148" i="3"/>
  <c r="Q148" i="3"/>
  <c r="O148" i="3"/>
  <c r="L148" i="3"/>
  <c r="J148" i="3"/>
  <c r="AA147" i="3"/>
  <c r="Y147" i="3"/>
  <c r="V147" i="3"/>
  <c r="T147" i="3"/>
  <c r="Q147" i="3"/>
  <c r="O147" i="3"/>
  <c r="L147" i="3"/>
  <c r="J147" i="3"/>
  <c r="AA146" i="3"/>
  <c r="Y146" i="3"/>
  <c r="V146" i="3"/>
  <c r="T146" i="3"/>
  <c r="Q146" i="3"/>
  <c r="O146" i="3"/>
  <c r="L146" i="3"/>
  <c r="J146" i="3"/>
  <c r="AA145" i="3"/>
  <c r="Y145" i="3"/>
  <c r="V145" i="3"/>
  <c r="T145" i="3"/>
  <c r="Q145" i="3"/>
  <c r="O145" i="3"/>
  <c r="L145" i="3"/>
  <c r="J145" i="3"/>
  <c r="AA144" i="3"/>
  <c r="Y144" i="3"/>
  <c r="V144" i="3"/>
  <c r="T144" i="3"/>
  <c r="Q144" i="3"/>
  <c r="O144" i="3"/>
  <c r="L144" i="3"/>
  <c r="J144" i="3"/>
  <c r="AA143" i="3"/>
  <c r="Y143" i="3"/>
  <c r="V143" i="3"/>
  <c r="T143" i="3"/>
  <c r="Q143" i="3"/>
  <c r="O143" i="3"/>
  <c r="L143" i="3"/>
  <c r="J143" i="3"/>
  <c r="AA142" i="3"/>
  <c r="L142" i="3"/>
  <c r="J142" i="3"/>
  <c r="AA141" i="3"/>
  <c r="Y141" i="3"/>
  <c r="V141" i="3"/>
  <c r="T141" i="3"/>
  <c r="Q141" i="3"/>
  <c r="O141" i="3"/>
  <c r="L141" i="3"/>
  <c r="J141" i="3"/>
  <c r="AA140" i="3"/>
  <c r="L140" i="3"/>
  <c r="J140" i="3"/>
  <c r="AA139" i="3"/>
  <c r="L139" i="3"/>
  <c r="J139" i="3"/>
  <c r="AA138" i="3"/>
  <c r="Y138" i="3"/>
  <c r="V138" i="3"/>
  <c r="T138" i="3"/>
  <c r="Q138" i="3"/>
  <c r="O138" i="3"/>
  <c r="L138" i="3"/>
  <c r="J138" i="3"/>
  <c r="AA137" i="3"/>
  <c r="Y137" i="3"/>
  <c r="V137" i="3"/>
  <c r="T137" i="3"/>
  <c r="Q137" i="3"/>
  <c r="O137" i="3"/>
  <c r="L137" i="3"/>
  <c r="J137" i="3"/>
  <c r="AA136" i="3"/>
  <c r="Y136" i="3"/>
  <c r="V136" i="3"/>
  <c r="T136" i="3"/>
  <c r="Q136" i="3"/>
  <c r="O136" i="3"/>
  <c r="L136" i="3"/>
  <c r="J136" i="3"/>
  <c r="Y135" i="3"/>
  <c r="T135" i="3"/>
  <c r="O135" i="3"/>
  <c r="L135" i="3"/>
  <c r="Q135" i="3" s="1"/>
  <c r="V135" i="3" s="1"/>
  <c r="AA135" i="3" s="1"/>
  <c r="J135" i="3"/>
  <c r="Y134" i="3"/>
  <c r="T134" i="3"/>
  <c r="O134" i="3"/>
  <c r="L134" i="3"/>
  <c r="Q134" i="3" s="1"/>
  <c r="V134" i="3" s="1"/>
  <c r="AA134" i="3" s="1"/>
  <c r="J134" i="3"/>
  <c r="Y133" i="3"/>
  <c r="T133" i="3"/>
  <c r="O133" i="3"/>
  <c r="L133" i="3"/>
  <c r="Q133" i="3" s="1"/>
  <c r="V133" i="3" s="1"/>
  <c r="AA133" i="3" s="1"/>
  <c r="J133" i="3"/>
  <c r="Y132" i="3"/>
  <c r="T132" i="3"/>
  <c r="O132" i="3"/>
  <c r="L132" i="3"/>
  <c r="Q132" i="3" s="1"/>
  <c r="V132" i="3" s="1"/>
  <c r="AA132" i="3" s="1"/>
  <c r="J132" i="3"/>
  <c r="Y131" i="3"/>
  <c r="T131" i="3"/>
  <c r="O131" i="3"/>
  <c r="L131" i="3"/>
  <c r="Q131" i="3" s="1"/>
  <c r="V131" i="3" s="1"/>
  <c r="AA131" i="3" s="1"/>
  <c r="J131" i="3"/>
  <c r="Y130" i="3"/>
  <c r="T130" i="3"/>
  <c r="O130" i="3"/>
  <c r="L130" i="3"/>
  <c r="Q130" i="3" s="1"/>
  <c r="V130" i="3" s="1"/>
  <c r="AA130" i="3" s="1"/>
  <c r="J130" i="3"/>
  <c r="Y129" i="3"/>
  <c r="T129" i="3"/>
  <c r="O129" i="3"/>
  <c r="L129" i="3"/>
  <c r="Q129" i="3" s="1"/>
  <c r="V129" i="3" s="1"/>
  <c r="AA129" i="3" s="1"/>
  <c r="J129" i="3"/>
  <c r="Y128" i="3"/>
  <c r="V128" i="3"/>
  <c r="AA128" i="3" s="1"/>
  <c r="T128" i="3"/>
  <c r="Q128" i="3"/>
  <c r="O128" i="3"/>
  <c r="L128" i="3"/>
  <c r="J128" i="3"/>
  <c r="Y127" i="3"/>
  <c r="T127" i="3"/>
  <c r="O127" i="3"/>
  <c r="L127" i="3"/>
  <c r="Q127" i="3" s="1"/>
  <c r="V127" i="3" s="1"/>
  <c r="AA127" i="3" s="1"/>
  <c r="J127" i="3"/>
  <c r="Y126" i="3"/>
  <c r="T126" i="3"/>
  <c r="O126" i="3"/>
  <c r="L126" i="3"/>
  <c r="Q126" i="3" s="1"/>
  <c r="V126" i="3" s="1"/>
  <c r="AA126" i="3" s="1"/>
  <c r="J126" i="3"/>
  <c r="Y125" i="3"/>
  <c r="V125" i="3"/>
  <c r="AA125" i="3" s="1"/>
  <c r="T125" i="3"/>
  <c r="Q125" i="3"/>
  <c r="O125" i="3"/>
  <c r="L125" i="3"/>
  <c r="J125" i="3"/>
  <c r="Y124" i="3"/>
  <c r="T124" i="3"/>
  <c r="O124" i="3"/>
  <c r="L124" i="3"/>
  <c r="Q124" i="3" s="1"/>
  <c r="V124" i="3" s="1"/>
  <c r="AA124" i="3" s="1"/>
  <c r="J124" i="3"/>
  <c r="Y123" i="3"/>
  <c r="T123" i="3"/>
  <c r="O123" i="3"/>
  <c r="L123" i="3"/>
  <c r="Q123" i="3" s="1"/>
  <c r="V123" i="3" s="1"/>
  <c r="AA123" i="3" s="1"/>
  <c r="J123" i="3"/>
  <c r="Y122" i="3"/>
  <c r="V122" i="3"/>
  <c r="AA122" i="3" s="1"/>
  <c r="T122" i="3"/>
  <c r="Q122" i="3"/>
  <c r="O122" i="3"/>
  <c r="L122" i="3"/>
  <c r="J122" i="3"/>
  <c r="Y121" i="3"/>
  <c r="T121" i="3"/>
  <c r="O121" i="3"/>
  <c r="L121" i="3"/>
  <c r="Q121" i="3" s="1"/>
  <c r="V121" i="3" s="1"/>
  <c r="AA121" i="3" s="1"/>
  <c r="J121" i="3"/>
  <c r="Y120" i="3"/>
  <c r="T120" i="3"/>
  <c r="O120" i="3"/>
  <c r="L120" i="3"/>
  <c r="Q120" i="3" s="1"/>
  <c r="V120" i="3" s="1"/>
  <c r="AA120" i="3" s="1"/>
  <c r="J120" i="3"/>
  <c r="Y119" i="3"/>
  <c r="V119" i="3"/>
  <c r="AA119" i="3" s="1"/>
  <c r="T119" i="3"/>
  <c r="Q119" i="3"/>
  <c r="O119" i="3"/>
  <c r="L119" i="3"/>
  <c r="J119" i="3"/>
  <c r="Y118" i="3"/>
  <c r="T118" i="3"/>
  <c r="O118" i="3"/>
  <c r="L118" i="3"/>
  <c r="Q118" i="3" s="1"/>
  <c r="V118" i="3" s="1"/>
  <c r="AA118" i="3" s="1"/>
  <c r="J118" i="3"/>
  <c r="Y117" i="3"/>
  <c r="T117" i="3"/>
  <c r="O117" i="3"/>
  <c r="L117" i="3"/>
  <c r="Q117" i="3" s="1"/>
  <c r="V117" i="3" s="1"/>
  <c r="AA117" i="3" s="1"/>
  <c r="J117" i="3"/>
  <c r="Y116" i="3"/>
  <c r="V116" i="3"/>
  <c r="AA116" i="3" s="1"/>
  <c r="T116" i="3"/>
  <c r="Q116" i="3"/>
  <c r="O116" i="3"/>
  <c r="L116" i="3"/>
  <c r="J116" i="3"/>
  <c r="Y115" i="3"/>
  <c r="T115" i="3"/>
  <c r="O115" i="3"/>
  <c r="L115" i="3"/>
  <c r="Q115" i="3" s="1"/>
  <c r="V115" i="3" s="1"/>
  <c r="AA115" i="3" s="1"/>
  <c r="J115" i="3"/>
  <c r="Y114" i="3"/>
  <c r="T114" i="3"/>
  <c r="O114" i="3"/>
  <c r="L114" i="3"/>
  <c r="Q114" i="3" s="1"/>
  <c r="V114" i="3" s="1"/>
  <c r="AA114" i="3" s="1"/>
  <c r="J114" i="3"/>
  <c r="Y113" i="3"/>
  <c r="V113" i="3"/>
  <c r="AA113" i="3" s="1"/>
  <c r="T113" i="3"/>
  <c r="Q113" i="3"/>
  <c r="O113" i="3"/>
  <c r="L113" i="3"/>
  <c r="J113" i="3"/>
  <c r="Y112" i="3"/>
  <c r="T112" i="3"/>
  <c r="O112" i="3"/>
  <c r="L112" i="3"/>
  <c r="Q112" i="3" s="1"/>
  <c r="V112" i="3" s="1"/>
  <c r="AA112" i="3" s="1"/>
  <c r="J112" i="3"/>
  <c r="Y111" i="3"/>
  <c r="T111" i="3"/>
  <c r="O111" i="3"/>
  <c r="L111" i="3"/>
  <c r="Q111" i="3" s="1"/>
  <c r="V111" i="3" s="1"/>
  <c r="AA111" i="3" s="1"/>
  <c r="J111" i="3"/>
  <c r="Y110" i="3"/>
  <c r="V110" i="3"/>
  <c r="AA110" i="3" s="1"/>
  <c r="T110" i="3"/>
  <c r="Q110" i="3"/>
  <c r="O110" i="3"/>
  <c r="L110" i="3"/>
  <c r="J110" i="3"/>
  <c r="Y109" i="3"/>
  <c r="T109" i="3"/>
  <c r="O109" i="3"/>
  <c r="L109" i="3"/>
  <c r="Q109" i="3" s="1"/>
  <c r="V109" i="3" s="1"/>
  <c r="AA109" i="3" s="1"/>
  <c r="J109" i="3"/>
  <c r="Y108" i="3"/>
  <c r="T108" i="3"/>
  <c r="O108" i="3"/>
  <c r="L108" i="3"/>
  <c r="Q108" i="3" s="1"/>
  <c r="V108" i="3" s="1"/>
  <c r="AA108" i="3" s="1"/>
  <c r="J108" i="3"/>
  <c r="Y107" i="3"/>
  <c r="V107" i="3"/>
  <c r="AA107" i="3" s="1"/>
  <c r="T107" i="3"/>
  <c r="Q107" i="3"/>
  <c r="O107" i="3"/>
  <c r="L107" i="3"/>
  <c r="J107" i="3"/>
  <c r="Y106" i="3"/>
  <c r="T106" i="3"/>
  <c r="O106" i="3"/>
  <c r="L106" i="3"/>
  <c r="Q106" i="3" s="1"/>
  <c r="V106" i="3" s="1"/>
  <c r="AA106" i="3" s="1"/>
  <c r="J106" i="3"/>
  <c r="Y105" i="3"/>
  <c r="T105" i="3"/>
  <c r="O105" i="3"/>
  <c r="L105" i="3"/>
  <c r="Q105" i="3" s="1"/>
  <c r="V105" i="3" s="1"/>
  <c r="AA105" i="3" s="1"/>
  <c r="J105" i="3"/>
  <c r="Y104" i="3"/>
  <c r="V104" i="3"/>
  <c r="AA104" i="3" s="1"/>
  <c r="T104" i="3"/>
  <c r="Q104" i="3"/>
  <c r="O104" i="3"/>
  <c r="L104" i="3"/>
  <c r="J104" i="3"/>
  <c r="Y103" i="3"/>
  <c r="T103" i="3"/>
  <c r="O103" i="3"/>
  <c r="L103" i="3"/>
  <c r="Q103" i="3" s="1"/>
  <c r="V103" i="3" s="1"/>
  <c r="AA103" i="3" s="1"/>
  <c r="J103" i="3"/>
  <c r="Y102" i="3"/>
  <c r="T102" i="3"/>
  <c r="O102" i="3"/>
  <c r="L102" i="3"/>
  <c r="Q102" i="3" s="1"/>
  <c r="V102" i="3" s="1"/>
  <c r="AA102" i="3" s="1"/>
  <c r="J102" i="3"/>
  <c r="Y101" i="3"/>
  <c r="V101" i="3"/>
  <c r="AA101" i="3" s="1"/>
  <c r="T101" i="3"/>
  <c r="Q101" i="3"/>
  <c r="O101" i="3"/>
  <c r="L101" i="3"/>
  <c r="J101" i="3"/>
  <c r="Y100" i="3"/>
  <c r="T100" i="3"/>
  <c r="O100" i="3"/>
  <c r="L100" i="3"/>
  <c r="Q100" i="3" s="1"/>
  <c r="V100" i="3" s="1"/>
  <c r="AA100" i="3" s="1"/>
  <c r="J100" i="3"/>
  <c r="Y99" i="3"/>
  <c r="T99" i="3"/>
  <c r="O99" i="3"/>
  <c r="L99" i="3"/>
  <c r="Q99" i="3" s="1"/>
  <c r="V99" i="3" s="1"/>
  <c r="AA99" i="3" s="1"/>
  <c r="J99" i="3"/>
  <c r="Y98" i="3"/>
  <c r="V98" i="3"/>
  <c r="AA98" i="3" s="1"/>
  <c r="T98" i="3"/>
  <c r="Q98" i="3"/>
  <c r="O98" i="3"/>
  <c r="L98" i="3"/>
  <c r="J98" i="3"/>
  <c r="Y97" i="3"/>
  <c r="T97" i="3"/>
  <c r="O97" i="3"/>
  <c r="L97" i="3"/>
  <c r="Q97" i="3" s="1"/>
  <c r="V97" i="3" s="1"/>
  <c r="AA97" i="3" s="1"/>
  <c r="J97" i="3"/>
  <c r="Y96" i="3"/>
  <c r="T96" i="3"/>
  <c r="O96" i="3"/>
  <c r="L96" i="3"/>
  <c r="Q96" i="3" s="1"/>
  <c r="V96" i="3" s="1"/>
  <c r="AA96" i="3" s="1"/>
  <c r="J96" i="3"/>
  <c r="Y95" i="3"/>
  <c r="V95" i="3"/>
  <c r="AA95" i="3" s="1"/>
  <c r="T95" i="3"/>
  <c r="Q95" i="3"/>
  <c r="O95" i="3"/>
  <c r="L95" i="3"/>
  <c r="J95" i="3"/>
  <c r="Y94" i="3"/>
  <c r="T94" i="3"/>
  <c r="O94" i="3"/>
  <c r="L94" i="3"/>
  <c r="Q94" i="3" s="1"/>
  <c r="V94" i="3" s="1"/>
  <c r="AA94" i="3" s="1"/>
  <c r="J94" i="3"/>
  <c r="Y93" i="3"/>
  <c r="T93" i="3"/>
  <c r="O93" i="3"/>
  <c r="L93" i="3"/>
  <c r="Q93" i="3" s="1"/>
  <c r="V93" i="3" s="1"/>
  <c r="AA93" i="3" s="1"/>
  <c r="J93" i="3"/>
  <c r="Y92" i="3"/>
  <c r="T92" i="3"/>
  <c r="O92" i="3"/>
  <c r="L92" i="3"/>
  <c r="Q92" i="3" s="1"/>
  <c r="V92" i="3" s="1"/>
  <c r="AA92" i="3" s="1"/>
  <c r="J92" i="3"/>
  <c r="Y91" i="3"/>
  <c r="T91" i="3"/>
  <c r="O91" i="3"/>
  <c r="L91" i="3"/>
  <c r="Q91" i="3" s="1"/>
  <c r="V91" i="3" s="1"/>
  <c r="AA91" i="3" s="1"/>
  <c r="J91" i="3"/>
  <c r="Y90" i="3"/>
  <c r="T90" i="3"/>
  <c r="O90" i="3"/>
  <c r="L90" i="3"/>
  <c r="Q90" i="3" s="1"/>
  <c r="V90" i="3" s="1"/>
  <c r="AA90" i="3" s="1"/>
  <c r="J90" i="3"/>
  <c r="Y89" i="3"/>
  <c r="T89" i="3"/>
  <c r="O89" i="3"/>
  <c r="L89" i="3"/>
  <c r="Q89" i="3" s="1"/>
  <c r="V89" i="3" s="1"/>
  <c r="AA89" i="3" s="1"/>
  <c r="J89" i="3"/>
  <c r="Y88" i="3"/>
  <c r="T88" i="3"/>
  <c r="O88" i="3"/>
  <c r="L88" i="3"/>
  <c r="Q88" i="3" s="1"/>
  <c r="V88" i="3" s="1"/>
  <c r="AA88" i="3" s="1"/>
  <c r="J88" i="3"/>
  <c r="J87" i="3"/>
  <c r="J86" i="3"/>
  <c r="Y85" i="3"/>
  <c r="T85" i="3"/>
  <c r="O85" i="3"/>
  <c r="L85" i="3"/>
  <c r="Q85" i="3" s="1"/>
  <c r="V85" i="3" s="1"/>
  <c r="AA85" i="3" s="1"/>
  <c r="J85" i="3"/>
  <c r="J84" i="3"/>
  <c r="J83" i="3"/>
  <c r="Y82" i="3"/>
  <c r="T82" i="3"/>
  <c r="O82" i="3"/>
  <c r="L82" i="3"/>
  <c r="Q82" i="3" s="1"/>
  <c r="V82" i="3" s="1"/>
  <c r="AA82" i="3" s="1"/>
  <c r="J82" i="3"/>
  <c r="Y81" i="3"/>
  <c r="T81" i="3"/>
  <c r="O81" i="3"/>
  <c r="L81" i="3"/>
  <c r="Q81" i="3" s="1"/>
  <c r="V81" i="3" s="1"/>
  <c r="AA81" i="3" s="1"/>
  <c r="J81" i="3"/>
  <c r="Y80" i="3"/>
  <c r="V80" i="3"/>
  <c r="AA80" i="3" s="1"/>
  <c r="T80" i="3"/>
  <c r="Q80" i="3"/>
  <c r="O80" i="3"/>
  <c r="L80" i="3"/>
  <c r="J80" i="3"/>
  <c r="Y79" i="3"/>
  <c r="T79" i="3"/>
  <c r="O79" i="3"/>
  <c r="L79" i="3"/>
  <c r="Q79" i="3" s="1"/>
  <c r="V79" i="3" s="1"/>
  <c r="AA79" i="3" s="1"/>
  <c r="J79" i="3"/>
  <c r="Y78" i="3"/>
  <c r="T78" i="3"/>
  <c r="O78" i="3"/>
  <c r="L78" i="3"/>
  <c r="Q78" i="3" s="1"/>
  <c r="V78" i="3" s="1"/>
  <c r="AA78" i="3" s="1"/>
  <c r="J78" i="3"/>
  <c r="Y77" i="3"/>
  <c r="T77" i="3"/>
  <c r="Q77" i="3"/>
  <c r="V77" i="3" s="1"/>
  <c r="AA77" i="3" s="1"/>
  <c r="O77" i="3"/>
  <c r="L77" i="3"/>
  <c r="J77" i="3"/>
  <c r="Y76" i="3"/>
  <c r="V76" i="3"/>
  <c r="AA76" i="3" s="1"/>
  <c r="T76" i="3"/>
  <c r="O76" i="3"/>
  <c r="L76" i="3"/>
  <c r="J76" i="3"/>
  <c r="Y75" i="3"/>
  <c r="V75" i="3"/>
  <c r="AA75" i="3" s="1"/>
  <c r="T75" i="3"/>
  <c r="O75" i="3"/>
  <c r="L75" i="3"/>
  <c r="J75" i="3"/>
  <c r="Y74" i="3"/>
  <c r="T74" i="3"/>
  <c r="Q74" i="3"/>
  <c r="V74" i="3" s="1"/>
  <c r="AA74" i="3" s="1"/>
  <c r="O74" i="3"/>
  <c r="L74" i="3"/>
  <c r="J74" i="3"/>
  <c r="Y73" i="3"/>
  <c r="T73" i="3"/>
  <c r="Q73" i="3"/>
  <c r="V73" i="3" s="1"/>
  <c r="AA73" i="3" s="1"/>
  <c r="O73" i="3"/>
  <c r="L73" i="3"/>
  <c r="J73" i="3"/>
  <c r="Y72" i="3"/>
  <c r="T72" i="3"/>
  <c r="O72" i="3"/>
  <c r="L72" i="3"/>
  <c r="Q72" i="3" s="1"/>
  <c r="V72" i="3" s="1"/>
  <c r="AA72" i="3" s="1"/>
  <c r="J72" i="3"/>
  <c r="Y70" i="3"/>
  <c r="T70" i="3"/>
  <c r="O70" i="3"/>
  <c r="J70" i="3"/>
  <c r="Y69" i="3"/>
  <c r="T69" i="3"/>
  <c r="O69" i="3"/>
  <c r="L69" i="3"/>
  <c r="Q69" i="3" s="1"/>
  <c r="V69" i="3" s="1"/>
  <c r="AA69" i="3" s="1"/>
  <c r="J69" i="3"/>
  <c r="J68" i="3"/>
  <c r="Y67" i="3"/>
  <c r="T67" i="3"/>
  <c r="O67" i="3"/>
  <c r="J67" i="3"/>
  <c r="Y66" i="3"/>
  <c r="T66" i="3"/>
  <c r="O66" i="3"/>
  <c r="J66" i="3"/>
  <c r="AA62" i="3"/>
  <c r="Y62" i="3"/>
  <c r="V62" i="3"/>
  <c r="T62" i="3"/>
  <c r="Q62" i="3"/>
  <c r="O62" i="3"/>
  <c r="L62" i="3"/>
  <c r="J62" i="3"/>
  <c r="AA61" i="3"/>
  <c r="Y61" i="3"/>
  <c r="V61" i="3"/>
  <c r="T61" i="3"/>
  <c r="Q61" i="3"/>
  <c r="O61" i="3"/>
  <c r="L61" i="3"/>
  <c r="J61" i="3"/>
  <c r="AA60" i="3"/>
  <c r="Y60" i="3"/>
  <c r="V60" i="3"/>
  <c r="T60" i="3"/>
  <c r="Q60" i="3"/>
  <c r="O60" i="3"/>
  <c r="L60" i="3"/>
  <c r="J60" i="3"/>
  <c r="AA59" i="3"/>
  <c r="Y59" i="3"/>
  <c r="V59" i="3"/>
  <c r="T59" i="3"/>
  <c r="Q59" i="3"/>
  <c r="O59" i="3"/>
  <c r="L59" i="3"/>
  <c r="J59" i="3"/>
  <c r="AA58" i="3"/>
  <c r="Y58" i="3"/>
  <c r="V58" i="3"/>
  <c r="T58" i="3"/>
  <c r="Q58" i="3"/>
  <c r="O58" i="3"/>
  <c r="L58" i="3"/>
  <c r="J58" i="3"/>
  <c r="AA57" i="3"/>
  <c r="Y57" i="3"/>
  <c r="V57" i="3"/>
  <c r="T57" i="3"/>
  <c r="Q57" i="3"/>
  <c r="O57" i="3"/>
  <c r="L57" i="3"/>
  <c r="J57" i="3"/>
  <c r="AA56" i="3"/>
  <c r="Y56" i="3"/>
  <c r="V56" i="3"/>
  <c r="T56" i="3"/>
  <c r="Q56" i="3"/>
  <c r="O56" i="3"/>
  <c r="L56" i="3"/>
  <c r="J56" i="3"/>
  <c r="AA55" i="3"/>
  <c r="Y55" i="3"/>
  <c r="V55" i="3"/>
  <c r="T55" i="3"/>
  <c r="Q55" i="3"/>
  <c r="O55" i="3"/>
  <c r="L55" i="3"/>
  <c r="J55" i="3"/>
  <c r="AA54" i="3"/>
  <c r="Y54" i="3"/>
  <c r="V54" i="3"/>
  <c r="T54" i="3"/>
  <c r="Q54" i="3"/>
  <c r="O54" i="3"/>
  <c r="L54" i="3"/>
  <c r="J54" i="3"/>
  <c r="V53" i="3"/>
  <c r="AA52" i="3"/>
  <c r="Y52" i="3"/>
  <c r="V52" i="3"/>
  <c r="T52" i="3"/>
  <c r="Q52" i="3"/>
  <c r="O52" i="3"/>
  <c r="L52" i="3"/>
  <c r="J52" i="3"/>
  <c r="L51" i="3"/>
  <c r="J51" i="3"/>
  <c r="L50" i="3"/>
  <c r="J50" i="3"/>
  <c r="L49" i="3"/>
  <c r="J49" i="3"/>
  <c r="L48" i="3"/>
  <c r="J48" i="3"/>
  <c r="L47" i="3"/>
  <c r="J47" i="3"/>
  <c r="L46" i="3"/>
  <c r="J46" i="3"/>
  <c r="L45" i="3"/>
  <c r="J45" i="3"/>
  <c r="AA11" i="3" l="1"/>
  <c r="Y11" i="3"/>
  <c r="V11" i="3"/>
  <c r="T11" i="3"/>
  <c r="Q11" i="3"/>
  <c r="O11" i="3"/>
  <c r="L11" i="3"/>
  <c r="J11" i="3"/>
  <c r="Q10" i="3"/>
  <c r="J12" i="3" l="1"/>
  <c r="J13" i="3"/>
  <c r="J14" i="3"/>
  <c r="J15" i="3"/>
  <c r="J16" i="3"/>
  <c r="L44" i="3" l="1"/>
  <c r="J44" i="3"/>
  <c r="L43" i="3"/>
  <c r="J43" i="3"/>
  <c r="L42" i="3"/>
  <c r="J42" i="3"/>
  <c r="L41" i="3"/>
  <c r="J41" i="3"/>
  <c r="L40" i="3"/>
  <c r="J40" i="3"/>
  <c r="L39" i="3"/>
  <c r="J39" i="3"/>
  <c r="L38" i="3"/>
  <c r="J38" i="3"/>
  <c r="L37" i="3"/>
  <c r="J37" i="3"/>
  <c r="L32" i="3"/>
  <c r="J32" i="3"/>
  <c r="L31" i="3"/>
  <c r="J31" i="3"/>
  <c r="L30" i="3"/>
  <c r="J30" i="3"/>
  <c r="L36" i="3"/>
  <c r="J36" i="3"/>
  <c r="L35" i="3"/>
  <c r="J35" i="3"/>
  <c r="L34" i="3"/>
  <c r="J34" i="3"/>
  <c r="L33" i="3"/>
  <c r="J33" i="3"/>
  <c r="L29" i="3"/>
  <c r="J29" i="3"/>
  <c r="L28" i="3"/>
  <c r="J28" i="3"/>
  <c r="L27" i="3"/>
  <c r="J27" i="3"/>
  <c r="L26" i="3"/>
  <c r="J26" i="3"/>
  <c r="L25" i="3"/>
  <c r="J25" i="3"/>
  <c r="L24" i="3"/>
  <c r="J24" i="3"/>
  <c r="L23" i="3"/>
  <c r="J23" i="3"/>
  <c r="L22" i="3"/>
  <c r="J22" i="3"/>
  <c r="L21" i="3"/>
  <c r="J21" i="3"/>
  <c r="L20" i="3"/>
  <c r="J20" i="3"/>
  <c r="L19" i="3"/>
  <c r="J19" i="3"/>
  <c r="L18" i="3"/>
  <c r="J18" i="3"/>
  <c r="L17" i="3"/>
  <c r="J17" i="3"/>
  <c r="L16" i="3"/>
  <c r="L15" i="3"/>
  <c r="L14" i="3"/>
  <c r="L13" i="3"/>
  <c r="L12" i="3"/>
  <c r="L10" i="3"/>
  <c r="J10" i="3"/>
  <c r="AA24" i="3" l="1"/>
  <c r="Y24" i="3"/>
  <c r="AA23" i="3"/>
  <c r="Y23" i="3"/>
  <c r="AA22" i="3"/>
  <c r="Y22" i="3"/>
  <c r="AA21" i="3"/>
  <c r="Y21" i="3"/>
  <c r="AA20" i="3"/>
  <c r="Y20" i="3"/>
  <c r="AA19" i="3"/>
  <c r="Y19" i="3"/>
  <c r="AA18" i="3"/>
  <c r="Y18" i="3"/>
  <c r="AA17" i="3"/>
  <c r="Y17" i="3"/>
  <c r="AA16" i="3"/>
  <c r="Y16" i="3"/>
  <c r="AA15" i="3"/>
  <c r="Y15" i="3"/>
  <c r="AA14" i="3"/>
  <c r="Y14" i="3"/>
  <c r="AA13" i="3"/>
  <c r="Y13" i="3"/>
  <c r="AA12" i="3"/>
  <c r="Y12" i="3"/>
  <c r="AA10" i="3"/>
  <c r="Y10" i="3"/>
  <c r="AA40" i="3" l="1"/>
  <c r="Y40" i="3"/>
  <c r="V40" i="3"/>
  <c r="T40" i="3"/>
  <c r="Q40" i="3"/>
  <c r="O40" i="3"/>
  <c r="AA39" i="3"/>
  <c r="Y39" i="3"/>
  <c r="V39" i="3"/>
  <c r="T39" i="3"/>
  <c r="Q39" i="3"/>
  <c r="O39" i="3"/>
  <c r="Y38" i="3"/>
  <c r="T38" i="3"/>
  <c r="O38" i="3"/>
  <c r="Y37" i="3"/>
  <c r="Y32" i="3"/>
  <c r="AA32" i="3"/>
  <c r="Q32" i="3"/>
  <c r="O32" i="3"/>
  <c r="AA31" i="3"/>
  <c r="Y31" i="3"/>
  <c r="V31" i="3"/>
  <c r="T31" i="3"/>
  <c r="Q31" i="3"/>
  <c r="O31" i="3"/>
  <c r="AA30" i="3"/>
  <c r="Y30" i="3"/>
  <c r="V30" i="3"/>
  <c r="T30" i="3"/>
  <c r="Q30" i="3"/>
  <c r="O30" i="3"/>
  <c r="AA36" i="3"/>
  <c r="Y36" i="3"/>
  <c r="V36" i="3"/>
  <c r="T36" i="3"/>
  <c r="Q36" i="3"/>
  <c r="O36" i="3"/>
  <c r="AA35" i="3"/>
  <c r="Y35" i="3"/>
  <c r="V35" i="3"/>
  <c r="T35" i="3"/>
  <c r="Q35" i="3"/>
  <c r="O35" i="3"/>
  <c r="AA34" i="3"/>
  <c r="Y34" i="3"/>
  <c r="V34" i="3"/>
  <c r="T34" i="3"/>
  <c r="Q34" i="3"/>
  <c r="O34" i="3"/>
  <c r="Y41" i="3"/>
  <c r="AA41" i="3"/>
  <c r="Y42" i="3"/>
  <c r="AA42" i="3"/>
  <c r="V32" i="3" l="1"/>
  <c r="V37" i="3"/>
  <c r="O37" i="3"/>
  <c r="AA38" i="3"/>
  <c r="T37" i="3"/>
  <c r="AA37" i="3"/>
  <c r="V38" i="3"/>
  <c r="Q37" i="3"/>
  <c r="T32" i="3"/>
  <c r="Q38" i="3"/>
  <c r="AA33" i="3" l="1"/>
  <c r="Y33" i="3"/>
  <c r="AA29" i="3"/>
  <c r="Y29" i="3"/>
  <c r="AA28" i="3"/>
  <c r="Y28" i="3"/>
  <c r="AA27" i="3"/>
  <c r="Y27" i="3"/>
  <c r="AA26" i="3"/>
  <c r="Y26" i="3"/>
  <c r="AA25" i="3"/>
  <c r="Y25" i="3"/>
  <c r="V44" i="3" l="1"/>
  <c r="T44" i="3"/>
  <c r="V43" i="3"/>
  <c r="T43" i="3"/>
  <c r="V42" i="3"/>
  <c r="T42" i="3"/>
  <c r="V41" i="3"/>
  <c r="T41" i="3"/>
  <c r="T22" i="3" l="1"/>
  <c r="Q24" i="3" l="1"/>
  <c r="O24" i="3"/>
  <c r="Q23" i="3"/>
  <c r="O23" i="3"/>
  <c r="Q22" i="3"/>
  <c r="O22" i="3"/>
  <c r="Q21" i="3"/>
  <c r="O21" i="3"/>
  <c r="Q20" i="3"/>
  <c r="O20" i="3"/>
  <c r="Q19" i="3"/>
  <c r="O19" i="3"/>
  <c r="Q18" i="3"/>
  <c r="O18" i="3"/>
  <c r="Q17" i="3"/>
  <c r="O17" i="3"/>
  <c r="Q16" i="3"/>
  <c r="O16" i="3"/>
  <c r="Q15" i="3"/>
  <c r="O15" i="3"/>
  <c r="Q14" i="3"/>
  <c r="O14" i="3"/>
  <c r="Q13" i="3"/>
  <c r="O13" i="3"/>
  <c r="Q12" i="3"/>
  <c r="O12" i="3"/>
  <c r="O10" i="3"/>
  <c r="Q44" i="3"/>
  <c r="O44" i="3"/>
  <c r="Q43" i="3"/>
  <c r="O43" i="3"/>
  <c r="Q42" i="3"/>
  <c r="O42" i="3"/>
  <c r="Q41" i="3"/>
  <c r="O41" i="3"/>
  <c r="AA44" i="3"/>
  <c r="Y44" i="3"/>
  <c r="AA43" i="3"/>
  <c r="Y43" i="3"/>
  <c r="V33" i="3"/>
  <c r="T33" i="3"/>
  <c r="Q33" i="3"/>
  <c r="O33" i="3"/>
  <c r="V29" i="3"/>
  <c r="T29" i="3"/>
  <c r="Q29" i="3"/>
  <c r="O29" i="3"/>
  <c r="V28" i="3"/>
  <c r="T28" i="3"/>
  <c r="Q28" i="3"/>
  <c r="O28" i="3"/>
  <c r="V27" i="3"/>
  <c r="T27" i="3"/>
  <c r="Q27" i="3"/>
  <c r="O27" i="3"/>
  <c r="V26" i="3"/>
  <c r="T26" i="3"/>
  <c r="Q26" i="3"/>
  <c r="O26" i="3"/>
  <c r="V25" i="3"/>
  <c r="T25" i="3"/>
  <c r="Q25" i="3"/>
  <c r="O25" i="3"/>
  <c r="V24" i="3"/>
  <c r="T24" i="3"/>
  <c r="V23" i="3"/>
  <c r="T23" i="3"/>
  <c r="V22" i="3"/>
  <c r="V21" i="3"/>
  <c r="T21" i="3"/>
  <c r="V20" i="3"/>
  <c r="T20" i="3"/>
  <c r="V19" i="3"/>
  <c r="T19" i="3"/>
  <c r="V18" i="3"/>
  <c r="T18" i="3"/>
  <c r="V17" i="3"/>
  <c r="T17" i="3"/>
  <c r="V16" i="3"/>
  <c r="T16" i="3"/>
  <c r="V15" i="3"/>
  <c r="T15" i="3"/>
  <c r="V14" i="3"/>
  <c r="T14" i="3"/>
  <c r="V13" i="3"/>
  <c r="T13" i="3"/>
  <c r="V12" i="3"/>
  <c r="T12" i="3"/>
  <c r="V10" i="3"/>
  <c r="T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PRESTACION 32</author>
  </authors>
  <commentList>
    <comment ref="C7" authorId="0" shapeId="0" xr:uid="{00000000-0006-0000-0000-000001000000}">
      <text>
        <r>
          <rPr>
            <b/>
            <sz val="9"/>
            <color indexed="81"/>
            <rFont val="Tahoma"/>
            <family val="2"/>
          </rPr>
          <t>GJ OMAÑA:</t>
        </r>
        <r>
          <rPr>
            <sz val="9"/>
            <color indexed="81"/>
            <rFont val="Tahoma"/>
            <family val="2"/>
          </rPr>
          <t xml:space="preserve">
</t>
        </r>
        <r>
          <rPr>
            <sz val="18"/>
            <color indexed="81"/>
            <rFont val="Tahoma"/>
            <family val="2"/>
          </rPr>
          <t xml:space="preserve">Para los procesos misionales tener en cuenta als metas vinculadas al Plan de desarrollo departamental 2020-2023 </t>
        </r>
      </text>
    </comment>
    <comment ref="D7" authorId="0" shapeId="0" xr:uid="{00000000-0006-0000-0000-000002000000}">
      <text>
        <r>
          <rPr>
            <b/>
            <sz val="8"/>
            <color indexed="81"/>
            <rFont val="Tahoma"/>
            <family val="2"/>
          </rPr>
          <t>GJ OMAÑA:</t>
        </r>
        <r>
          <rPr>
            <sz val="16"/>
            <color indexed="81"/>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color indexed="81"/>
            <rFont val="Tahoma"/>
            <family val="2"/>
          </rPr>
          <t>Sustentar la razón del incumplimiento del indicador o  en caso contrario cual es el impacto generado</t>
        </r>
      </text>
    </comment>
    <comment ref="Z8" authorId="1" shapeId="0" xr:uid="{00000000-0006-0000-0000-000004000000}">
      <text>
        <r>
          <rPr>
            <sz val="10"/>
            <color indexed="81"/>
            <rFont val="Tahoma"/>
            <family val="2"/>
          </rPr>
          <t>Sustentar la razón del incumplimiento del indicador o  en caso contrario cual es el impacto generado</t>
        </r>
      </text>
    </comment>
    <comment ref="I89" authorId="2" shapeId="0" xr:uid="{D84735DF-58CC-4B3A-B0BC-718D98255757}">
      <text>
        <r>
          <rPr>
            <b/>
            <sz val="9"/>
            <color indexed="81"/>
            <rFont val="Tahoma"/>
            <family val="2"/>
          </rPr>
          <t xml:space="preserve">Cargar a 30 enero/21-ejecucion (IV) tri/20 </t>
        </r>
        <r>
          <rPr>
            <sz val="9"/>
            <color indexed="81"/>
            <rFont val="Tahoma"/>
            <family val="2"/>
          </rPr>
          <t xml:space="preserve">
</t>
        </r>
      </text>
    </comment>
    <comment ref="N89" authorId="2" shapeId="0" xr:uid="{EFFBAD57-E1A3-4E85-A074-22E9154C51CC}">
      <text>
        <r>
          <rPr>
            <b/>
            <sz val="9"/>
            <color indexed="81"/>
            <rFont val="Tahoma"/>
            <family val="2"/>
          </rPr>
          <t xml:space="preserve">Cargar a 30 de abril/21-ejecucion (I) tri/21 </t>
        </r>
        <r>
          <rPr>
            <sz val="9"/>
            <color indexed="81"/>
            <rFont val="Tahoma"/>
            <family val="2"/>
          </rPr>
          <t xml:space="preserve">
</t>
        </r>
      </text>
    </comment>
    <comment ref="S89" authorId="2" shapeId="0" xr:uid="{546EFF42-CC58-45F0-A880-0A7C946160D2}">
      <text>
        <r>
          <rPr>
            <b/>
            <sz val="9"/>
            <color indexed="81"/>
            <rFont val="Tahoma"/>
            <family val="2"/>
          </rPr>
          <t xml:space="preserve">Cargar a 30  de julio/21-ejecucion (II) tri-21 </t>
        </r>
        <r>
          <rPr>
            <sz val="9"/>
            <color indexed="81"/>
            <rFont val="Tahoma"/>
            <family val="2"/>
          </rPr>
          <t xml:space="preserve">
</t>
        </r>
      </text>
    </comment>
    <comment ref="N92" authorId="2" shapeId="0" xr:uid="{C7698EC7-46A1-465E-B2AC-5B5F095017A6}">
      <text>
        <r>
          <rPr>
            <b/>
            <sz val="9"/>
            <color indexed="81"/>
            <rFont val="Tahoma"/>
            <family val="2"/>
          </rPr>
          <t xml:space="preserve">Cargar a 30 enero/21-ejecucion (IV) tri/20 </t>
        </r>
        <r>
          <rPr>
            <sz val="9"/>
            <color indexed="81"/>
            <rFont val="Tahoma"/>
            <family val="2"/>
          </rPr>
          <t xml:space="preserve">
</t>
        </r>
      </text>
    </comment>
    <comment ref="S92" authorId="2" shapeId="0" xr:uid="{2AB92565-3D39-4ACD-9654-9E311CA8D91C}">
      <text>
        <r>
          <rPr>
            <b/>
            <sz val="9"/>
            <color indexed="81"/>
            <rFont val="Tahoma"/>
            <family val="2"/>
          </rPr>
          <t xml:space="preserve">Cargar a 30 enero/21-ejecucion (IV) tri/20 </t>
        </r>
        <r>
          <rPr>
            <sz val="9"/>
            <color indexed="81"/>
            <rFont val="Tahoma"/>
            <family val="2"/>
          </rPr>
          <t xml:space="preserve">
</t>
        </r>
      </text>
    </comment>
    <comment ref="I93" authorId="2" shapeId="0" xr:uid="{89970C67-8851-4C85-B392-042EACAE8AAA}">
      <text>
        <r>
          <rPr>
            <b/>
            <sz val="9"/>
            <color indexed="81"/>
            <rFont val="Tahoma"/>
            <family val="2"/>
          </rPr>
          <t xml:space="preserve">Cargar a 30 enero/21-ejecucion (IV) tri/20 </t>
        </r>
        <r>
          <rPr>
            <sz val="9"/>
            <color indexed="81"/>
            <rFont val="Tahoma"/>
            <family val="2"/>
          </rPr>
          <t xml:space="preserve">
</t>
        </r>
      </text>
    </comment>
    <comment ref="N93" authorId="2" shapeId="0" xr:uid="{6C9C7BA4-13B8-474C-A6BC-51C19823B2FE}">
      <text>
        <r>
          <rPr>
            <b/>
            <sz val="9"/>
            <color indexed="81"/>
            <rFont val="Tahoma"/>
            <family val="2"/>
          </rPr>
          <t xml:space="preserve">Revisar a 30 de abril/21-El cargue ejecucion (I) tri/21 </t>
        </r>
        <r>
          <rPr>
            <sz val="9"/>
            <color indexed="81"/>
            <rFont val="Tahoma"/>
            <family val="2"/>
          </rPr>
          <t xml:space="preserve">
</t>
        </r>
      </text>
    </comment>
    <comment ref="S93" authorId="2" shapeId="0" xr:uid="{40F7C20D-50F8-4764-9FC2-85042894ADD2}">
      <text>
        <r>
          <rPr>
            <b/>
            <sz val="9"/>
            <color indexed="81"/>
            <rFont val="Tahoma"/>
            <family val="2"/>
          </rPr>
          <t xml:space="preserve">Revisar a 30  de julio/21-El cargue ejecucion (II) tri-21 </t>
        </r>
        <r>
          <rPr>
            <sz val="9"/>
            <color indexed="81"/>
            <rFont val="Tahoma"/>
            <family val="2"/>
          </rPr>
          <t xml:space="preserve">
</t>
        </r>
      </text>
    </comment>
    <comment ref="I94" authorId="2" shapeId="0" xr:uid="{23CC355B-2407-4B67-A0E9-F13821F87727}">
      <text>
        <r>
          <rPr>
            <b/>
            <sz val="9"/>
            <color indexed="81"/>
            <rFont val="Tahoma"/>
            <family val="2"/>
          </rPr>
          <t xml:space="preserve">Revisar a 30 enero/21-El cargue del PAS/21 y ejecucion (IV) tri/20 </t>
        </r>
        <r>
          <rPr>
            <sz val="9"/>
            <color indexed="81"/>
            <rFont val="Tahoma"/>
            <family val="2"/>
          </rPr>
          <t xml:space="preserve">
</t>
        </r>
      </text>
    </comment>
    <comment ref="E131" authorId="3" shapeId="0" xr:uid="{AEFF08C0-B219-4DB2-AE61-AD37689C249C}">
      <text>
        <r>
          <rPr>
            <b/>
            <sz val="9"/>
            <color indexed="81"/>
            <rFont val="Tahoma"/>
            <charset val="1"/>
          </rPr>
          <t>PRESTACION 32:</t>
        </r>
        <r>
          <rPr>
            <sz val="9"/>
            <color indexed="81"/>
            <rFont val="Tahoma"/>
            <charset val="1"/>
          </rPr>
          <t xml:space="preserve">
</t>
        </r>
      </text>
    </comment>
    <comment ref="I188" authorId="2" shapeId="0" xr:uid="{D659BEA6-7BF7-43FE-A84B-21B5080E82DC}">
      <text>
        <r>
          <rPr>
            <b/>
            <sz val="9"/>
            <color indexed="81"/>
            <rFont val="Tahoma"/>
            <family val="2"/>
          </rPr>
          <t xml:space="preserve">Cargar a 30 enero/21-ejecucion (IV) tri/20 </t>
        </r>
        <r>
          <rPr>
            <sz val="9"/>
            <color indexed="81"/>
            <rFont val="Tahoma"/>
            <family val="2"/>
          </rPr>
          <t xml:space="preserve">
</t>
        </r>
      </text>
    </comment>
    <comment ref="I192" authorId="2" shapeId="0" xr:uid="{8EE251C5-CF0B-4CA2-9FE2-B5D22753EBAE}">
      <text>
        <r>
          <rPr>
            <b/>
            <sz val="9"/>
            <color indexed="81"/>
            <rFont val="Tahoma"/>
            <family val="2"/>
          </rPr>
          <t xml:space="preserve">Cargar a 30 enero/21-ejecucion (IV) tri/20 </t>
        </r>
        <r>
          <rPr>
            <sz val="9"/>
            <color indexed="81"/>
            <rFont val="Tahoma"/>
            <family val="2"/>
          </rPr>
          <t xml:space="preserve">
</t>
        </r>
      </text>
    </comment>
    <comment ref="I193" authorId="2" shapeId="0" xr:uid="{BA7A12CF-B862-4156-9E7C-912C23639FD0}">
      <text>
        <r>
          <rPr>
            <b/>
            <sz val="9"/>
            <color indexed="81"/>
            <rFont val="Tahoma"/>
            <family val="2"/>
          </rPr>
          <t xml:space="preserve">Revisar a 30 enero/21-El cargue del PAS/21 y ejecucion (IV) tri/20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<sst xmlns="http://schemas.openxmlformats.org/spreadsheetml/2006/main" count="1528" uniqueCount="1075">
  <si>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</si>
  <si>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</si>
  <si>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</si>
  <si>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</si>
  <si>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</si>
  <si>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</si>
  <si>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</si>
  <si>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</si>
  <si>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</si>
  <si>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</si>
  <si>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</si>
  <si>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</si>
  <si>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</si>
  <si>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</si>
  <si>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</si>
  <si>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</si>
  <si>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</si>
  <si>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</si>
  <si>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</si>
  <si>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</si>
  <si>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</si>
  <si>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</si>
  <si>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</si>
  <si>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</si>
  <si>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</si>
  <si>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</si>
  <si>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</si>
  <si>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</si>
  <si>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</si>
  <si>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</si>
  <si>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</si>
  <si>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</si>
  <si>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</si>
  <si>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</si>
  <si>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</si>
  <si>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</si>
  <si>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</si>
  <si>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</si>
  <si>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</si>
  <si>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Oficina de Planeacion -Coordinación de Archivo</t>
  </si>
  <si>
    <t>Coordinación  de Planeación y Participación Social</t>
  </si>
  <si>
    <t xml:space="preserve">Dirección y Oficina de Planeacion </t>
  </si>
  <si>
    <t>Coordinación  de Planeación, Control Interno y Dirección</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</si>
  <si>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</si>
  <si>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</si>
  <si>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</si>
  <si>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</si>
  <si>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</si>
  <si>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</si>
  <si>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</si>
  <si>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</si>
  <si>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</si>
  <si>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</si>
  <si>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</si>
  <si>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</si>
  <si>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</si>
  <si>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</si>
  <si>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</si>
  <si>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</si>
  <si>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</si>
  <si>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</si>
  <si>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</si>
  <si>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</si>
  <si>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</si>
  <si>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</si>
  <si>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</si>
  <si>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</si>
  <si>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</si>
  <si>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</si>
  <si>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</si>
  <si>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</si>
  <si>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</si>
  <si>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</si>
  <si>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</si>
  <si>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</si>
  <si>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</si>
  <si>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</si>
  <si>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</si>
  <si>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</si>
  <si>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</si>
  <si>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</si>
  <si>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</si>
  <si>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</si>
  <si>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</si>
  <si>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</si>
  <si>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</si>
  <si>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</si>
  <si>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</si>
  <si>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</si>
  <si>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</si>
  <si>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</si>
  <si>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</si>
  <si>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</si>
  <si>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</si>
  <si>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</si>
  <si>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</si>
  <si>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</si>
  <si>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</si>
  <si>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</si>
  <si>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</si>
  <si>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</si>
  <si>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</si>
  <si>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</si>
  <si>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</si>
  <si>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</si>
  <si>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</si>
  <si>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</si>
  <si>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</si>
  <si>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</si>
  <si>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</si>
  <si>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</si>
  <si>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</si>
  <si>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</si>
  <si>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</si>
  <si>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</si>
  <si>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</si>
  <si>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</si>
  <si>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</si>
  <si>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</si>
  <si>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</si>
  <si>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</si>
  <si>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</si>
  <si>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</si>
  <si>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</si>
  <si>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</si>
  <si>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</si>
  <si>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</si>
  <si>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</si>
  <si>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</si>
  <si>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</si>
  <si>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</si>
  <si>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</si>
  <si>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</si>
  <si>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</si>
  <si>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</si>
  <si>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</si>
  <si>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</si>
  <si>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</si>
  <si>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</si>
  <si>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</si>
  <si>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</si>
  <si>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</si>
  <si>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</si>
  <si>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</si>
  <si>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</si>
  <si>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</si>
  <si>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</si>
  <si>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</si>
  <si>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</si>
  <si>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</si>
  <si>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</si>
  <si>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</si>
  <si>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</si>
  <si>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</si>
  <si>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</si>
  <si>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</si>
  <si>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</si>
  <si>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</si>
  <si>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</si>
  <si>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</si>
  <si>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</si>
  <si>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</si>
  <si>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</si>
  <si>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</si>
  <si>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</si>
  <si>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</si>
  <si>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</si>
  <si>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</si>
  <si>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</si>
  <si>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</si>
  <si>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</si>
  <si>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</si>
  <si>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</si>
  <si>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</si>
  <si>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</si>
  <si>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</si>
  <si>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</si>
  <si>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</si>
  <si>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</si>
  <si>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</si>
  <si>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</si>
  <si>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</si>
  <si>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</si>
  <si>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</si>
  <si>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</si>
  <si>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</si>
  <si>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</si>
  <si>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</si>
  <si>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</si>
  <si>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</si>
  <si>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</si>
  <si>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</si>
  <si>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</si>
  <si>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</si>
  <si>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</si>
  <si>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</si>
  <si>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</si>
  <si>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</si>
  <si>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</si>
  <si>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</si>
  <si>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</si>
  <si>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</si>
  <si>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</si>
  <si>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</si>
  <si>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</si>
  <si>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</si>
  <si>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</si>
  <si>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</si>
  <si>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</si>
  <si>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</si>
  <si>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</si>
  <si>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</si>
  <si>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</si>
  <si>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</si>
  <si>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</si>
  <si>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</si>
  <si>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</si>
  <si>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</si>
  <si>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</si>
  <si>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</si>
  <si>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</si>
  <si>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</si>
  <si>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</si>
  <si>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</si>
  <si>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</si>
  <si>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</si>
  <si>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</si>
  <si>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</si>
  <si>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</si>
  <si>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</si>
  <si>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</si>
  <si>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</si>
  <si>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</si>
  <si>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</si>
  <si>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</si>
  <si>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</si>
  <si>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</si>
  <si>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</si>
  <si>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</si>
  <si>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</si>
  <si>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</si>
  <si>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</si>
  <si>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</si>
  <si>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</si>
  <si>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</si>
  <si>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</si>
  <si>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</si>
  <si>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</si>
  <si>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</si>
  <si>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</si>
  <si>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</si>
  <si>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</si>
  <si>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</si>
  <si>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</si>
  <si>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</si>
  <si>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</si>
  <si>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</si>
  <si>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</si>
  <si>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</si>
  <si>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</si>
  <si>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</si>
  <si>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</si>
  <si>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</si>
  <si>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</si>
  <si>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</si>
  <si>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</si>
  <si>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</si>
  <si>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</si>
  <si>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</si>
  <si>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</si>
  <si>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</si>
  <si>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</si>
  <si>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</si>
  <si>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</si>
  <si>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</si>
  <si>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</si>
  <si>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</si>
  <si>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</si>
  <si>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</si>
  <si>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</si>
  <si>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</si>
  <si>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</si>
  <si>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</si>
  <si>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</si>
  <si>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</si>
  <si>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</si>
  <si>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</si>
  <si>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</si>
  <si>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</si>
  <si>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</si>
  <si>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</si>
  <si>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</si>
  <si>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</si>
  <si>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</si>
  <si>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</si>
  <si>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</si>
  <si>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</si>
  <si>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</si>
  <si>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</si>
  <si>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</si>
  <si>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</si>
  <si>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</si>
  <si>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</si>
  <si>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</si>
  <si>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</si>
  <si>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</si>
  <si>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</si>
  <si>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</si>
  <si>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</si>
  <si>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</si>
  <si>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</si>
  <si>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</si>
  <si>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</si>
  <si>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</si>
  <si>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</si>
  <si>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</si>
  <si>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</si>
  <si>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</si>
  <si>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</si>
  <si>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</si>
  <si>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</si>
  <si>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</si>
  <si>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</si>
  <si>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</si>
  <si>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</si>
  <si>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</si>
  <si>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</si>
  <si>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</si>
  <si>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</si>
  <si>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</si>
  <si>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</si>
  <si>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</si>
  <si>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</si>
  <si>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</si>
  <si>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Avances esperados y ejecutados en los Informes de Gestion, Planes de Accion. 
Logro de Metas Planteadas 
Mejoramiento de Gestión</t>
  </si>
  <si>
    <t>Documento Plan de Accion Revisado y consolidado</t>
  </si>
  <si>
    <t>Documento Informe de Gestion Revisado y consolidado</t>
  </si>
  <si>
    <t>N/A</t>
  </si>
  <si>
    <t xml:space="preserve"> (Informe avance Plan de accion / informes de seguimiento planeados en el año)  * 100 </t>
  </si>
  <si>
    <t>Avances esperados y ejecutados en los Informes de Gestion y  Planes la entidad 
Logro de Metas Planteadas 
Mejoramiento de Gestión</t>
  </si>
  <si>
    <t>Revisión metas y porcentajes de ejecucion con respecto a lo programado por el IDS del Plan de Desarrollo Departamental vigente</t>
  </si>
  <si>
    <t>Documento PDD Gestion revisado por el Coordinador de Planeacion del IDS</t>
  </si>
  <si>
    <t>Presentación a los Miembros del CTSSS, Asamblea Departamental y al Sr.Gobernador.</t>
  </si>
  <si>
    <t>Documento previamente entregado y Actas</t>
  </si>
  <si>
    <t>Realizar Informe de Rendicion de cuentas anual</t>
  </si>
  <si>
    <t>Informe de rendiciòn Presentacion Power Point</t>
  </si>
  <si>
    <t>(Metas alcanzadas por la entidad para la vigencia/ Total metas planeadas por la entidad en la vigencia) * 100</t>
  </si>
  <si>
    <t>Avances esperados en el Plan Anticorrupcion, acciones preventivas, correctivas y de mejoramiento.</t>
  </si>
  <si>
    <t>Realizar mesas de trabajo para identificar los riesgos de corrupcion de la Entidad</t>
  </si>
  <si>
    <t xml:space="preserve">Actas de Reuniones y firmas de asistencias
</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</si>
  <si>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</si>
  <si>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</si>
  <si>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</si>
  <si>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</si>
  <si>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Numero de capacitaciones realizadas / Numero de capacitaciones programadas</t>
  </si>
  <si>
    <t xml:space="preserve">(Numero de  socializaciones realizadas / Numero Socializaciones programadas)  *  100
</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</si>
  <si>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</si>
  <si>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</si>
  <si>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</si>
  <si>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</si>
  <si>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Desarrollar el Documento del Plan de Desarrollo 2020-2023 y Plan Territorial de Salud</t>
  </si>
  <si>
    <t>Acta de Consejo de gobierno y listado de asistencias</t>
  </si>
  <si>
    <t>Paticipacion en el proceso de diagnostico  formulacion y aprobacion del plan de desarrollo departamental 2020-2023 y Plan Territorial de Salud</t>
  </si>
  <si>
    <t>Ordenanza de aprobacion y documento plan de desarrollo Dptal y PTS</t>
  </si>
  <si>
    <t>Cumplimiento de la Resolución 2003 de 2014 para la vigencia 2016</t>
  </si>
  <si>
    <t>Plano revisado y firmado</t>
  </si>
  <si>
    <t>Cumplir con la entrega de informes oportunos a los diferentes Entes de Control</t>
  </si>
  <si>
    <t xml:space="preserve">Revisar, verificar y consolidar la información solicitada por los diferentes Entes de Control </t>
  </si>
  <si>
    <t>Documentos</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</si>
  <si>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</si>
  <si>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</si>
  <si>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</si>
  <si>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</si>
  <si>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</si>
  <si>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</si>
  <si>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Control de documentos y registros</t>
  </si>
  <si>
    <t>Realizar la  emision, distribución y control de documentos del sistema de gestion de la calidad.</t>
  </si>
  <si>
    <t xml:space="preserve">Actualizacion del Programa de Gestión Documental </t>
  </si>
  <si>
    <t>Documento actualizado y aprobado</t>
  </si>
  <si>
    <t>Actualizacion del Plan Institucional de Archivos - PINAR</t>
  </si>
  <si>
    <t>Formular plan de mejoramiento archivistico</t>
  </si>
  <si>
    <t>Documento elaborado y aprobado</t>
  </si>
  <si>
    <t>Seguimiento a los compromisos establecidos con las oficinas productoras de acuerdo a lo evidenciado en el Diagnostico Integral de Archivos</t>
  </si>
  <si>
    <t xml:space="preserve">Cronograma, actas, listado de asistencia </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</si>
  <si>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</si>
  <si>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</si>
  <si>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</si>
  <si>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</si>
  <si>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Realización del Comité de Gestion y Desempeño de MIPG</t>
  </si>
  <si>
    <t>Actas y listado de asistencias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</si>
  <si>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</si>
  <si>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</si>
  <si>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</si>
  <si>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Realizar los ajustes requeridos por comité Departamental de Archivo para la aprobacion de las Tablas de Retención Documental de la institucion</t>
  </si>
  <si>
    <t>Tabla de retencion documental con ajustes</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</si>
  <si>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</si>
  <si>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</si>
  <si>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</si>
  <si>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</si>
  <si>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</si>
  <si>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</si>
  <si>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Fortalecer la Unidad de Archivo y correspondencia en equipos de digitalización e insumos archivisticos , teniendo en cuental la proyeccion del Recurso humano en la vigencia 2020 - 2023</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</si>
  <si>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</si>
  <si>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</si>
  <si>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</si>
  <si>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</si>
  <si>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</si>
  <si>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</si>
  <si>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</si>
  <si>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</si>
  <si>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</si>
  <si>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</si>
  <si>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</si>
  <si>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</si>
  <si>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</si>
  <si>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</si>
  <si>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</si>
  <si>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</si>
  <si>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Software cumpliendo con la normatividad y los procedimeintos establecidos por la Entidad</t>
  </si>
  <si>
    <t>Socializar software adquiridos
Mantener actualizado el catálogo de sistemas de información.
Prestar soporte técnico en la implementación del software
Dar seguimiento a los ajustes pertinentes del software.</t>
  </si>
  <si>
    <t>Garantizar el óptimo funcionamiento de las tecnologías de información y comunicación.</t>
  </si>
  <si>
    <t>Socializar la Guía de mantenimiento
preventivo y correctivo a los equipos informáticos de la Entidad y las Políticas de Seguridad Informática</t>
  </si>
  <si>
    <t>Prestar soporte técnico oportuno y mantener continuidad en los servicios tecnológicos.</t>
  </si>
  <si>
    <t>Proyectos tecnológicos alineados con los objetivos institucionales y con el Modelo integrado de Planeación y Gestión</t>
  </si>
  <si>
    <t>Aportar a la planificación y ejecución de proyectos para el fortalecimiento de tecnologías de la información y comunicaciones</t>
  </si>
  <si>
    <t>Catálogo de sistemas de información</t>
  </si>
  <si>
    <t>Formatos de solicitud interna</t>
  </si>
  <si>
    <t>Proyectos de fortalecimiento TIC</t>
  </si>
  <si>
    <t>Solicitudes de servicios  atendidas en el periodo/Total de solicitudes de servicios  * 100</t>
  </si>
  <si>
    <t>Aportes realizados a la planificación y ejecución de proyectos / Total de proyectos propuestos por la entidad * 100</t>
  </si>
  <si>
    <t xml:space="preserve">MACROPROCESO </t>
  </si>
  <si>
    <t>Direccionamiento
Estrategico</t>
  </si>
  <si>
    <t>Asesorar y verificar el cumplimento del estandar de infraestructura fisica de la Resolución 2003 de 2014</t>
  </si>
  <si>
    <t>Mantener actualizados los contenidos de la página web de la entidad en  cumplimiento de la normatividad vigente.</t>
  </si>
  <si>
    <t xml:space="preserve">Lista de asistencia a socializaciones de la Guía de mantenimiento
preventivo y correctivo a los equipos informáticos de la Entidad y las Políticas de Seguridad y Privacidad de la Información.
Formatos de solicitud interna </t>
  </si>
  <si>
    <t>Planes de Gobierno Digital elaborados/Total de planes requeridos por normatividad  * 100</t>
  </si>
  <si>
    <t xml:space="preserve">Publicaciones realizadas/Total de solicitudes de publicación * 100
</t>
  </si>
  <si>
    <t>Socializaciones realizadas /  (Total de socializaciones programadas + Total de solicitudes de servicio) * 100</t>
  </si>
  <si>
    <t>Direccionamiento</t>
  </si>
  <si>
    <t>Estrategico</t>
  </si>
  <si>
    <t xml:space="preserve">según demanda </t>
  </si>
  <si>
    <t xml:space="preserve">segundemanda </t>
  </si>
  <si>
    <t>Según demanda</t>
  </si>
  <si>
    <t>Plan de Acción  Institutocional 2023</t>
  </si>
  <si>
    <t>Elaboración de  plan de Accion  institucional 2023</t>
  </si>
  <si>
    <t>Elaboración de Informe de Evaluación y Seguimiento trimestralmente del Plan de Acción Institucional 2023</t>
  </si>
  <si>
    <t>Asistencia tecnica en la formulacion del Plan de Acción Institucional 2023 programado con Coordinadores de Grupos, Subgrupos y Dimensiones del PDSP,  Planeación y el Director del IDS</t>
  </si>
  <si>
    <t>Elaborar el Plan Anticorrupcion de la Entidad 2023</t>
  </si>
  <si>
    <t>Presentación y aprobación del plan de acción en salud-pas y el componente operativo anual de inversiones coai 2023 ante el consejo de gobierno</t>
  </si>
  <si>
    <t>Dar seguimiento a los planes liderados por Mintic:
- Plan Estratégico de Tecnologías de la Información y las Comunicaciones - PETI
- Plan de tratamiento de riesgos de Seguridad y Privacidad de la Información
- Plan de Seguridad y Privacidad de la Información
- Plan de Mantenimiento de Servicios Tecnológicos
Seguimiento al proceso de implementación del protocolo IPv6 en convivencia con el protocolo IPv4
Dar continuidad al programa de correcta disposición final de los residuos tecnológicos - RAEE de acuerdo con la normatividad del gobierno nacional</t>
  </si>
  <si>
    <t xml:space="preserve">
Seguimiento al  Esquema de publicación de Información Institucional
</t>
  </si>
  <si>
    <t>Apoyar competencias departamentales definidas en la Ley 715 de 2001, con respecto a monitorear, organizar y direccionar el sistema de información  en salud, a fin de mantener los indicadores de salud del departamento cargados y actualizados en la plataforma SISPRO del Ministerio de Salud.</t>
  </si>
  <si>
    <t>Se elaboró el Plan de acción institucional 2023 y se encuentra publicado en la pagina web desde el 30 enero del año 2023</t>
  </si>
  <si>
    <t>Se brindó asistencia tecnica en la formulacio del Plan de acción institucional 2023</t>
  </si>
  <si>
    <t xml:space="preserve">Se realizo la consolidación del 1er trim 2023 seguimiento plan de accion institucional </t>
  </si>
  <si>
    <t>Esta actividad se desarrolla en el ultimo trimestre de cada vigencia</t>
  </si>
  <si>
    <t>Esta actividad se desarrolla desde el 3er  trimestre con los coordinadores de grupos, subgrupos y dependencias del IDS</t>
  </si>
  <si>
    <t>Se elaboró el Plan Anticorrupción 2023 y se encuentra publicado en la pagina web desde el 30 enero del año 2023</t>
  </si>
  <si>
    <t>Se elaboró el Plan Anticorrupción 2023</t>
  </si>
  <si>
    <t>Se socializo en el comité de evaluación y desempeño en marzo</t>
  </si>
  <si>
    <t>La plataforma se encontrba deshabilitada por el misterio de salud y comienza en el 2do trim 2023</t>
  </si>
  <si>
    <t>Se realizo circular informativa y asistencia tecnica a los 40 municipios del dpto.</t>
  </si>
  <si>
    <t>Se realizo revisión de metas y ejecución del PDD con el informe tecnico y por otra parte se verifica con la ejecución presupuestal de la oficina de presupuesto del IDS</t>
  </si>
  <si>
    <t>No se relaizo en el 1er trimestre</t>
  </si>
  <si>
    <t>Se actualizo el presupuesto para la vigencia 2023 de los 6 proyectos de inversion inscritos en el banco de proyectos de fortalecimiento institucional</t>
  </si>
  <si>
    <t>Se analizaron los documentos del SIG de Vigilancia y control y tuberculosis el cual se aprobaron</t>
  </si>
  <si>
    <t>Se actualizaron los documentos del SIG de Vigilancia y control y tuberculosis la cual fueron creados nuevos en el SIG</t>
  </si>
  <si>
    <t>Se realizo consolidación y el cargue de la información solicitada por la Contraloria Dptal con respecto al SIA Auditoria el 30 de marzo 2023</t>
  </si>
  <si>
    <t>La asesoria consiste en el cumplimiento de las resoluciones 4445 del 96 y 2003 del 2014 en los estandares de infraestructura hospitalaria en cuanto a proyectos y particulares y se realiza según necesidad del usuario o Entidad</t>
  </si>
  <si>
    <t xml:space="preserve">Vigilancia y control: Procedimiento de visita de inspección viguilancia y seguimiento a la prestación de servicios de salud aprobado por la direccion y publicado en el SIG pagina web Institucional. 
Tuberculosis: Remisión y seguimiento de casos y contactos TB aprobado por la direccion y publicado en el SIG pagina web Institucional </t>
  </si>
  <si>
    <t>Actividad programada para el ultimo trimestre</t>
  </si>
  <si>
    <t>Se realizo el 1er comité de gestion y desempeño el 27 de marzo del 2023 y se realizo en la sala SAR del Instituto Dptal de Salud</t>
  </si>
  <si>
    <t>No se realizaron en el 1er trimestre</t>
  </si>
  <si>
    <t>En proceso</t>
  </si>
  <si>
    <t>LLAMAR A LIDA CORRESPONDENCIA</t>
  </si>
  <si>
    <t>LLAMAR A ROCIO ARCHIVO</t>
  </si>
  <si>
    <t>Concientizar en la entidad la importancia de la implementación de la Política de Gobierno Digital</t>
  </si>
  <si>
    <t>Planes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4 planes liderados por Mintic
Protocolo IPv6 implementado en convivencia con el protocolo IPv4
Entrega al distribuidor autorizado  de los elementos de la Entidad con concepto de improductivos, obsoletos
y  que se encuentran en mal estado</t>
  </si>
  <si>
    <t>En cumplimiento al decreto 612 de 2018, la oficina Sistemas de Información elabora y publica a 31 de enero de la presente vigencia los siguientes planes:
-  https://ids.gov.co/2023/PLAN_ACCION/PETI_V4_2023-2024.pdf
- Plan de tratamiento de riesgos de Seguridad y Privacidad de la Información https://ids.gov.co/2023/PLAN_ACCION/SGSI_Plan_Tratamiento%20de%20riesgos_v4_2023.pdf
- Plan de Seguridad y Privacidad de la Información https://ids.gov.co/2023/PLAN_ACCION/SGSI_Plan_Tratamiento%20de%20riesgos_v4_2023.pdf
"En cumplimiento al decreto 612 de 2018, la oficina Sistemas de Información elabora y publica a 31 de enero de la presente vigencia los siguientes planes:
-  https://ids.gov.co/2023/PLAN_ACCION/PETI_V4_2023-2024.pdf
- Plan de tratamiento de riesgos de Seguridad y Privacidad de la Información https://ids.gov.co/2023/PLAN_ACCION/SGSI_Plan_Tratamiento%20de%20riesgos_v4_2023.pdf
- Plan de Seguridad y Privacidad de la Información https://ids.gov.co/2023/PLAN_ACCION/SGSI_Plan_Tratamiento%20de%20riesgos_v4_2023.pdf
 Se socializó en el primer Comité de Gestión y Desempeño Institucional, realizado el día 17 de Marzo 2023 el  seguimiento de adopción del Protocolo IPV6 en el IDS.  Indicándose que ya fueron finalizadas las fases de Planeación, Implementación y pruebas de funcionalidad de IPV6. A la fecha la solicitud de direcciones IPV6 está a la espera de aprobación de presupuesto.</t>
  </si>
  <si>
    <t>Número de software en funcionamiento /Total de software adquiridos * 100</t>
  </si>
  <si>
    <t>Se mantiene actualizado el catálogo de sistemas de información de la entidad.
Se socializa con las dependencias los software que competen a cada una de las dependencias.
Se presta soporte técnico en la implementación del software según demanda
Se realiza seguimiento a los ajustes pertinentes del software según demanda.</t>
  </si>
  <si>
    <t xml:space="preserve">Esquema de publicación de Información Institucional actualizado y socializado ante el Comité Institucional de Gestión y Desempeño 
Presentación ante el Comité Institucional de Gestión y Desempeño 
del seguimiento al Esquema de publicación de Información Institucional 
</t>
  </si>
  <si>
    <t xml:space="preserve">De conformidad con la Ley de 1712 de 2014, Ley de Transparencia, en el siguiente link de la página web, se presenta el registro de publicaciones  realizadas en  la vigencia 2023 https://ids.gov.co/2023/TRANSPARENCIA/PUBLICACIONES_WEB_2023.pdf
La oficina de Sistemas socializó en el primer Comité de Gestión y Desempeño Institucional, realizado el día 17 de Marzo 2023, la versión preliminar de actualización del Esquema de Publicación de Información vigencia 2023. A la fecha, esta versión se encuentra en proceso de revisión con el fin de hacer las correcciones pertinentes por parte de los Coordinadores de dependencias, Grupos y Subgrupos quienes son los responsables de la producción de la información. </t>
  </si>
  <si>
    <t>Se realizó socialización personalizada de las principales recomendaciones de la  Guía de Mantenimiento Preventivo y Correctivo de los Equipos Informáticos (Res. Nº 2190 de junio 1 de 2017) a  funcionarios y contratistas que presentaron solicitud de servicio técnico en el trimestre.</t>
  </si>
  <si>
    <t>La Oficina de Sistemas de Información presta soporte técnico oportuno en todas las sedes y dependencias del IDS con el fin de mantener continuidad en los servicios técnicos y tecnológicos en la entidad. 
El formato de solicitud de Servicio Interno (Formato F-DE-PE20-03) se  encuentra disponible en la página web institucional en el link : http://10.36.1.14/Calidad/ESTRATEGICO/DIRECCIONAMIENTO%20ESTRATEGICO/PLANEACION%20ESTRATEGICA/V1/P-DE-PE20INFORMATICA/formato/F-DE-PE20-03_v1/F-DE-PE20-03_V1.pdf
Y se hace contacto con la Oficina de Sistemas de Información a través de los canales 
•  Presencial
• Correo electrónico: serviciotecnico@ids.gov.co
• Telefónicamente: Extensión 145
Durante el primer trimestre de 2023  se registraron un total de 108 solicitudes de servicio técnico atendidas por el personal técnico y tecnológico de la oficina.</t>
  </si>
  <si>
    <t xml:space="preserve">Continúa en fase  de implementación y pruebas el módulo de nómina en el Portal web TNS Oficial y el funcionamiento articulado de todos los módulos. 
Se han realizado reuniones con la participación de la Oficina Sistemas de Información, empresa TNS y todas las áreas involucradas en el pago de nómina para consolidar el proceso y la actualización del procedimiento para que cada oficina conozca su responsabilidad dentro del proceso. </t>
  </si>
  <si>
    <t>Mantener la infomación en los sistemas de información en salud cargada y actualizada en la plataforma de SISPRO</t>
  </si>
  <si>
    <t>Correos electrónicos, formatos de asistencia técnica y plataforma de SISPRO actualizada</t>
  </si>
  <si>
    <t>Número de solicitudes para cargar en el SISPRO / Total de solicitudes cargadas * 100</t>
  </si>
  <si>
    <t>En el primer trimestre del año 2023, no se realizó la carga de información a la plataforma SISPRO, esto debido a la indisponibilidad del sistema en los meses de enero, febrero y marzo. Desde la oficina de Planeación del IDS se notificó a través de correo electrónico a la mesa de ayuda del Ministerio, espacio en el que se recibieron directrices en las cuales  indicaron que la información correspondiente  se cargaría en el segundo trimestre de la actual vigencia.</t>
  </si>
  <si>
    <t>GRUPO RECURSOS FÍSICOS / ALMACÉN</t>
  </si>
  <si>
    <t xml:space="preserve"> - Contar con inventarios físicos impresos y en medio magnético debidamente actualizados</t>
  </si>
  <si>
    <t xml:space="preserve"> - Elaboración del inventario de bienes activos e inactivos
 - Parametrización de la información de inventarios con contabilidad</t>
  </si>
  <si>
    <t xml:space="preserve"> - Documento de Inventario de bienes
- Información en estados financieros</t>
  </si>
  <si>
    <t>Meta propuesta de centros de costo / levantamiento de la información de inventarios activos e inactivos por centro de costos</t>
  </si>
  <si>
    <t>GRUPO RECURSOS FÍSICOS</t>
  </si>
  <si>
    <t xml:space="preserve"> - Gestionar los desplazamientos oficiales del personal 
- Contar con los actos administrativos de comiones y desplazamientos
- Cumplir con los pagos de las facturas de servicios públicos de la entidad</t>
  </si>
  <si>
    <t xml:space="preserve"> - Liquidar las comisiones y desplazamientos y elaborar los actos administrativos
 - Tramitar el pago de las facturas de servicios públicos de la entidad</t>
  </si>
  <si>
    <t xml:space="preserve"> - Resoluciones de desplazamientos y comisiones
- Egreso de los pagos de los servicios públicos</t>
  </si>
  <si>
    <t>Numero de solicitudes de comisiones de desplazamiento / Numero de Actos administrativos de comisiones realizadas y liquidadas</t>
  </si>
  <si>
    <t>según demanda</t>
  </si>
  <si>
    <t>Numero de facturas de servicios a pagar / pago de las facturas de servicios públicos de la entidad recibidas</t>
  </si>
  <si>
    <t>GRUPO RECURSOS FÍSICOS / DIRECCIÓN</t>
  </si>
  <si>
    <t>Contar con un Plan Anual de Adquisiciones que involucre todos los conceptos que demanda la entidad para la vigencia</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</si>
  <si>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</si>
  <si>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Documento de PLAN ANUAL DE ADQUISICIONES</t>
  </si>
  <si>
    <t>Necesidades generales consolidadas / necesidades valoradas y estandarizadas</t>
  </si>
  <si>
    <t>ÁREAS</t>
  </si>
  <si>
    <t>Garantizar el suministro de bienes y servicios a las diferentes áreas y programas de la entidad para el funcionamiento administrativo y operativo de la misma</t>
  </si>
  <si>
    <t xml:space="preserve"> - Definición técnica de la necesidad en bienes o servicios</t>
  </si>
  <si>
    <t>Solicitud del profesional que requiere el bien o servicio</t>
  </si>
  <si>
    <t>ÁREAS / DIRECCIÓN</t>
  </si>
  <si>
    <t xml:space="preserve"> - Autorización del ordenador del gasto para iniciar el proceso</t>
  </si>
  <si>
    <t>Memorando de autorización del ordenador para iniciar el proceso precontractual, analizado previamente por los asesores jurídicos del Director</t>
  </si>
  <si>
    <t xml:space="preserve"> - Consecución de los recursos presupuestales </t>
  </si>
  <si>
    <t>Solicitud de las disponibilidades presupuestales</t>
  </si>
  <si>
    <t>RECURSOS FÍSICOS</t>
  </si>
  <si>
    <t xml:space="preserve"> - Apliación de la modalidad según el presupuesto oficial del proceso</t>
  </si>
  <si>
    <t>Pliegos de condiciones en SECOP o Resolución de justificación de contratación directa</t>
  </si>
  <si>
    <t>DIRECCIÓN</t>
  </si>
  <si>
    <t xml:space="preserve"> - Aceptación de oferta y/o celebración del respectivo contrato</t>
  </si>
  <si>
    <t>Aceptaciones o Contratos firmados</t>
  </si>
  <si>
    <t>Número total de procesos / Número de aceptaciones o contratos suscritos</t>
  </si>
  <si>
    <t>RECURSOS FÍSICOS / ALMACÉN / FINANCIERA</t>
  </si>
  <si>
    <t xml:space="preserve"> - Recibo de los bienes o servicios y tramite del pago correspondiente</t>
  </si>
  <si>
    <t>Facturas de venta de bienes, o de servicios</t>
  </si>
  <si>
    <t>Total aceptaciones o contratos / Pagos de bienes y servicios</t>
  </si>
  <si>
    <t>GESTION ADMINISTRATIVA</t>
  </si>
  <si>
    <t>Gestión de Control Interno</t>
  </si>
  <si>
    <t>CONTROL INTERNO DE GESTION</t>
  </si>
  <si>
    <t>Desarrollar el 100% del Programa Anual de Auditorias</t>
  </si>
  <si>
    <t>Coordinar la entrega y validación de  la información hospitalaria en la aplicación del Decreto 2193 de 2004, a todas la Red Pública del Departamento.</t>
  </si>
  <si>
    <t>Informes de Auditoría e Informes de gestión de la OCI</t>
  </si>
  <si>
    <t>A ESPERAS DE APROBACION DE PLAN ANUAL DE AUDITORIA VIGENCIA 2023</t>
  </si>
  <si>
    <t>2</t>
  </si>
  <si>
    <t>Evaluacion MECI a traves de la plataforma del FURAG</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</si>
  <si>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</si>
  <si>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Certificacion obtenida resultado de la evaluacion</t>
  </si>
  <si>
    <t>0</t>
  </si>
  <si>
    <t>Dos (2) sesiones de Comité Institucional de Control Interno</t>
  </si>
  <si>
    <t>Convocar y coordinar las fechas,  hora y lugar de instalación de las mesas de saneamiento  de acuerdo a la información  del  inciso   segundo  del  artículo  9 de  la Resolución 1545-10/06/2019 para que las entidades empleadoras  del departamento  a las  cuales se  hayan asignado  recursos del  Sistema  General  de  Participaciones   para aportes patronales  y las  entidades administradoras,   aclaren y concilien las deudas en el marco del procedimiento  previsto.- Dilegenciar  el registro de la  información requerida a través del aplicativo  de gestión de aportes patronales que dispone el Ministerio para las mesas de saneamiento y asistentes  a las mismas.-Dar garantías para la suscripción del  acta  de  conciliación   entre  las entidades administradoras   y  empleadoras   al finalizar   el   proceso,    y  realizar   el  seguimiento  permanente   al  desarrollo  del procedimiento.</t>
  </si>
  <si>
    <t>Actas de Comité.</t>
  </si>
  <si>
    <t>1</t>
  </si>
  <si>
    <t>GESTION JURIDICA</t>
  </si>
  <si>
    <t>JURIDICA</t>
  </si>
  <si>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</si>
  <si>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</si>
  <si>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</si>
  <si>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 xml:space="preserve"># Núm. De Juntas Directivas del IDS con acompañamiento de la oficina jurídica / números de Juntas Directivas del IDS realizadas. </t>
  </si>
  <si>
    <t xml:space="preserve">se realiza segun solicitud del despacho,  no se programo junta directiva  para el primer trimestre  </t>
  </si>
  <si>
    <t xml:space="preserve"> Acompañamiento y participación en   Comité Directivo  y demás Comités del IDS.</t>
  </si>
  <si>
    <t xml:space="preserve">Acta - lista de asistencia </t>
  </si>
  <si>
    <t>Numero de comités directivos con participación de la oficina / número total de comités</t>
  </si>
  <si>
    <t>NINGUNA</t>
  </si>
  <si>
    <t>Proyectar actos administrativos</t>
  </si>
  <si>
    <t>Atender oportunamente los requerimientos de la Dirección de la entidad respecto a la elaboración de proyectos de actos administrativos</t>
  </si>
  <si>
    <t>Resoluciones, Acuerdos,Circulares, oficios, convenios</t>
  </si>
  <si>
    <t>Núm. De Actos Admtivos proyectados/ Núm. de proyectos de actos administrativos solicitados por la Dirección</t>
  </si>
  <si>
    <t>se realiza segun solicitud del despacho</t>
  </si>
  <si>
    <t>Emitir conceptos jurídicos</t>
  </si>
  <si>
    <t>Atender con diligencia la solicitud de conceptos jurídicos solicitados por la Dirección del Instituto.</t>
  </si>
  <si>
    <t xml:space="preserve">Conceptos, actas </t>
  </si>
  <si>
    <t>Núm. de conceptos jurídicos  presentados/ Núm. de conceptos solicitados por la Dirección</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</si>
  <si>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</si>
  <si>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</si>
  <si>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</si>
  <si>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No. de derechos de petición tramitados/ No. de derechos de petición recibidos</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</si>
  <si>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</si>
  <si>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</si>
  <si>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t>
  </si>
  <si>
    <t>PROCESOS JUDICIALES NOTIFICADOS/SOBRE EL TOTAL DE PROCESOS INGRESADOS A LA BASE DE DATOS</t>
  </si>
  <si>
    <t>Se mantiene debidamente actualizada la base de datos</t>
  </si>
  <si>
    <t>Contestar o formular demandas y demás actuaciones que sustenten la posición de la entidad</t>
  </si>
  <si>
    <t xml:space="preserve"> Notificación de la demanda y realizar seguimiento</t>
  </si>
  <si>
    <t>Expdiente Auto Admisorio , link o expedinte en fisico de Demanda, Contestacion de demanda, poder, expedientes</t>
  </si>
  <si>
    <t xml:space="preserve">NUMERO DE DEMANDAS CONTESTADAS OPORTUNAMENTE / TOTAL DE DEMANDAS X 100  </t>
  </si>
  <si>
    <t>Contestar o formular acciones de tutela y demás actuaciones que sustenten la posición de la entidad</t>
  </si>
  <si>
    <t xml:space="preserve"> Dar respuesta accion de tutela una vez se alleguen los soportes por la dependencia responsable y realizar seguimiento</t>
  </si>
  <si>
    <t>expediente en fisico, digital, auto admisorio, escrito de tutela,  contestacion de tutela y fallo - consolidado excell</t>
  </si>
  <si>
    <t xml:space="preserve">RESPUESTA DE ACCIONES DE TUTELA EN LOS TERMINOS ESTABLECIDOS/NUMERO DE ACCIONES DE TUTELAS NOTIFICADAS X 100 </t>
  </si>
  <si>
    <t>LAS DEMANDAS RADICADAS EN EL TRIMESTRE, SE CONTESTAN DENTRO DE LOS TERMINOS EN EL MISMO TRIMETRES O EN EL SIGUIENTE.</t>
  </si>
  <si>
    <t>1.     Convocar y desarrollar el Comité de Conciliación y Defensa Judicial</t>
  </si>
  <si>
    <t>Convocar a Comité de Conciliación conforme a solicitudes de conciliación y fechas programadas por la Procuraduría.</t>
  </si>
  <si>
    <t>Solicitud de Conciliacion - convocatoria - citaciones de procuraduria, supersalud etc</t>
  </si>
  <si>
    <t>NUMERO DE ACTAS / NUMERO DE CONVOCATORIAS DEL COMITÉ DE CONCILIACION X 100</t>
  </si>
  <si>
    <t xml:space="preserve"> Designar los abogados que tramitarán cada uno de los casos para que presenten ante el comité la ponencia  correspondiente</t>
  </si>
  <si>
    <t>Poder debidamente firmado y asignado, constancia y expediente prejudicial</t>
  </si>
  <si>
    <t>DESINACION DE APODERADO / NUMERO DE SOLICITUDES DE CONCILIACION EXTRAJUDICIAL X 100</t>
  </si>
  <si>
    <t xml:space="preserve"> Levantar actas de reunión comité</t>
  </si>
  <si>
    <t xml:space="preserve">ACTAS </t>
  </si>
  <si>
    <t>Actas realizadas/ convocatoria del comité</t>
  </si>
  <si>
    <t>3</t>
  </si>
  <si>
    <t>Presentar un informe semestral de gestión y la ejecución de sus decisiones. (Ley 2220 de 2022)</t>
  </si>
  <si>
    <t>Iforme semestral, Publicacion pagina web IDS</t>
  </si>
  <si>
    <t>SOLICITUDES DEBATIDOS EN EL COMITÉ DE CONCILIACION, ANALISIS / INFORME SEMESTRAL X 100</t>
  </si>
  <si>
    <t>Esta actividad se realiza en el 1er semestre que es en junio del 2023</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</si>
  <si>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</si>
  <si>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</si>
  <si>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</si>
  <si>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NUMERO DE PROCESOS JUDICIALES VINCULADOS Causas de demandas identificadas e intervenidas / total de causas de demanda </t>
  </si>
  <si>
    <t>Realizar seguimiento a los fallos judiciales en contra de la entidad</t>
  </si>
  <si>
    <t>Demandas, consolidado excell</t>
  </si>
  <si>
    <t>NUMERO DE PROCESOS JUDICIALES VINCULADOS / NUMERO DE PROCESOS FALLADOS EN CONTRA X 101</t>
  </si>
  <si>
    <t xml:space="preserve">SE REALIZA EN EL SEGUNDO TRIMESTRE </t>
  </si>
  <si>
    <t>SE PRESENTRA EN EL TRANSCURSO DEL SEGUNDO SEMESTRE DEL AÑO</t>
  </si>
  <si>
    <t>1.   Mantener al día los procesos de investigación disciplinaria a que haya lugar</t>
  </si>
  <si>
    <t xml:space="preserve"> Estudiar y tomar decisiones de abrir o no investigaciones por hechos o actos de los funcionarios que puedan configurar faltas disciplinarias.</t>
  </si>
  <si>
    <t>Queja, constancia secretarial, auto</t>
  </si>
  <si>
    <t xml:space="preserve">NUMERO DE QUEJAS / NUMERO DE DILIGENCIAS PRELIMINARES </t>
  </si>
  <si>
    <t xml:space="preserve">consolidado de procesos judiciales -Identificacion de demandas </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</si>
  <si>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</si>
  <si>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</si>
  <si>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NUMERO DE QUEJAS /  NUMERO DE APERTURA DE INDAGACION PRELIMINAR</t>
  </si>
  <si>
    <t xml:space="preserve">1 demanda sin contestar en el trimestre, se encuentra en terminos para su debida contestacion </t>
  </si>
  <si>
    <t xml:space="preserve"> Llevar para registro y control una base de datos actualizada de los procesos.</t>
  </si>
  <si>
    <t xml:space="preserve">Consolidado Excell </t>
  </si>
  <si>
    <t xml:space="preserve"> Rendir los informes exigidos en la norma y realizar seguimiento</t>
  </si>
  <si>
    <t xml:space="preserve">Número de procesos disciplinarios tramitados durante la vigencia - requerimientos de la Procuraduria </t>
  </si>
  <si>
    <t>NUMERO DE PROCESOS / NUMERO DE QUEJAS X 100</t>
  </si>
  <si>
    <t>COBRO COACTIVO</t>
  </si>
  <si>
    <t>100% de cobros persuasivos de las obligaciones a favor de la entidad que le son cargadas al  Grupo de Gestión de Cobro Persuasivo y Coactivo durante el semestre</t>
  </si>
  <si>
    <t>Verificar que existan las condiciones y documentos soportes que conforman el título ejecutivo simple o complejo de acuerdo a la normativa aplicable</t>
  </si>
  <si>
    <t>Número de  procesos recibidos con su respectivo radicado en la vigencia 2023, con sus respectivos folios, minutas, comunicaciones, entre otros inmersos en el expediente.</t>
  </si>
  <si>
    <t>NUMERO DE PROCESOS SANCIONATORIOS RADICADOS EN LA OFICINA PARA EJECUTAR Y/O DESCARTAR SEGÚN SU ANALISIS Y CORRESPONDIENTE ACTUACION PERSUASIVA Y/O COACTIVA.</t>
  </si>
  <si>
    <t xml:space="preserve">Ingresar al inventario; sistematizar en excel, ingresar en el libro radicador y azetas el proceso y su etapa correspondiente, cuantia, calidad del ejecutado, verificacion de datos para notificaciones, gestiones documentales de persuasion.  </t>
  </si>
  <si>
    <t>LIBRO DE INVENTARIO ACTUALIZADO/NUMERO DE RADICACIONES RECIBIDAS</t>
  </si>
  <si>
    <t xml:space="preserve">Llevar a cabo los procedimientos de investigación de bienes conforme lo establece el Estatuto Tributario Nacional y la Ley 1066 de 2006 (Por la cual se dictan normas para la normalización de la cartera pública y se dictan otras disposiciones). </t>
  </si>
  <si>
    <t>NUMERO DE PROCESOS Y SU RESPECTIVA GESTION DOCUMENTAL, REGISTRO, SISTEMATIZACION Y NOTIFICACION CORRESPONDIENTE.</t>
  </si>
  <si>
    <t>Si reúne los requisitos se realiza el análisis jurídico para identificar bajo que parámetros legales debe realizarse la liquidación de la cuenta de cobro; intereses moratorios, costas procesales.aplicacion de amnistias vigentes.</t>
  </si>
  <si>
    <t xml:space="preserve">ATENCION EN SALUD </t>
  </si>
  <si>
    <t>SUBGRUPO VIGILANCIA Y CONTROL</t>
  </si>
  <si>
    <t xml:space="preserve">25% los Prestadores de Servicios de Salud con implementación del Sistema de Garantía de la Calidad en los Servicios de Salud </t>
  </si>
  <si>
    <t>Verificación de los soportes de Inscripcion y Asignacion de Codigo al Prestador que cumple con los requisitos, revision y Validacion de Novedades de los Prestadores.</t>
  </si>
  <si>
    <t>Registro de novedades  solicitadas por   los prestadores.
Planilla de inscripcion y novedades.</t>
  </si>
  <si>
    <t>(Número de novedades revisadas y validadas /
total novedades programadas )*100</t>
  </si>
  <si>
    <t xml:space="preserve">Búsqueda activa de Prestadores no habilitados (directorio telefónico, revistas, página web).   </t>
  </si>
  <si>
    <t>Acta  de visita, registro de prestadores nuevos.</t>
  </si>
  <si>
    <t>(Número prestadores no habilitados identificados / Total de prestadores programados ) * 100</t>
  </si>
  <si>
    <t>Realizar las Visitas Previas y  Programadas de acuerdo a lo contemplado en el decreto 780 del 2016  Resolucion 3100 del 2019 ( las visitas programadas se encuentran suspendidas según Resolución 1719 del 20 de Septiembre del 2022, )  y Visitas  de  IVC, según los lineamientos del MSPS.</t>
  </si>
  <si>
    <t xml:space="preserve"> Programación anual de visitas,
Informes de visitas realizadas</t>
  </si>
  <si>
    <t>(Número de visitas realizadas/Número de visitas programadas)*100</t>
  </si>
  <si>
    <t>100 % de quejas y reclamos interpuestas por los usuarios tramitadas</t>
  </si>
  <si>
    <t>Recepción  y trámite de quejas y reclamos interpuestas por usuarios afiliados al SGSSS.</t>
  </si>
  <si>
    <t>Registro de recepcion y tramite de quejas.</t>
  </si>
  <si>
    <t>(Número de quejas tramitadas/ total de quejas recepcionadas )*100</t>
  </si>
  <si>
    <t>Recepción, revisión de documentación y expedición de licencias de funcionamiento de equipos emisores de radiaciones ionizantes</t>
  </si>
  <si>
    <t>Resgistro de Licencias expedidas</t>
  </si>
  <si>
    <t>Sumatoria de Licencias de Funcionamiento de equipos de emisores de radiaciones ionizantes./ total programadas *100</t>
  </si>
  <si>
    <t>Recepciòn , revision de documentación y expedición de licencias de  Seguridad  y Salud en el trabajo.</t>
  </si>
  <si>
    <t>(Número de licencias expedidas de Seguridad y Salud en el trabajo/ total  programadas )*100</t>
  </si>
  <si>
    <t xml:space="preserve">Seguimiento, monitoreo y verificación según plan anual de visitas para cada vigencia de las condiciones de tecnologia biomedica </t>
  </si>
  <si>
    <t>Formato de Revision de Tecnologia Biomedica.</t>
  </si>
  <si>
    <t xml:space="preserve">(Número de IPS con tecnologia biomedica con seguimiento, monitoreo y verificación/ Total de visitas programadas) *100 </t>
  </si>
  <si>
    <t xml:space="preserve">Verificacion en la implementacion del PAMEC según plan anual de visitas programadas para cada vigencia </t>
  </si>
  <si>
    <t>Actas de  Evaluaciones y seguimientos a PAMEC.</t>
  </si>
  <si>
    <t>(Número de Evaluaciones  en implementación del PAMEC/ Total de Evaluaciones  programadas)*100</t>
  </si>
  <si>
    <t>Verificacion de la  aplicación y seguimiento y reporte de Sistemas de Informacion por parte de las IPS programadas en el plan anual de visitas para cada vigencia.</t>
  </si>
  <si>
    <t>Actas de  Evaluaciones y seguimientos a Sistemas de Informacion.</t>
  </si>
  <si>
    <t>(Número de Evaluaciones  de  indicadores de sistemas de informacion / Total de Evaluaciones  programadas)*100</t>
  </si>
  <si>
    <t xml:space="preserve">Realizar jornadas de (Asistencia 
Tecnica) Capacitación sobre la normatividad vigente a los Prestadores de Servicios de Salud programados para visita durante la Vigencia. </t>
  </si>
  <si>
    <t>Resgistro de asistencias o capacitaciones.</t>
  </si>
  <si>
    <t>(Número de prestadores de servicios de salud capacitados y /o Asistencia tecnica / total de prestadores de salud  programados)*100</t>
  </si>
  <si>
    <t>Asesorar  y brindar acompañamiento a los prestadores que voluntariamente participen del Modelo de Asistencia Tecnica Sistema Unico de Acreditación. En el marco del Plan Nacional de Mejoramiento de la Calidad en Salud. (PNMCS )</t>
  </si>
  <si>
    <t>Registro de Asesoria en
 Sistema Unico de Acreditación.</t>
  </si>
  <si>
    <t>Número de  IPS Asesoradas en SUA /  Total de IPS programadas.</t>
  </si>
  <si>
    <t>Asesorar  en la conformacion de Unidades 
Funcionales  de Atención del Cancer 
a todas las Instituciones  prestadoras de servicios de salud interesadas en
 habilitar una UFCA - UACAI
UFCA= Unidad Funcional de Cancer Adultos
UACAI= Unidad de Atención de Cancer  Infantil.</t>
  </si>
  <si>
    <t>Registro de Asesoria en normatividad 
vigente para conformacion 
de Unidades Funcionales de Atención de Cancer. UFCA- UACAI.</t>
  </si>
  <si>
    <t>Número de  IPS Asesoradas en UFCA - UACAI /  Total de IPS programadas.</t>
  </si>
  <si>
    <t xml:space="preserve">Asesoria y Asistencia Tecnica  en normatividad  vigente Resolución 3100 a los Cooperantes sobre el proceso de habilitacion para la prestacion de los servicios   de salud. </t>
  </si>
  <si>
    <t xml:space="preserve">Registro de Asesoria y/o Asistencia Tecnica en normatividad 
vigente.
</t>
  </si>
  <si>
    <t>Número de  Cooperantes  Asesorados  en Resolucion 3100 de 2019 /  Total de Cooperantes  programados.</t>
  </si>
  <si>
    <t>Grupo de Atenciòn en Salud (Aseguramiento)</t>
  </si>
  <si>
    <t>Mantener  en 98%  la cobertura Universal del SGSSS en los 40 municipios del Departamento, incluyendo los 8 municipios PDET</t>
  </si>
  <si>
    <t>Asesoria, Asistencia tecnica y  Seguimiento a los municipios para la afiliacion a los PPNA</t>
  </si>
  <si>
    <t>Circular
Actas, 
correos, listados de asistencia</t>
  </si>
  <si>
    <t>No. de asesoria a municipios/ total de municipios
No. de asesoria a poblacion solicitante/ total de solicitantes
No. de seguimiento a municipios / Total de municipios</t>
  </si>
  <si>
    <t>Cruce de usuarios afiliados frentea la base de datos del sisben nacional para identificar que poblacion no se encuentra sisbenizada</t>
  </si>
  <si>
    <t>Base de datos</t>
  </si>
  <si>
    <t>No. Reportes cruce base de datos</t>
  </si>
  <si>
    <t>Monitoreo  a los 40 municipios  de las actas de reunion mensual con las eps, donde se refleje el consolidado de ingresos de ppna mensualmente</t>
  </si>
  <si>
    <t>Acta de Reunión</t>
  </si>
  <si>
    <t>No. de municipios asistidos / total de municipios</t>
  </si>
  <si>
    <t xml:space="preserve">Asistencia Tecnica  y seguimiento a municipios a los procesos del regimen subsidiado.
</t>
  </si>
  <si>
    <t>Acta</t>
  </si>
  <si>
    <t>No. de municipios asistidos/ Total de municipios</t>
  </si>
  <si>
    <t>Realizar seguimiento alos municipios sobre el acto administrativo que garantice la continuidad y la universalidad del regimen subsidiado</t>
  </si>
  <si>
    <t>Acto administrativo municipal</t>
  </si>
  <si>
    <t>No. de actos administrativos por municipio / Total de municipios</t>
  </si>
  <si>
    <t>No reportan Actos Administrativos los municipios de Cúcuta, Gramalote, Cachira y Villa del Rosario</t>
  </si>
  <si>
    <t xml:space="preserve">40 municipios  con Asistencia Técnica y visitas de Vigilancia y Seguimiento en la ejecución de las competencias en Aseguramiento, incluyendo los 8 municipios PDET </t>
  </si>
  <si>
    <t>Gestion para comprometer los recursos de rentas departamentales para el cofinanciamiento del regimen subsidiado a los 40 municipios del departamento</t>
  </si>
  <si>
    <t>Acto administrativo , 
CDP , 
RP</t>
  </si>
  <si>
    <t>No. recursos departamentales comprometidos / Total de recursos departamentales de regimen subsidiado comprometidos</t>
  </si>
  <si>
    <t>Gestion para el giro efectivo de los recurso departamentales a la administradora del SGSSS - ADRES</t>
  </si>
  <si>
    <t>Formato de Giro</t>
  </si>
  <si>
    <t>No. de giros a ADRES / Total de giros  a ADRES</t>
  </si>
  <si>
    <t>Según Demanda</t>
  </si>
  <si>
    <t>No se realizaron Giros ya que hay vigente un Embargo</t>
  </si>
  <si>
    <t>Seguimiento al  descargue presupuestal de los recursos sin situacion de fondos por parte de los municipios acorde a  LMA</t>
  </si>
  <si>
    <t>Comprobante de Egresos</t>
  </si>
  <si>
    <t>No. de seguimientos a descargue de recursos / Total de seguimientos programados.</t>
  </si>
  <si>
    <t>Revision de la informacion cargada en las auditorias GAUDI ejecutadas por los municipios</t>
  </si>
  <si>
    <t>Actas de revision</t>
  </si>
  <si>
    <t>Numero de actas de revision de auditorias GAUDI de municipios / Total de municipios</t>
  </si>
  <si>
    <t xml:space="preserve">Se realizo la 1era evaluacion y revision a las auditorias correspondientes al II semestre 2022 a los 40 municipios </t>
  </si>
  <si>
    <t xml:space="preserve">Grupo de Atenciòn en Salud </t>
  </si>
  <si>
    <t>100% de  EAPB  con Seguimiento y Monitoreo por parte del Ente Territorial</t>
  </si>
  <si>
    <t>Vigilar el cumplimiento de depuracion de cartera y conciliacion de cuentas a las IPS por parte de las ERP y repòrte a la Superintendencia Nacional de Salud</t>
  </si>
  <si>
    <t>Mesa de conciliacion , 
Compromisos de depuracion y pago</t>
  </si>
  <si>
    <t>No. de mesas realizadas / Total de mesas programadas</t>
  </si>
  <si>
    <t>Se realizo la 1era mesa de Circular 030 del 2023 los dias 23 y 24 de febrero</t>
  </si>
  <si>
    <t>Auditorías de seguimiento a las EAPB regimen Contributivo y Subsidiado habilitadas en el departamento mediante la guia GAUDI</t>
  </si>
  <si>
    <t>Actas</t>
  </si>
  <si>
    <t>No. de auditorias GAUDI realizadas / Total de auditorias programadas</t>
  </si>
  <si>
    <t>Auditorias a las EAPB correspondiente al II semestre 2022</t>
  </si>
  <si>
    <t>Seguimiento a las EAPB en  la Ejecución de acciones de Salud pública de las Dimensiones de salud Mental y Dimensión de Poblaciones vulnerables.</t>
  </si>
  <si>
    <t xml:space="preserve">No. de Seguimiento </t>
  </si>
  <si>
    <t>Reporte a la Supersalud del aplicativo ST009 seguimiento a SPA (1) - Apoyo y seguimiento a Alertas Tempranas emitidas por la Defensoria del Pueblo (2)</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</si>
  <si>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</si>
  <si>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</si>
  <si>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</si>
  <si>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</si>
  <si>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</si>
  <si>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</si>
  <si>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Informes</t>
  </si>
  <si>
    <t xml:space="preserve">No.de informes enviados / Total de informes a enviar </t>
  </si>
  <si>
    <t>Tramite administrativo y gestión de quejas interpuestas por la prestación de servicios de salud, en contra de las EAPB y regímenes especiales y de excepción del Departamento de Norte de Santander.</t>
  </si>
  <si>
    <t>Base de datos, en donde se relaciona toda la información de las quejas recibidas y tramitadas por parte de la oficina de Atención en Salud</t>
  </si>
  <si>
    <t>No. de tramites agilizados</t>
  </si>
  <si>
    <t xml:space="preserve">Participación en el Seguimiento a las EPS en la Implementación de las RIAS. </t>
  </si>
  <si>
    <t>Acta de Reunión , Reportes , Circulares , Correos</t>
  </si>
  <si>
    <t xml:space="preserve">Se realizaron requerimientos semanales a las EAPB y socializaciones  </t>
  </si>
  <si>
    <t>Participacion y seguimiento de los equipos basicos en salud en el marco de la estrategia Atencion Primaria en Salud APS</t>
  </si>
  <si>
    <t xml:space="preserve">Circular, 
Informes, Registros </t>
  </si>
  <si>
    <t>Acompañamiento de Asitencia tecnica realizada por el MSPS en los dias 13 enero, 21 marzo, 30 marzo</t>
  </si>
  <si>
    <t>16 ESEs con Seguimiento al programa Territorial de rediseño, reorganización y modernización de la red pública del Departamento aprobado por el Ministerio de Salud y Protección Social, en los servicios de baja, mediana y alta complejidad, incluyendo las ESE que cubren los 8 municipios PDET</t>
  </si>
  <si>
    <t>Apoyo al  Modelo de Acción Integral Territorial (MAITE) en  el componente de redes integrales de prestadores de servicios de salud</t>
  </si>
  <si>
    <t>Asistencia tecnica , asesoria y seguimiento al cumplimiento del PTRRM de la red publica del departamento. A 16 ESE dptamentales</t>
  </si>
  <si>
    <t xml:space="preserve">100% de las ESE  del departamento fortalecidas con Asistencia Técnica, especialmente las que están en riesgo financiero y con seguimiento del SIHO - Decreto 2193 de 2004 </t>
  </si>
  <si>
    <t>Apoyo en la consolidación, validación y presentación de los informes, en lo referente a producción y calidad conforme al decreto 2193 del 2004; de la información remitida por las instituciones públicas prestadoras de servicios de salud, al Ministerio de Salud y Protección Social.</t>
  </si>
  <si>
    <t>Consolidacion, validación y presentación de  informes trimestrales de produccion de servicios de salud de las 16 ESEs del departamento (dec 2193)</t>
  </si>
  <si>
    <t xml:space="preserve">No. de Informes </t>
  </si>
  <si>
    <t>Apoyo en el monitoreo, seguimiento y evaluación, de la información remitida por las instituciones públicas prestadoras de servicios de salud; categorizadas en riesgo medio o alto, que adoptaron en cumplimiento de los programas de saneamiento fiscal y financiero, en lo referente a la producción de servicios de salud</t>
  </si>
  <si>
    <t>Monitoreo, seguimiento y Evaluacion trimestral de produccion de servicios de las ESEs; categorizadas en riesgo medio o alto. 2 ESE del estado</t>
  </si>
  <si>
    <t>Realizados a la ESE Hospital San Juan de Dios de Pamplona y a la ESE Centro de Cardio Neuro Muscular</t>
  </si>
  <si>
    <t>Seguimiento a la ejecución del Plan de Saneamiento Fiscal y financiero PSFF de las ESES:  Hospital San Juan de Dios  de Pamplona y Centro de Rehabilitación Neuro Muscular</t>
  </si>
  <si>
    <t>CENTRO REGULADOR DE URGENCIAS Y EMERGENCIAS</t>
  </si>
  <si>
    <t>Planes Hospitalarios de Emergencias de las ESEs actualizado, estableciendo objetivos, acciones y la organización del hospital y sus servicios. Así como las responsabilidades del personal frente a situaciones de emergencia o desastre. A fin de controlar sus efectos adversos y/o atender los daños a la salud que se puedan presentar.</t>
  </si>
  <si>
    <t>actas de revision de los planes</t>
  </si>
  <si>
    <t>(# Actividades programadas / # Actividades ejecutadas) * 100</t>
  </si>
  <si>
    <t>Informacion de la conformacion operación, y del personal de contacto de la red de bancos de sangre (articulo 4 literal D-11 Resolucion 1220 de 2010)</t>
  </si>
  <si>
    <t>Solicitar  la disponibilidad de componentes sanguíneos y hemoderivados, mensualmente a los bancos de sangre y unidades transfuncionales del departamento</t>
  </si>
  <si>
    <t>informe de disponibilidad de componentes sanguineos del aplicativo SIHEVI</t>
  </si>
  <si>
    <t>verificacion en el aplicativo SIHEVI</t>
  </si>
  <si>
    <t>SE REALIZA SEGUMJIENTO A TRAVES DE LA PLATAFORMA SIHEVY DEL INSTITUTO NACIONAL DE SALUD</t>
  </si>
  <si>
    <t>Fortalecimiento de la disponibilidad de Hemoderivados</t>
  </si>
  <si>
    <t>Jornada Masiva Donacion Sangre
Fotografías</t>
  </si>
  <si>
    <t>SE REALIZARA ESTA ACTIVIDAD EN EL 2 TRIMESTRE DE 2023</t>
  </si>
  <si>
    <t>Apoyar el sistema de vigilancia epidemiológica en los eventos de urgencia, emergencia o desastre. (articulo 5 literal H Resolucion 1220 de 2010)</t>
  </si>
  <si>
    <t>Asistencia a comité de sanidad portuaria</t>
  </si>
  <si>
    <t>actas de reunion del comité</t>
  </si>
  <si>
    <t>(# asistencia a comité de sanidad portuaria/ # de comité de sanidad portuaria programados)</t>
  </si>
  <si>
    <t>SOPORTE DE ASISTENCIA A LAS REUNIONES MENSUALES</t>
  </si>
  <si>
    <t>Acompañamiento del Equipo de Respuesta Inmediata (ERI) ante Brotes, Epidemias, Desastres y Emergencias Sanitarias.</t>
  </si>
  <si>
    <t>Acompañamiento del equipo de respuesta inmediata</t>
  </si>
  <si>
    <t>actas de reunion del ERI</t>
  </si>
  <si>
    <t>(# de reuniones programadas/ # de reuniones ejecutadas)</t>
  </si>
  <si>
    <t>Coordinar la operación con los procesos de referencia y contrarreferencia en el área de influencia del CRUE en situaciones de emergencia o desastre.</t>
  </si>
  <si>
    <t>Gestión de las referencias de los pacientes presentados al CRUE</t>
  </si>
  <si>
    <t>bitacora de referencia de pacientes del CRUE</t>
  </si>
  <si>
    <t>(# de pacientes presentados/# de pacientes gesrionados)</t>
  </si>
  <si>
    <t>En el primer trimestre de 2023  fueron presentados 3818  pacientes entre colombianos, retornados y provenientes de municipios PDET  al Centro Regulador de Urgencias y Emergencias CRUE , se gestionaron 551 pacientes migrantes que fueron presentados, esta actividad se realiza de manera permanente en todos los municipios del departamento.</t>
  </si>
  <si>
    <t xml:space="preserve">Apoyo a la red de prestadores de servicios de salud para la atención oportuna de la población afectada por situaciones de urgencia, emergencia o desastre.
</t>
  </si>
  <si>
    <t>Seguimiento al stock kit toxicologico</t>
  </si>
  <si>
    <t>kardex de inventario</t>
  </si>
  <si>
    <t>(# de informe de inventario de kit toxicologia/ # meses del año)</t>
  </si>
  <si>
    <t>Prestacion de Servicios de Salud JOSE GREGORIO AREVALO BULLA</t>
  </si>
  <si>
    <t>Meta 134:Cubrir el 100% de los Servicios de salud requeridos por la población a cargo del Dpto. con los recursos asignados.</t>
  </si>
  <si>
    <t>Realizar convenios interadministrativos con la red Pública  de acuerdo a lineamientos  de Minsalud con los recursos del SGP Susidio a la oferta</t>
  </si>
  <si>
    <t>convenios  realizados y evidenciados</t>
  </si>
  <si>
    <t>anual</t>
  </si>
  <si>
    <t>los conveniose foormalizaran en el segundo trimestre, teniendo en cuenta qu ela distribucion de los recuros por tipologia se realiza en el me s de marzo</t>
  </si>
  <si>
    <t>Tramitar el 100% de las solicitudes de autorizaciónes radicas ( Tutela) servicios de salud  a la Poblacion a cargo del departamento.</t>
  </si>
  <si>
    <t>solicitudes de autorizaciones con respuestas/ nro de facturas o autorizaciones radicas en el   software DKD</t>
  </si>
  <si>
    <t>se autorizan las respuestas según demanda</t>
  </si>
  <si>
    <t xml:space="preserve">      </t>
  </si>
  <si>
    <t>Actas de conciliacion</t>
  </si>
  <si>
    <t>No. de auditoriasy conciliaciones  realizadas / Total de auditorias programadas</t>
  </si>
  <si>
    <t>según demanda programada</t>
  </si>
  <si>
    <t>se programa realizar el proceso de concialiaciones en el segundo trimestre  de acuerdo anormatividad  vigente</t>
  </si>
  <si>
    <t>Realizar contrato de prestacion de servicios  de salud a la  atencion de la poblacion inimputables de acuerdo a lineamientos y recursosos transferidos por la Nación.</t>
  </si>
  <si>
    <t>Contrato realizado y evidenciado</t>
  </si>
  <si>
    <t>contrato firmado</t>
  </si>
  <si>
    <t>el contrato se realizara a partir del segundo trimestre</t>
  </si>
  <si>
    <t>Realizar procesos de radicación, Auditoría y Pago de los servicios de salud de urgencias a migrantes de frontera con Colombia en el marco del Decreto 2408 de 2018.Realizar cargue de informacion financiera en plataforma PISIS DE POBLACION  INIMPUTABLE de acuerdo a la resolucion del MSPSS # 2361 DE 08 DE JUNIO DE 2016</t>
  </si>
  <si>
    <t>facturas auditadas programadas</t>
  </si>
  <si>
    <t>facturas auditadas/auditorias programadas</t>
  </si>
  <si>
    <t>se realizara la programacion de auditorias para el segundo trimestre</t>
  </si>
  <si>
    <t>Entrega y cargue oportuno en la plataforma del SIHO de Minprotección Social.</t>
  </si>
  <si>
    <t>Coordinar la entrega y validación de  la información hospitalaria en la aplicación del Decreto 2193 de 2004, a todas la Red Pública del Departamento</t>
  </si>
  <si>
    <t>Documentos soportes para revisión y validación de información .  Información cargada en el aplicativo web en los plazos establecidos por el Ministerio de Salud y protección Social  y Resolución del IDS</t>
  </si>
  <si>
    <t>(No. de Validaciones / Total de ESE del Departamento )*100</t>
  </si>
  <si>
    <t xml:space="preserve">Entrega y cargue oportuno en la plataforma del SIHO del Ministero de Salud  y Protección Social del Cuarto Trimestre (febrero 28 de 2023) y anual (marzo 30 2023) vigencia 2022 ,  16 ESE validades oportunamente  del Dpto.                                                                                                                                                                                                </t>
  </si>
  <si>
    <t xml:space="preserve">* Entrega y cargue oportuno en la plataforma del SIHO de Minsalud el primer Trimestre de 2020, fecha máxima de cargue  junio 8 de 2020, 16 ESE validades oportunamente  del Dpto.                                                                                                </t>
  </si>
  <si>
    <t xml:space="preserve">* Entrega y cargue oportuno en la plataforma del SIHO del Ministerio de Salud y Protección Social, el  segundo Trimestre de 2020,  fecha máxima de cargue  septiembre 4 de 2020, 16 ESE validades oportunamente  del Dpto.                                                                                                </t>
  </si>
  <si>
    <t xml:space="preserve">  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</si>
  <si>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</si>
  <si>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Documento del PSFF presentado a Ministerio de Hacienda;  Revisión, validación del Informe Trimestral de Monitoreo presentado por la ESE con PSFF aprobado y elaborar Seguimiento Trimestral de las ESE con PSFF aprobado y cargue en la páguina SIED del Ministerio de Hacienda y Crédito Público.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</si>
  <si>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</si>
  <si>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SEGÚN DEMANDA</t>
  </si>
  <si>
    <t xml:space="preserve"> * Consolidado del  Informe del Monitoreo, seguimiento y evaluación  al Programa de Saneamiento Fiscal y Financiero viabilizado por el Ministerio de Hacienda y Crédito Público de las ESE Hospital San Juan de  Dios de Pamplona y Centro de Rehabilitación Cardioneuromuscular correspondiente al cuarto  Trimestre de 2022 , presentado y cargado en la plataforma SIED del Ministerio de Hacienda y Crédito Público el 31 de marzo de 2023, Radicado No.1-2023-027223.                                       </t>
  </si>
  <si>
    <t xml:space="preserve"> * El Ministerio de Hacienda y Crédito Público, prorrogo  las fechas de cargue en la plataforma del SIED, los informes correspondientes al  Monitoreo Seguimiento y Evaluación de los PSFF, por la emergencia Sanitaria de la PANDEMIA originada por el  CORONAVIRUS- COVID 19.                                                                                                                *Con fecha 5 de mayo de 2020, se carga en la plataforma del Sistema Integrado Electrónico Documental-SIED del Ministerio de Hacienda y Crédito Público Radicado No.1-2020-036385 , el consolidado del  Informe del Monitoreo, seguimiento y evaluación  al Programa de Saneamiento Fiscal y Financiero viabilizado por el Ministerio de Hacienda y Crédito Público de la ESE Hospital San Juan de  Dios de Pamplona correspondiente al cuarto cuarto trimestre de 2019.                                                                                       * PSFF de la ESE Centro de Rehabilitación de Cúcuta,   devuelto por el Ministerio de Hacienda y Crédito Público con Radicado 2-2020-006522 de fecha 25 de febrero de 2020, para efectuar ajustes acorde a las obervacines emitididas por Minhacienda.                                                           -Se envían a la ESE Centro de Rehabilitación los Oficios Nos.:- D-No.0329 de abril 2 de 2020, se efectua devolución del PSFF presentado el 27 de marzo de 2020, para efectuar ajustes de acuerdo a revisión efectuada por los Asesores del IDS.  - D-No.0501 de mayo 6 de 2020, devolución PSFF enviado via correo electrónico el 30 de abril de 2020 al  Asesor de Minhacienda efectuar ajustes observaciones dadas.  - RF-No.037 de mayo 28 de 2020, invitando a VIDEO conferencia programada para el 29 de mayo de 2020, con el Asesor del Ministerio de Hacienda y Crédito Público dicipara dudas del PSFF por parte del Gerente de la ESE.    -Oficio Radicado 2-20250-023356 junio 4 de 2020, de la Directora Dirección General de Apoyo Fiscal de Minhacienda, ampliación plazo de presentación del segundo envio del PSFF, hasta el día siguiente hábil a la finalización del termino de la Emergencia Sanitaria decretada por MinSalud y Protección Social.     RF-No.056 junio 23 de 2020, requerimiento aclaración al PSFF, revisión soportes contables y presupuestales certofocacón Pasivos.  -RF-No.059 junio 26 de 2020  junio 26 de 2020, observaciones al PDFF presentado por la ESE el 19 de junio vía correo electrónico.                                                                                              *Resoluciones Nos 001631, 001632 y 001633 del 23 de junio de 2020 emanadas del IDS, asignación recursos del FONSAET, distribuidos por las Resoluciones 3370 de 2019,4585 de 2018 y 5938 de 2014 transferidos a la ESE Centro de REhabilitación.          </t>
  </si>
  <si>
    <t xml:space="preserve"> * El Ministerio de Hacienda y Crédito Público, prorrogo  las fechas de cargue en la plataforma del SIED, los informes correspondientes al  Monitoreo Seguimiento y Evaluación de los PSFF, por la emergencia Sanitaria de la PANDEMIA originada por el  CORONAVIRUS- COVID 19.   *Se carga en la plataforma del Sistema Integrado Electrónico Documental-SIED del Ministerio de Hacienda y Crédito Público Radicado No.1-2020-061293 , del 13 de julio de 2020 el consolidado del  Informe del Monitoreo, seguimiento y evaluación  al Programa de Saneamiento Fiscal y Financiero viabilizado por el Ministerio de Hacienda y Crédito Público de la ESE Hospital San Juan de  Dios de Pamplona correspondiente al primer trimestre de 2020.y con Radicado No.1-2020-085681 de septiembre 21 de 2020 se carga el segundo trimestre del 2020.                                                                                   * PSFF de la ESE Centro de Rehabilitación de Cúcuta,   devuelto por el Ministerio de Hacienda y Crédito Público con Radicado 2-2020-006522 de fecha 25 de febrero de 2020, para efectuar ajustes acorde a las obervacines emitididas por Minhacienda.  -Se envían a la ESE Centro de Rehabilitación Oficio de julio 2 de 2020, sobre la actualización y financiación de los Pasivos en la propuesta del PSFF.  -Oficio No.RF-065  de julio 9 de 2020, solicitud información cierre vigencia 2019 para continuar con la validación del PSFF. - Oficio de agosto 31 de 2020, solicitud definición fecha entrega oficial del PSFF para remitirse al Ministerio de Hacienda y Crédito Público. - Oficio RF 077 de agosto 6 de 2020, recordando fecha máxima de cargue a Minhacienda y temas pendiente por definir de la propuesta del PSFF.     -  Septiembre 8 de 2020, VIDEO conferencia con  Asesores del Ministerio de Hacienda y Crédito Público, asistencia técnica a la Secretaria Dptal de Salud y a la ESe Centro de Rehabilitación, sobre el estado actual y presentación final de la propuesta del PSFF de la ESE y dicipar dudas del PSFF. - Oficio D-No.0997 de septiembre 21 de 2020, se da respuesta a solicitud efectuada mediante correo electrónico del 14 de sept. 2020  al Programa de Saneamiento Fiscal y Financiero del Ministerio de Hacienda y Crédito Público, sobre presentación versión preliminar PSFF de la ESE. - Con correo electrónico del 5 octubre 2020, fue enviado el PSFF de la ESE al correo del PSFF y Asesor del Ministerio de Hacienda y Crédito Público, para su revisión.</t>
  </si>
  <si>
    <t xml:space="preserve">Programar las actividades de acuerdo al cronograma establecido en la Resolucion 1545 de 2019 y sus modificaciones espedidas por el Ministerio de Salud y Protección Social, hasta cumplir el 100% de lo programado para el desarrollo del proceso de Saneamiento de Aportes Patronales con las entidades empleadoras del Departamento. </t>
  </si>
  <si>
    <t>Convocar y coordinar mesas de saneamiento  de acuerdo a la solicitud de las entidades empledoras o Administradoras en cumplimiento de información  del  inciso   segundo  del  artículo  9 de  la Resolución 1545-10/06/2019 
- Actualizar el registro de la  información requerida a través del aplicativo  de gestión de aportes patronales que dispone el Ministerio para las activiades definidas en el cronograma de Proceso SAP 2012-2016
-Dar apoyo a las entidades administradoras   y  empleadoras   para dar cumplimiento al proceso y  finalizar   el   proceso,  conforme a lo determinado en la norma vigente
-Realizar   el  seguimiento  permanente   al  desarrollo  del procedimiento y los informes requeridos por los difrententes entes de control y MSPS.</t>
  </si>
  <si>
    <r>
      <t>A</t>
    </r>
    <r>
      <rPr>
        <sz val="11"/>
        <color indexed="63"/>
        <rFont val="Arial"/>
        <family val="2"/>
      </rPr>
      <t>ct</t>
    </r>
    <r>
      <rPr>
        <sz val="11"/>
        <color indexed="8"/>
        <rFont val="Arial"/>
        <family val="2"/>
      </rPr>
      <t>as de conciliación  que serán generadas en virtud de la Resoluciòn 1545 de 2019 y sus modificaciones desde e</t>
    </r>
    <r>
      <rPr>
        <sz val="11"/>
        <color indexed="63"/>
        <rFont val="Arial"/>
        <family val="2"/>
      </rPr>
      <t xml:space="preserve">l  </t>
    </r>
    <r>
      <rPr>
        <sz val="11"/>
        <color indexed="8"/>
        <rFont val="Arial"/>
        <family val="2"/>
      </rPr>
      <t>apl</t>
    </r>
    <r>
      <rPr>
        <sz val="11"/>
        <color indexed="63"/>
        <rFont val="Arial"/>
        <family val="2"/>
      </rPr>
      <t>i</t>
    </r>
    <r>
      <rPr>
        <sz val="11"/>
        <color indexed="8"/>
        <rFont val="Arial"/>
        <family val="2"/>
      </rPr>
      <t>cativ</t>
    </r>
    <r>
      <rPr>
        <sz val="11"/>
        <color indexed="63"/>
        <rFont val="Arial"/>
        <family val="2"/>
      </rPr>
      <t>o d</t>
    </r>
    <r>
      <rPr>
        <sz val="11"/>
        <color indexed="8"/>
        <rFont val="Arial"/>
        <family val="2"/>
      </rPr>
      <t>e ges</t>
    </r>
    <r>
      <rPr>
        <sz val="11"/>
        <color indexed="63"/>
        <rFont val="Arial"/>
        <family val="2"/>
      </rPr>
      <t>ti</t>
    </r>
    <r>
      <rPr>
        <sz val="11"/>
        <color indexed="8"/>
        <rFont val="Arial"/>
        <family val="2"/>
      </rPr>
      <t>ón de a</t>
    </r>
    <r>
      <rPr>
        <sz val="11"/>
        <color indexed="63"/>
        <rFont val="Arial"/>
        <family val="2"/>
      </rPr>
      <t>p</t>
    </r>
    <r>
      <rPr>
        <sz val="11"/>
        <color indexed="8"/>
        <rFont val="Arial"/>
        <family val="2"/>
      </rPr>
      <t>ortes pa</t>
    </r>
    <r>
      <rPr>
        <sz val="11"/>
        <color indexed="63"/>
        <rFont val="Arial"/>
        <family val="2"/>
      </rPr>
      <t>t</t>
    </r>
    <r>
      <rPr>
        <sz val="11"/>
        <color indexed="8"/>
        <rFont val="Arial"/>
        <family val="2"/>
      </rPr>
      <t>rona</t>
    </r>
    <r>
      <rPr>
        <sz val="11"/>
        <color indexed="63"/>
        <rFont val="Arial"/>
        <family val="2"/>
      </rPr>
      <t>l</t>
    </r>
    <r>
      <rPr>
        <sz val="11"/>
        <color indexed="8"/>
        <rFont val="Arial"/>
        <family val="2"/>
      </rPr>
      <t>es del MSPS o a traves de cumplimiento deotras normas. 
- Cierre de mesas y cargue de Actas de conciliación ya suscritas en el proceso  a traves del aplicativo de Gestion de Aportes Patronales en SISPRO</t>
    </r>
    <r>
      <rPr>
        <sz val="11"/>
        <color indexed="63"/>
        <rFont val="Arial"/>
        <family val="2"/>
      </rPr>
      <t xml:space="preserve">.
- Informes de la revision de los reprotes presentados por las Entidades Empleadoras del Departamento. 
</t>
    </r>
  </si>
  <si>
    <t>No. ESE con % Saneamiento de Aportes Patronales -2012-2016 / Total de ESE Del Departamento con 100% Saneamiento Aportes Patronales )*100</t>
  </si>
  <si>
    <t xml:space="preserve">Apoyo a las entidades Empleadoras y Administradoras para coordinar mesas de conciliaicòn y remision de soportes para tramites del procesos SAP 2012-2016.
Se remite a la ESE Departamentales y Municipales Circulares: No.035 de enero 20 2023, remisión Resolución No.0064de enero 16 de 2023, terminación registro de Cuentas Maestras SGP Aportes Patronales y Pagadora.  -No.002 febrero 8 de 2023 solicitud soportes y apliación plazo entrega documentos Resol.0064 de 2013. - No.003 de marzo 2 de 2023, se efectúa llamado de atención por incumplimiento a remisión de soportes y se reitera el envió de documentos  que se requerían para enviar el informe consolidado del departamento y se dan otras disposiciones, remisión información completa Resol0064 de 2023. - 092 de marzo 10 de 2023, reiteración solicitud copia liquidación acuerdos de voluntades, recursos SGP Aportes Patronales vigencias 2017, 2018 y 2019 nuevo plazo remisiion  documentos Resol.064 de 2023.                                                                   -Se envia Oficio D-No.105 de febrero 2 de 2023, a las Secretarias de Salud de los MUnicipios certificados: Cúcuta, Los Patios, El Zulia, Villa del Rosario, La Playa y Herrán, solicitando copia de la liquidación acuerdos de voluntades-Recusos SGP-Aportes Patronales vigencias 2017, 2018 y 2019 en cumplimiento a la Resolcuión No.0064 de 2023.    </t>
  </si>
  <si>
    <t xml:space="preserve">Durante este trimestre se continuo con el seguimiento al desarrollo del proceso de _Saneamiento de Aportes Patronales de las ESE del Departamento, con las Entidades Administradoras de Salud, Pensión, Cesantías y Riesgos Laqborales.                                                                        - Se envuian Circulares Informativas Nos 192 del 22 de abril, a las ESE del Dpto y Secretaria de Salud del Municipio de Cúcuta, remisión de la resolución 616 del 2020, ampliación plazo para el desarrollo de mesasdel proceso de SAP.                                                                                 -Circular informativa No.217 del 15 de mayo de 2020, enviada a la Entidades Administradoras de Salud, pensión, Cesantías, Riesgos Laborales y ADRES actualñización de la información del aplicativo y avance del procesaro desarrollado del SAP.                                                 -Circular 218 del 15 de mayo de 2020, enviada a las ESE del Dpto y Secretaria de Salud del Municipio de Cúcuta, actualización datos de representantes legales y funcionarios autorizados para el desarrollo del proceso SAP.                                                                                                                   - Circular 245 del 3 de junio de 2020, enviada a las ESE del Dptao y Secretaria de Salud del Municipio de Cúcuta, remisión cronograma de desarrollo del proceso de SAP ajustado según resolución 626 de 2020.  </t>
  </si>
  <si>
    <t xml:space="preserve">Durante este trimestre se continuo con el seguimiento al desarrollo del proceso de Saneamiento de Aportes Patronales de las ESE del Departamento, con las Entidades Administradoras de Salud, Pensión, Cesantías y Riesgos Laborales.                                                                        - Se envian Circulares Informativas Nos.  319 de julio 22 de 2020, enviada a las Entidades Administradoras solicitud avance del PSAP.           - Circular No.320 de julio 22 de 2020, enviada a las Entidades Empleadoras solicitando avance del PSAP.                                                                                       - Circular 340 de agosto 5 de 2020, enviada a las Entidades Administradoras, solicitud actualización contacto de funcionarios encargados del PSAP..                                                           - Circular No.399 de setptiembre 30 de 2020, enviada a las Entidades Empleadoras solictud información para el cierre de mesas en el aplicativo.
-Circular 413 del 9 de octubre de 2020, enviada a las Entidades Empleadoras, convocatoria a las mesas del PSAP con  COLPENSIONES S.A. 
</t>
  </si>
  <si>
    <t xml:space="preserve">Programar la distribución de los recursos de acuerdo a metodología definida para aplicar normatividad, construir indicadores financieros y aplicarlos </t>
  </si>
  <si>
    <t xml:space="preserve"> Elaborar la distribucion  de los recursos SGP- Subsidio Oferta a las ESE de acuerdo a los muncipios monopolios de acuerdo a metodología del IDS acorde normatividad- Elaborar los indicadores financieros - realizar seguimientos a los indicadores trimestralmente e informar  ala oficina de Prestación de Servicios para el giro de los recursos</t>
  </si>
  <si>
    <r>
      <t xml:space="preserve">Documento de Distribución recursos SGP- Subsidio Oferta por ESE y por Municipio aprobados por Comité Directivo-  Indicadores Financieros concertado por ESE y Certificaciones trimestrales de seguimiento </t>
    </r>
    <r>
      <rPr>
        <sz val="11"/>
        <color indexed="63"/>
        <rFont val="Arial"/>
        <family val="2"/>
      </rPr>
      <t>.</t>
    </r>
  </si>
  <si>
    <t>No. ESE con % Indicadores Financieros Trimestrales  / Total de ESE Del Departamento con 100% Seguimiento Indicadores Financieros* 100)</t>
  </si>
  <si>
    <t>Revisar Incorporaciòn y ejecuciòn total de los recursos asignados a la ESE , preparar los informes y enviar en la periodicidad exigida por el MSPS</t>
  </si>
  <si>
    <t>Expedir Concepto Técnico para incorporar al presupuesto los recursos del MSPS asignados por Resolcuiòn - Realizar seguimiento a la ejecuciòn, verificar cumplimiento de requisitos y  reportes a través de las plataforma SIHO o el medio que defina el MSPS para tal fin para la ESE- Preparar los informes y enviar en la priodicida exigida por el MSPS lo de la competencia por Financiera</t>
  </si>
  <si>
    <t>Total asignado por resolucion y Numero de ESE con  valor asignado - Informes de ejecuciòn y reportes exigidos por la norma  para su ejecuciòn</t>
  </si>
  <si>
    <t>Valor total asignado  / Total ejecutado en el periodo</t>
  </si>
  <si>
    <t xml:space="preserve">En el primer trimestre de esta vigencia , no se ha realizado seguimiento a la ejecución de recursos asignados por el Ministerio de Salud y Protección Social en  la plataforma SISPRO de Minsalud. </t>
  </si>
  <si>
    <t xml:space="preserve">Presupuesto de ESE aprobados por el CONFIS Departamental y adoptados por las Juntas directivas de las ESE, al igual que expedir concepto a las modificaciones y Planes de cargos durante la vigencia actual.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</si>
  <si>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2022 de las ESE del Departamento e incorporación de Cuentas por Cobrar recaudadas. </t>
  </si>
  <si>
    <t>Circularizar lineamientos para elaboración del proyecto de presupuesto ingresos y gastos de la vigencia 2023. Presupuestos elaborados. Presupuestos programados. Modificaciones presupuestales asesoradas.  Conceptos aprobación presupuesto y modificaciones a los mismos.</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</si>
  <si>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2022 revisados /Total de ESE del Departamento *100)</t>
  </si>
  <si>
    <t xml:space="preserve">*Revisión Operaciones Cierre de Vigencia 2022                                          * Modificaciones presupuestales asesoradas y con  Conceptos Técnicos  de  modificaciones al  presupuesto ingresos y gastos a las ESE del Departamento, en el primer trimestre de 2023: incorporación Operaciones cierre vigencia 2021, Incorporación Disponibioidad Inicial, incorporación cuentas por cobrar vigencvias anteriores, adición recursos Saneamiento Aportes Patronales y  Adición recursos convenios y contratos  interadministrativos (Recursos Minsalud y recursos Organizaci9ón Internacional para las MIG) para un  total de 16 conceptos técnicos emitidos para aprobación de las Juntas de las ESE.                                                                                                                                                               </t>
  </si>
  <si>
    <t xml:space="preserve">* Modificaciones presupuestales asesoradas y con  Conceptos Técnicos  de  modificaciones al  presupuesto ingresos y gastos a las ESE del Departamento, en el segundo trimestre de 2020: Adición Operaciones de Cierre al Presupuesto de Ingresos y Gastos e  incorporación de Disponibilidad Inicial , Adición recursos COVID REsol.00753 de 2020,  incorporación cuentas por cobrar vigencias anteriores, Modificación Plan de Cargos e incremento salarial , traslados presupuestales, incorporación Cierre de vigencia 2019,  para un  total de 17 concepto técnicos emitidos para aprobación de las Juntas de las ESE                                                                                                                                                               </t>
  </si>
  <si>
    <t xml:space="preserve">* Modificaciones presupuestales asesoradas y con  Conceptos Técnicos  de  modificaciones al  presupuesto ingresos y gastos a las ESE del Departamento, en el tercer trimestre de 2020: Incorporación Cuentas por Cobrar vigencias anteriores, incremento salarial , adición recursos Salud Pública y Recursos Oferta 2020,  traslados presupuestales,  adición recursos COVID, para un  total de 24 concepto técnicos emitidos para aprobación de las Juntas de las ESE                                                                                                                                                               </t>
  </si>
  <si>
    <t xml:space="preserve"> Modificaciones presupuestales asesoradas y con  Conceptos Técnicos  de  modificaciones al  presupuesto ingresos y gastos a las ESE del Departamento, en el cuarto trimestre de 2020: Incorporación Cuentas por Cobrar vigencias anteriores, incremento salarial , adición recursos Salud Pública y Recursos Oferta 2020,  traslados presupuestales,  adición recursos COVID, para un  total de 22 concepto técnicos emitidos en el 4 trimestre para aprobación de las JuntaDirectiva  de las ESE        
*10 conceptos tecnicos de proyeccion presupuesto vigencia 2021  de la 10 ESE Departamentales de 1, 2 y 3r nivel de atención para aprobación  del CONFIS DPTAL.  Emitiendo en  el cuarto trimestre  32 conceptos técnicos.</t>
  </si>
  <si>
    <t xml:space="preserve">Presupuesto de ESE con aplicación del Catalogo de Clasificación Presupuestal para el 2023  </t>
  </si>
  <si>
    <t>Coordinar nivel nacional capacitaciones para aplicación del CCPT, al igual que definir el Clasificador Presupuestal para las ESE</t>
  </si>
  <si>
    <t>Circulares invitación a capacitaciones dadas tanto del nivel nacional como del IDS, sobre aplicación del Catalogo de Clasificación Presupuestal aplicado a las ESE- Catalogo definido para las ESE del Departamento</t>
  </si>
  <si>
    <t>(No. de capacitaciones programadas  / Total de capacitaciones realizadas a las  ESE del Departamento*100) - Cataloogo de Clasificación Presupuestal definido</t>
  </si>
  <si>
    <t>En estre trimestre no se ha efectuado ninguna capacitación al respecto, pero, se realizó revisión de las modificaciones presupuestales presentadas por las ESE y la aplicación del catálogo de Clasificación Presupuestal .</t>
  </si>
  <si>
    <t xml:space="preserve">Presentar al MSPS  y al Departamento la propuesta de distribución de recursos asignados a las ESE  con PSFF para su aprobación y las modificaciones cuando fueren del caso, igual que seguimeinto a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</si>
  <si>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</si>
  <si>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</si>
  <si>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y el Departamento para cada  ESE con PSFF viabilizado por el Ministerio de Hacienda / Total recursos asignados a la ESE para ejecutarlos.</t>
  </si>
  <si>
    <t>En este trimestre no se han ejecutado los recursos asignados a las ESE Centro de Rehabilitación con Programa de Saneamiento Fiscal y Financiero viabilizado en ejecución, se ha efectuado revisión preliminar de los documentos soportes para la autorización del giro correspondinte por parte del Ministerio de Salud y Protección Social.</t>
  </si>
  <si>
    <t xml:space="preserve">Cumplir  envio oportuno de la cuenta Anual  vigencia 2022,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</si>
  <si>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</si>
  <si>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</si>
  <si>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 xml:space="preserve">Se remite el informe mediante Oficio D-No.0160 de fecha 17 de febrero de 2023, a la Secretria de Hacienda del Dpto  en medio físico Radicado No.2023-08400-005109-2 de fecha 22 de febrero de 2023 y por correo electronico a la Secretria de Hacienda del Dpto el 21 de febrero de 2023. </t>
  </si>
  <si>
    <t>Cumplir con la información financciera que requieran las áreas involucradas en el Plan de Desarrollo</t>
  </si>
  <si>
    <t>Colaborar en la ejecución del Plan de Desarrollo del Departamento en lo correspondiente a recursos financieros del sector salud</t>
  </si>
  <si>
    <t>Plan de Desarrollo del Departamento elaborado 2020-2023</t>
  </si>
  <si>
    <t>Ejecución de proyectos enviada a Planeación con corte a diciembre de 2022, Correo enviado Enero 23 de 2023 - Ejecución VI TRIM de 2022.</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</si>
  <si>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</si>
  <si>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</si>
  <si>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</si>
  <si>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 xml:space="preserve">Número de municipios evaluados / total municipios certificados </t>
  </si>
  <si>
    <t>No se ejecuto en este trimestre.</t>
  </si>
  <si>
    <t>Recursos definidos, asignados  y ejecutados según normatividad vigente</t>
  </si>
  <si>
    <t>Coordinar la aplicación de los recursos de Rentas Cedidas, para cofinanciar el régimen subsidado en el 2023.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</si>
  <si>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</si>
  <si>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xml:space="preserve">Recursos ejecutados para coofinanciación  del Aseguramiento / total recursos asingados para el aseguramiento. </t>
  </si>
  <si>
    <t>PROGRAMADO: En el mes de diciembre de 2022 se adopta el presupuesto para vigencia fiscal de 2023 con el Acuerdo N°020 del 28 de diciembre de 2022. 
PRESUPUESTO INICIAL: Subcuenta de Régimen Subsidiado  de $32.339.733.278.
ADICIONES: Resolución No.0162 del 19 de enero de 2023 $ 9,500,000,000.00 
PRESUPUESTO DEFINITIVO: $41.839.733.278
EJECUTADO: Se ejecutó en al cuarto trimestre  $6.032.074.920,17</t>
  </si>
  <si>
    <t>.- Operaciones de cierre plasmadas en Acto Adminsitrativo de incorporación de saldos, recursos sin aforar, reservas presupuestales.
.- Operaciones registradas contablemente y reflejada en los Estados Financieros de la Entidad</t>
  </si>
  <si>
    <t xml:space="preserve">Efectuar reuniones para realizar el cierre vigencia 2022 de la Sede del Instituto Departamental de Salud con la conciliación entre las Oficinas de Presupuesto , contabilidad y Tesoreria y producir los Actos Administrativos </t>
  </si>
  <si>
    <t>Documentos de constitución de Reservas y Cuentas por pagar, cuadro operaciones de cierre.</t>
  </si>
  <si>
    <t>Actos Administrativos constitución de Reservas,  Cuentas por pagar e incoporación Presupuestal de los resultados del cierre</t>
  </si>
  <si>
    <t>Resolución  No.024 del 06 de Enero de 2023 Constitución de La Reserva por valor de $762.441.887,49</t>
  </si>
  <si>
    <t>Por medio de la Resolución N°1661 del 30 de junio de 2020- Constitucion de la Reserva.  Se avala el proceso.</t>
  </si>
  <si>
    <t>por medio de la resolucion No.1797 de 14 de julio de 2020 y  resolucion No.1798 de 14 de julio de 2020, Resolución No.2704 de Septiembre de 2020 - Cancelación de Reserva</t>
  </si>
  <si>
    <t>Ejecutar Presupuesto con disponibilidades, registros  y definitivas presupuestales requeridos por el Ordenador</t>
  </si>
  <si>
    <t>Desarrollo de actividades financieras: Ejecución del Presupuesto vigencia 2023</t>
  </si>
  <si>
    <t>Ejecución presupuestal de Ingresos y Gastos</t>
  </si>
  <si>
    <t xml:space="preserve"> 11 Ejecuciones presupuestales de Ingresos y Gastos del I.D.S.</t>
  </si>
  <si>
    <t>Ejecución presupuestal de Ingresos y Gastos de los meses de Octubre, Noviembre y Diciembre 2022, consolidada y entregada el 30 de enero de 2023 a Sistemas para publicación Gobierno en Línea</t>
  </si>
  <si>
    <t>Llevar los libros y registros contables acorde a la normatividad vigentes para  la  generacion  de los diferentes Estados Financieros ,</t>
  </si>
  <si>
    <t>Contabilización de operaciones económicas, financieras y contables , elaboración informes contables</t>
  </si>
  <si>
    <t>Informes contables presentados a los Entes Nacionales y de Control y registro operaciones en el sofware de TNS</t>
  </si>
  <si>
    <t xml:space="preserve">Informes contables presentados a los Entes Nacionales y de Control / No. Informes Contables solicitados por los Entidades </t>
  </si>
  <si>
    <t>Movimientos financieros registrados oportunamente</t>
  </si>
  <si>
    <t xml:space="preserve">Registro Presupuestal de la vigencia  2023  con sus ejecución de disponibildiades, registros y definitivas presupuestales. Recaudos de Tesoreria, pago de compromisos: Conciliaciones, boletines de caja, elaboración y presentación de informes
</t>
  </si>
  <si>
    <t>Movimientos de presupuesto, contabilidad y tesoreria registrados en el sistema integrado financiero TNS</t>
  </si>
  <si>
    <t>Sofware TNS actualizado diariamente con las operaciones financieras de la Entidad</t>
  </si>
  <si>
    <t>Se realizó el registro de todas las operaciones financieras Presupuesto, en el sistema Integrado Financiero TNS. Ejecución de 592 disponibilidades presupuestales, 768 registros presupuestales y 1091 definitivas.</t>
  </si>
  <si>
    <t>Ordenes de pago con cumplimiento de normatividad vigente y soportes requeridos</t>
  </si>
  <si>
    <t>Elaboración, radicación y trámite de ordenes de pago diferentes conceptos</t>
  </si>
  <si>
    <t>Cuentas de cobro con el cumplimiento de los requisitos registradas y pagadas</t>
  </si>
  <si>
    <t>Número de cuentas radicadas, tramitadas y pagadas/ Total de cuentas radicadas</t>
  </si>
  <si>
    <t>En la oficina de Central de Cuentas se elaboraron , radicaron , tramitarón  y pagaron en el mes de abril 105 ordenes de pago, en mayo 425 ordenes de pago  y junio 484 ordenes de pago. Para un total de ordenes de pago en el segundo trimestre 2020 de 1,014.   Total acumulado de enero a junio de 2020:1220 ordenes de pago.</t>
  </si>
  <si>
    <t>En la oficina de Central de Cuentas se elaboraron , radicaron , tramitarón  y pagaron en el mes de julio 489 ordenes de pago, en agosto 485 ordenes de pago  y en septiembre 705 ordenes de pago. Para un total de ordenes de pago en el  tercer trimestre 2020 de 1,679.   Total acumulado de enero a septiembre de 2020: 2,899 ordenes de pago elaboradas y tramitadas.</t>
  </si>
  <si>
    <t>En la oficina de Central de Cuentas se elaboraron , radicaron , tramitarón  y pagaron en el mes deoctubre  864 ordenes de pago, en noviembre 644 ordenes de pago  y en diciembre 1968 ordenes de pago. Para un total de ordenes de pago en el cuarto trimestre 2020 de 3,476.   Total acumulado de enero a diciembre de 2020: 6.375 ordenes de pago elaboradas y tramitadas EN LA VIGENCIA 2020.</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</si>
  <si>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</si>
  <si>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</si>
  <si>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</si>
  <si>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 xml:space="preserve">MODIFICACIONES PRESUPUESTALES SEGUN: 
RESOLUCION No.0161 (19-01-23), RESOLUCION No.0162 (19-01-23), RESOLUCION No.1160 (09-03-23).
</t>
  </si>
  <si>
    <t xml:space="preserve">Informes presentados oportunamente de acuerdo a requerimientos  exigidos por cada Ente de Control.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</si>
  <si>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</si>
  <si>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</si>
  <si>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Recursos Financieros, Atención en Salud, Recursos Humanos, Jurídica,  Planeación (Arquitectura) (Sistemas)</t>
  </si>
  <si>
    <t>Recursos Financieros, Atención en Salud, Recursos Humanos, Jurídica,  Planeación Sistemas</t>
  </si>
  <si>
    <t>Grupo Financiero con responsabilidad de las ESE como empleadoras y las Entidades Administradoras  (Cesantías, Salud, Pensiones y ARL)</t>
  </si>
  <si>
    <t>Recursos Financieros</t>
  </si>
  <si>
    <t>Recursos Financieros- Asesores</t>
  </si>
  <si>
    <t>Recursos Financieros- Ministerio de Salud y Ministerio de Hacienda</t>
  </si>
  <si>
    <t>Recursos Financieros, Presupuesto, Tesorería, Jurídica, Prestación de Servicios y Salud Pública</t>
  </si>
  <si>
    <t xml:space="preserve"> Areas involucradas en el Plan de Desarrollo (Coordinadora Recursos Financieros y Presupuesto)</t>
  </si>
  <si>
    <t>Recuros Financieros, Atención en Salud.</t>
  </si>
  <si>
    <t xml:space="preserve">Recuros Financieros, Presupuesto y Prestación de Servicios de Salud </t>
  </si>
  <si>
    <t>Recuros Financieros, Presupuesto, Contabilidad y Pagaduría.</t>
  </si>
  <si>
    <t>Recuros Financieros, Presupuesto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</si>
  <si>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</si>
  <si>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</si>
  <si>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</si>
  <si>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</si>
  <si>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Presupuesto, Contabilidad, Tesorería.</t>
  </si>
  <si>
    <t>GESTION FINANCIERA</t>
  </si>
  <si>
    <t>Grupo Recursos Humanos</t>
  </si>
  <si>
    <t>Lograr el 100% de
las actividades
planeadas con
eficiencia y
oportunidad.</t>
  </si>
  <si>
    <t>Proyección de actos administrativos de vinculación y situaciones administrativas del recurso humano del Instituto Departamental de Salud</t>
  </si>
  <si>
    <t>carpeta de Historia laboral</t>
  </si>
  <si>
    <t>N° de total de actos administrativos proyectados / N° de actos legalizados</t>
  </si>
  <si>
    <t>Inducción al personal vinculado.</t>
  </si>
  <si>
    <t>formato de asistencia</t>
  </si>
  <si>
    <t>(No. de inducciones realizadas a personal vinculado/ Total personal vinculado )*100</t>
  </si>
  <si>
    <t>Circular de información y requerimiento a jefes inmediatos sobre la la evaluación del desempeño laboral de los funcionarios inscritos en carrera.</t>
  </si>
  <si>
    <t>Circular fisica o e-mail</t>
  </si>
  <si>
    <t>(No. Circulares fisicas o e-mail elaboradas/ No. Circulares - enviadas )*100</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</si>
  <si>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</si>
  <si>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</si>
  <si>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Circulares, e-mail, información del proceso</t>
  </si>
  <si>
    <t>(No. de plazas sorteadas/ Total de  Profesionales asignados)*100</t>
  </si>
  <si>
    <t>Registro de autorizaciones de las profesiones y ocupaciones del área de salud  y reporte mensual al RETHUS.</t>
  </si>
  <si>
    <t>registro y resoluciones</t>
  </si>
  <si>
    <t>(No. de registros realizados / No. De registros solicitados)</t>
  </si>
  <si>
    <t>Organizar  reuniones del Comité de Servicio Social Obligatorio en cumplimiento de sus competencias</t>
  </si>
  <si>
    <t>Oficios enviados por los profesionales y convocatoria.</t>
  </si>
  <si>
    <t>(No. de casos allegados /No. de casos resueltos)</t>
  </si>
  <si>
    <t>consolidacion ejecucion y publicacion en pagina web del plan estrategico de talento humano para la actual vigencia</t>
  </si>
  <si>
    <t xml:space="preserve">Elaboracion y envio para publicación en la pagina Institucional el plan estrategico de talento humano </t>
  </si>
  <si>
    <t>Documento de plan estrategico de talento humano y publicación en la pagina Web de la Entidad</t>
  </si>
  <si>
    <t>plan estrategico de talento humanos/ plan estrategico aprobado y publicado</t>
  </si>
  <si>
    <t xml:space="preserve">Elaboracion, consolidacion y seguimiento del plan anual de vacantes </t>
  </si>
  <si>
    <t>elaboracion y cargue a la plataforma web institucional del plan anual de vacantes</t>
  </si>
  <si>
    <t>publicacion del plan anual de vacantes en la pagina web institucional</t>
  </si>
  <si>
    <t xml:space="preserve">(% de elaboracion de plan anual de vacantes / publicacion del plan anual de vacantes) </t>
  </si>
  <si>
    <t xml:space="preserve">Elaboracion, consolidacion, seguimiento y publicacion del plan institucional de capacitacion </t>
  </si>
  <si>
    <t xml:space="preserve">Elaboracion, seguimiento y consolidacion del plan institucional de capacitaciones </t>
  </si>
  <si>
    <t xml:space="preserve">publicacion en la pagina web institucional del plan institucional de capacitacion </t>
  </si>
  <si>
    <t>(% de elaboracion del plan institucional de capacitacion / publicacion y seguimiento del plan institucional de capacitacion )</t>
  </si>
  <si>
    <t xml:space="preserve">Elaboracion, consolidacion y seguimiento del plan de prevision de recursos humano </t>
  </si>
  <si>
    <t xml:space="preserve">Elaboracion del plan de prevision de recursos humanos </t>
  </si>
  <si>
    <t xml:space="preserve">publicacion del plan de prevision de recursos humanos </t>
  </si>
  <si>
    <t>(% elaboracion del plan de prevision de recursos humanos / publicacion del plan de prevision de recursos humanos )</t>
  </si>
  <si>
    <t xml:space="preserve">Elaboracion, consolidacion y seguimiento del plan de trabajo anual en seguridad y salud en el trabajo </t>
  </si>
  <si>
    <t xml:space="preserve">elaboracion, seguimiento y consolidacion del plan de trabajo anual en seguridad y salud en el trabajo </t>
  </si>
  <si>
    <t xml:space="preserve">publicacion del plan de trabajo anual en seguridad y salud en el trabajo </t>
  </si>
  <si>
    <t>(elaboracion y seguimiento del plan anual de trabajo en seguridad y salud en el trabjo / publicacion web del plan anual de trabajo en seguridad y salud en el trabajo)</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</si>
  <si>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</si>
  <si>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</si>
  <si>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el software, cuadros solicitadas y ejecuciones</t>
  </si>
  <si>
    <t>(No. de informes verificados en plataforma /  Total informes viabilizados )*100</t>
  </si>
  <si>
    <t>Liquidacion de l 100% de las nominas y salarios de los funcionarios y exfuncionarios del IDS</t>
  </si>
  <si>
    <t>digitación de las novedades del personal y liquidacion de la nomina mensuales de salarios y prestaciones sociales en el software de nómina</t>
  </si>
  <si>
    <t>copia de las nóminas realizadas</t>
  </si>
  <si>
    <t>(N° de nominas liquidadas / N° de nominas tramitadas)</t>
  </si>
  <si>
    <t>GESTION DEL TALENTO HUMANO</t>
  </si>
  <si>
    <t xml:space="preserve">SALUD PUBLICA </t>
  </si>
  <si>
    <t>Sanidad Portuaria</t>
  </si>
  <si>
    <t xml:space="preserve">Realizar comites de sanidad portuaria </t>
  </si>
  <si>
    <t>acta de reunion  comités de sanidad portuaria/ # de comité de sanidad portuaria programados)</t>
  </si>
  <si>
    <t>Actas de comité de sanidad portuaria/ # de comité de sanidad portuaria programados)</t>
  </si>
  <si>
    <t>se lleva a cabo ekl comité n sanidad portuaria revision operatividad de los puntos de entrada,tratando la presentacipn de la situacion y  necesidades de cada punto de entrada,asi miso situacion de la poblacion migrante en el muniicpio de ppmplona,municipio corresdor fronterizo.</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</si>
  <si>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</si>
  <si>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</si>
  <si>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</si>
  <si>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</si>
  <si>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Numero de Estudio de necesidades elaborados para compra  de insumos de interes en salud publica / Total   de necesiadades  de insumos  de interes en salud publica programados en la vigencia * 100</t>
  </si>
  <si>
    <t>En el  I Trimestre  se gestionaron  las  necesidades de insumos  de interes en salud  ETV , salud ambiental ; farmaceutica.</t>
  </si>
  <si>
    <t>100% de los municipios programados (PAS 2023), con asesoria y asistencia tecnica en formulacion de planes, programas o proyectos, que permitan el desarrollo de las estrategias definidas para los componentes de las diferentes Dimensiones del Plan Territorial de Salud 2020 - 2023</t>
  </si>
  <si>
    <t>Realizar jornadas de asesoria y asistencia tecnica (presencial, virtual, telefonico) con el personal de las Entidades Territoriales relacionada con las actividades pertinentes para lograr el desarrollo de las estrategias definidas para los componentes de las diferentes Dimensiones del Plan Territorial de Salud 2020 - 2023</t>
  </si>
  <si>
    <t>Informe de asesoria y asistencia tecnica</t>
  </si>
  <si>
    <t>Numero de municipios con asesoria y asistencia tecnica PAS 2023, relacionada con las actividades pertinentes para lograr el desarrollo de las estrategias definidas para los componentes de las diferentes Dimensiones del Plan Territorial de Salud 2020 - 2023 / Total de municipios programados * 100</t>
  </si>
  <si>
    <t xml:space="preserve">Se lleva a cabo la asistencia tecnica virtual  a los municipios  del departamneto Norte de santander  en lo concernientes a la esctructura que deben conartemplar para la formulacion y elaboracion de los planes de accion en salud municipales para la vigencia 2023. </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</si>
  <si>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</si>
  <si>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</si>
  <si>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</si>
  <si>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</si>
  <si>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 xml:space="preserve">CONSEJO DEPARTAMENTAL DE ZOONOSIS                                                                  Se convoco y realizo el primer Consejo Departamental de zoonosis, evaluando las actividades realizadas en el control de foco del caso de rabia silvestre presentado en el municipio de Sardinata.
Taller de entrenamiento Escala Abreviada del Desarrollo EAD3, en articulación con UNICEF, cuyo objetivo de desarrollar capacidades para la adecuada aplicación de la Escala Abreviada del Desarrollo EAD3 en el departamento Norte de Santander, mediante una actividad de entrenamiento dirigida a los profesionales de la ESE IMSALUD, durante los días 22 y 23 de marzo, realizada en la UBA La Libertad. Se contó con la participación de 20 profesionales de la Salud. (Soporte Acta No. 07, 22 y 23 de marzo 2023).
COVE Departamental de de LEPRA.
Se Realiza  articulacion con el componente de adulto mayor de la dimencion Transversal de poblaciones vulnerables para apoyar las acciones pertinentes al adulto mayor.
 se realiza Articulacio con la mesa de trabajo con la dimension de convivencia social y salud mental en la tematica de cesacion de tabaco, alcohol y jovenes infractores de la ley (SARPA).
Desde la dimensión de Sexualidad, Derechos Sexuales y Reproductivos se participa activamente en: el COVE del mes de febrero (23 de febrero) en la sala SAR - IDS
°Encuentros todos los viernes de 2 a 6pm en el hotel casa blanca para el curso de migrantespara la estrategia Transforma con la organizacion cidemos UNICEF
°Participación en el conversatorio online “Las Batallas que las Cucuteñas Libran Hoy”, liderado por la Secretaría de la Mujer y Equidad de Género de la Alcaldía de San José de Cúcuta y transmitido por °Facebook Live, en el marco de la Batalla de Cúcuta, para resaltar a las mujeres que han sido líderes en diferentes áreas del conocimiento y sectores sociales, el día 24 de febrero.
°Estrategia de GIZ y organizacion Care para presentar el proyecto en salud sexual y reproductiva el dia 7 de marzo
°Encuentro en la emisora 91,2 Norte Stereo para hablar sobre temas de salud sexual el dia 8 de marzo
°Asistencia el 14 de marzo a la mesa de seguimiento de los compromisos con el comité del paro.
°Realizar  seguimiento en la implementacion de la vacunacion contra la Hepatitis B en la  poblacion (LGTBI, Habitantes de calle, Hombres que tienen relacion con hombre,  Transgenero, Trabajadoras sexuales, Indigenas) en articulacion con el PAI.
Desde la dimensión de Sexualidad, Derechos Sexuales y Reproductivos se participa activamente en: el COVE del mes de febrero (23 de febrero) en la sala SAR - IDS
Sesión del Consejo Departamental de Salud Mental según alcances establecidos en  la Ordenanza Departamental  027 de 2019 de la política pública de salud mental.
Reunion institucional logrando  el plan de acción Institucional  para reportar al Comité Departamental del Sistema Nacional de Coordinación de Responsabilidad Penal para Adolescentes en el marco del Decreto N° 1885 del 21 de septiembre de 2015 que abarque al final de la vigencia un informe técnico de cumplimiento d dicho  plan  instituconal para el  sistema de responsabilidad penal en adolescentes infractores de la Ley.
Sesión del Consejo seccional de estupefacientes de Norte de Santander en el marco del Decreto N° 000701 de 22/6/15.
Sesión del comité departamental para la prevención y reducción del consumo de sustancias psicoactivas en el marco del Decreto N° 000397 de 2/3/2016.
</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</si>
  <si>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</si>
  <si>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</si>
  <si>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</si>
  <si>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</si>
  <si>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 xml:space="preserve">Capacitación virtual en el funcionamiento del aplicativo WINSISVAN Versión 6.0-2019,  Se contó con la partición de 1 Estudiante Pasante de Enfermería de la Universidad Francisco de Paula Santander, asignada a la dependencia de Nutrición del IDS. Soporte Acta 002, 27 de febrero 2023.
Socialización de las estrategias de nutrición, direccionadas desde el Ministerio de Salud y Protección Social, en el marco del plan de acción, con los municipios del departamento Norte de Santander, para la vigencia 2023. Se contó con la participación de 34 profesionales de la Salud de los diferentes municipios del departamento Norte de Santander. Soporte Acta 002, 28 de febrero 2023. 
Socialización de las Guías Alimentarias Basadas en Alimentación "GABAS", para niños menores de 2 años, gestantes y lactantes. Se cóntó con la participación de 
23 profesionales de la salud. (Soporte Acta 006, 23 de marzo 2023). 
capacitacion sobre Lineamientos  del programa lepra.
Capacitacion a 11 Ips sobre diagnosticos  de lepra y prevencion de discapacidad.
Se Realizo socializacion a los 40 municipios de las estrategias de modos, condiciones y estilos de vida saludables para el fomento de practicas de autocuidado para la prevencion de las ENT y SBVA.
 Se Realizo  socializacion y/o alistamiento de la estrategia ciudades, entornos y ruralidades saludables (CERS) a los 35  municipios restantes del departamento.
 Se Realizo  socializacion a los 40 municipios de las estrategias de la salud auditiva, visual y comunicativa"somos todos oidos", "amor por el silencio", "audicion segura" y "veo bien aprendio bien". 
  se Realizar asistencia tecnica a 40 municipios en la implementacion de las RIAS para la deteccion temprana, proteccion especifica y educacion en salud de las ENT y SBVA (Enfermedades cardiovascular-metabolicas, Enfermedad renal cronica, Cancer, Enfermedades Huerfanas, Enfermedad pulmonar obstructica cronica, Salud oral, visual y auditiva).
se Realizo Fortalecimientos del talento humano a Profesionales del SSO de las ESES  del departamento.
se Realizo  seguimiento al reporte de la matriz COP de las ESES del departamento
Participar en Unidades de análisis convocadas por la oficina de Vigilancia en Salud Publica de los eventos de Mortalidad Materna y Mortalidad perinatal, coinfecion TB/VIH, Sigilis Gestacional, Sifilis Congenita, menor de un año  avih y realizar seguimiento a los planes de mejoramiento de dichos análisis y la trazabilidad para el cumplimiento técnico y normativo para los eventos, así como la calidad de dicho plan, adicionalmente la implementación de la  ruta Integral atencion Materno Perinatal su seguimiento y trazabilidad para el logro de la atención integral, con calidad oportunidad que minimice riesgos en salud para las gestantes y recién nacido.
°Realizar reuniones para la activacion el SAT (sistema de alertas tempranas) para seguimiento de las morbilidades maternas extremas en articulación con las áreas que le competen, según formato estandarizado por el MSPS.
Brindar  asistencias técnicas, una a cada IPS especializada En la verificacion de las fichas de seguimiento clínico de las gestantes con VIH, Hepatitis B y Sífilis y sus hijos expuesto.
°Brindar  asistencias técnicas, una a cada IPS especializada  en la aplicación de la Guia Practica Clinica VIH/SIDA, según normatividad vigente. 
°Realizar  asistencias técnica a las EAPB, IPS para la implementación del protocolo de atención integral en salud a las víctimas de violencias sexuales según Resolución 459 de 2012.
</t>
  </si>
  <si>
    <t>100% de los municipios de jurisdiccion con monitoreo y evaluacion de la ejecucion del PAS 2022</t>
  </si>
  <si>
    <t>Realizar monitoreo y evaluacion del PAS 2022 formulados por los municipios de jurisdiccion.</t>
  </si>
  <si>
    <t>Actas o
Informes de monitoreo y seguimiento
Informe evaluacion tecnico financiera PAS 2022</t>
  </si>
  <si>
    <t xml:space="preserve">Numero de municipios con monitoero del PAS 2022 / Total de municipios * 100
</t>
  </si>
  <si>
    <t xml:space="preserve">  Se realizara una vez el  ministerio de salud  habilite la plataforma SISPRO   para  ejecucion del I  trimestre del PAS 2022</t>
  </si>
  <si>
    <t>PROMOCION Y PREVENCION EN SALUD PUBLICA</t>
  </si>
  <si>
    <t>100% Plan de Accion en Salud (PAS) 2023 con  actividades enfocadas a intervenir  las prioridades en salud publica del PTS 2020 - 2023</t>
  </si>
  <si>
    <t>Construir el PAS Departamental 2023 a partir de las prioridades en salud publica del PTS 2020-2023</t>
  </si>
  <si>
    <t>PAS Departamental 2023 formulado</t>
  </si>
  <si>
    <t xml:space="preserve">Plan de accion en salud  departamental 2023formulado </t>
  </si>
  <si>
    <t xml:space="preserve">Plan de accion en salud  departamental 2023 formulado bajo linemaientos  y normativa. del ministerio de salud y proteccion social </t>
  </si>
  <si>
    <t>Ejecucion del 100% de los  procedimientos, actividades e insumos del plan de salud publica de intervenciones colectivas (PIC),  priorizados por la Direccion territorial de salud.</t>
  </si>
  <si>
    <t>Formulacion del PIC Departamental siguiendo lineamiento de RIAS</t>
  </si>
  <si>
    <t>Plan de intervenciones colectivas Departamental 20223</t>
  </si>
  <si>
    <t>Plan de intervenciones colectivas Departamental 2023  formulado</t>
  </si>
  <si>
    <t>Plan de intervenciones colectivas formulado bajo  lineamientos de MSPS definidas en la RES 518 20152.</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</si>
  <si>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</si>
  <si>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</si>
  <si>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</si>
  <si>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</si>
  <si>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Numero de municipios categoria 4, 5 y 6 con  acciones de IVC de los factores de riesgo del ambiente, y de control de vectores y zoonosis de competencia del sector salud / Total municipios  4, 5 y 6  * 100</t>
  </si>
  <si>
    <t xml:space="preserve"> Se realiza 800 acciones de IVC 558  EN SEGURIDAD ALIMENTARIA  Y AMBIENTAL</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</si>
  <si>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</si>
  <si>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</si>
  <si>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Numero de servicios y establecimientos farmacéuticos con  acciones de IVC en la produccion, expendio, comercializacion y distribucion de medicamentos / Total servicios y establecimientos farmacéuticos con visitas programados * 100</t>
  </si>
  <si>
    <t xml:space="preserve">Se realiza inspeccion vigilancia y  Control    a  prestadores de  establecimientos farmaceuticos  en los muniicipios de  cucutilla ,arboledas,salazar,San cayetano, santiago,chinacota,ocaña, cucuta , los patios.
</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</si>
  <si>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</si>
  <si>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</si>
  <si>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Registros de resultados  y análisis de laboratorio</t>
  </si>
  <si>
    <t xml:space="preserve">Numero de UNM con verificacion de  los estándares de calidad, veracidad y oportunidad de la notificación  de  EISP al SIVIGILA/ Total UNM </t>
  </si>
  <si>
    <t>Cumplimiento en la entrega del reporte semanal : 13 reportes
Silencio Epidemiologico :0
Oportunidad en la notificación semanal: 520 archivos planos
Cumplimiento en el ajuste de casos: sospechoso 1186, probable 717,laboratorio 3332,clinica 5763,nexo 63,descartado 1883,error digitacion 64
Ajuste de casos: 3233 casos notificados al SIVIGILA</t>
  </si>
  <si>
    <t>LABORATORIO DE SALUD PUBLICA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</si>
  <si>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</si>
  <si>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</si>
  <si>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</si>
  <si>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Para vigilancia de dengue, mortalidad de dengue, dengue NS1. Paralisis flacida aguda,sarampion Rubeola, fiebre amarilla, sindromes de rubeola congenito, difteria, tosferina, mortalidad IRAG, Zika, Chikunguña, covid-19, chagas.</t>
  </si>
  <si>
    <t>Se garantizo el analisis de muestras de aguas y alimentos  en el marco de la vigilancia  y control sanitario que se realiza desde salud ambiental en los 39 municipios y la secretaria de salud del municipio de Cúcuta en su jurisdiccion</t>
  </si>
  <si>
    <t>Según demnada</t>
  </si>
  <si>
    <t>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</si>
  <si>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POBLACIONES VULNERABLES (NNA)</t>
  </si>
  <si>
    <t xml:space="preserve">
Realizar seguimiento  al 100% de  las  IPS  en la implementación  de la RPMS, para la prevención la EDA </t>
  </si>
  <si>
    <t>Realizar  4 seguimiento  a  las IPS Publicas  de los 39 municipios en  la adherencia a GPC, protocolos, guías y lineamientos vigentes para la atención de la  EDA.</t>
  </si>
  <si>
    <t>Actas, informes y evidencias fotográficas.</t>
  </si>
  <si>
    <t>No de seguimientos realizadas/ No de asistencias técnicas programadas *100</t>
  </si>
  <si>
    <t>Lograr alianzas trans sectoriales con 3 actores estrategicos en el componente comunitario de la estrategia de AIEPI Las practicas claves relacionadas con EDA.</t>
  </si>
  <si>
    <t>Concertar un (1) plan de accion  con ICBF y DPS  para el desarrollo de ciclos educativos  de acuerdo a la guia operativa comunitaria del programa de prevencion,manejo y controlde IRA-EDA dirigida a padres y cuidadores.</t>
  </si>
  <si>
    <t>No de planes de accion eejcutados/ No de planes de accion programados *100</t>
  </si>
  <si>
    <t>Realizar seguimiento  al 100% de  las  IPS  en la implementación  de las Salas ERA, para la  prevencion de la IRA</t>
  </si>
  <si>
    <t xml:space="preserve">Realizar 4 seguimientos  al  reporte de  los  indicadores y análisis del comportamiento epidemiológico del evento (picos respiratorios) en las IPS de la red publica y privada  que cuentan con la estrategias de Sala ERA. </t>
  </si>
  <si>
    <t>Lograr alianzas trans sectoriales con 3 actores estrategicos en el componente comunitario de la estrategia de AIEPI Las practicas claves relacionadas con IRA</t>
  </si>
  <si>
    <t>Realizar 2 socializaciones de la estrategia AIEPI componente comunitario a traves de escuelas de padres  en municipios pirorizados con Secretaria de educacion departamental</t>
  </si>
  <si>
    <t>No de socializaciones realizadas/ No de socializaciones programadas *100</t>
  </si>
  <si>
    <t>Seguimiento a 10 municipios priorizados en la gestión de la  estrategia,  Unidades de Atención Integral Comunitarias UAIC en las zonas rurales y rurales dispersas -para la prevencion de la IRA y EDA</t>
  </si>
  <si>
    <t>Realizar 2 monitoreos a las Unidades de Atencion Integral Comunitaria(UAIC), en puerto Santander,Campo Dos, San Calixto, Hacari y Palmarito zona rural de cucuta,El Zuli,Pamplona y Tienditas Villa del Rosario.</t>
  </si>
  <si>
    <t>N0 de monitoreos realizados/ No de monitoreos programados</t>
  </si>
  <si>
    <t>POBLACIONES VULNERABLES (ETNIAS)</t>
  </si>
  <si>
    <t xml:space="preserve">Realizar seguimiento  al 100% de municipios con presencia de poblacion Etnica  y otros como las comunidades Room, Ingas, Afro, y kitcha entre otros,  en  seguridad alimentaria y nutricional, control de enfermedades transmisibles y educacion en salud con enfoque en la estretegia AIEPI. </t>
  </si>
  <si>
    <t>Convocar a 4 mesas tecnicas de Salud con la Poblacion Indigena UWA y BARI para el dessarrollo de acciones del Sistema de Salud de Poblaciones Indigenas de Norte de Santander.</t>
  </si>
  <si>
    <t>No. de mesas de salud/Total de mesas de salud y subcomite de medidas de rehabilitación programadas*100</t>
  </si>
  <si>
    <t>DT POBLACIONES VULNERABLES (Víctimas)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</si>
  <si>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</si>
  <si>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Liderar 4 subcomité de medidas de rehabilitación,   orientado a generar un espacio de articulacion y seguimiento para la identificacion de las diferentes barreras en salud.</t>
  </si>
  <si>
    <t>No. de mesas de salud y subcomite de medidas de rehabilitación realizadas/Total de mesas de salud y subcomite de medidas de rehabilitación programadas*100</t>
  </si>
  <si>
    <t>Mediante circulares N° 108 -109 del 10-03-2022, se convoca al I Mesa de Salud y Subcomite de medidas de rehabilitación vigencia 2022, se realiza convocatoria mediante correo electronico , la I Mesa de Salud y Sucomite se lideró el 28 de Marzo 2022 del cual se elabora acta N° V012</t>
  </si>
  <si>
    <t xml:space="preserve">Brindar una (1) Asistencia Tecnica a 4 Municipios (Cúcuta, Los Patios, Villa del Rosario,  Ocaña)  en  la implementacion del programa  PAPSIVI </t>
  </si>
  <si>
    <t>No de capacitaciones, asesorías y asistencias técnicas realizadas/ No de asistencias técnicas programadas *100</t>
  </si>
  <si>
    <t>20 Municipios con implementación del protocolo de Atencion  Integral en Salud con enfoque Psicosocial  en Victimas del Conflicto Armado</t>
  </si>
  <si>
    <t>Realizar 2 Seguimientos a la  implementacion del protocolo de atencion a victimas mediante acto administrativo, en los 40 municipios del departamento, las EAPB  y en las ESES  presentes en el territorio.</t>
  </si>
  <si>
    <t>DT POBLACIONES VULNERABLES (victimas)</t>
  </si>
  <si>
    <t xml:space="preserve">Realizar (1) Asistencia Tecnica para la Implementacion del VIVANTO,  en las ESES presentes en el territorio </t>
  </si>
  <si>
    <t>No de asistencias técnicas realizadas/ No de asistencias técnicas programadas *100</t>
  </si>
  <si>
    <t>DT POBLACIONES VULNERABLES (Discapacidad)</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</si>
  <si>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</si>
  <si>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1 asesorias y asistencia tecnica a los Cuarenta (40) municipios en el registro de localizacion y caracterizacion de personas con discapacidad y certificacion de discapacidad en el marco de la Resolucion 113 de 2020. </t>
  </si>
  <si>
    <t>Realizar una (1) asistencia tecnica a las EAPB del Departamento en el seguimiento a las acciones a la poblacion con discapacidad en el marco de la pandemia Covid 19 con su red prestadora.</t>
  </si>
  <si>
    <r>
      <t xml:space="preserve">                                                                                                                                                     -Se efectuo la elaboración del Documento Distribución Recursos SGP - Subsidio a la Oferta vigencia 2023, el cual fue presentado</t>
    </r>
    <r>
      <rPr>
        <sz val="11"/>
        <color indexed="8"/>
        <rFont val="Arial"/>
        <family val="2"/>
      </rPr>
      <t xml:space="preserve"> el  27  de marzo de 2023, al Comité MPG del IDS, para su aprobación. </t>
    </r>
    <r>
      <rPr>
        <sz val="11"/>
        <color theme="1"/>
        <rFont val="Arial"/>
        <family val="2"/>
      </rPr>
      <t xml:space="preserve">  Esta distribución se efectuo acorde a la metodología impartida por el Ministerio de Salud y Protección,  dispuesto en los Documentos de Distribución del Departamento Nacional de Planeación No.072 de enero 1 de 2023-Anexo 5  (Última doceava 2022) y No.076 de febrero 10 de 2023Anexo 3 (once doceavas 2023).                                                         - Se remite Oficio No.028 firmado por la P.E. de Recursos Financieros, dirigido al Coordinador de Prestación de Servicios del IDS, donde se remite  -Documento distribución Recursos SGP Subsidio a la Oferta 2023,                                                                                  - Cuadro excel recursos de oferta distribuidos ESE con municipios trazadores e IPS tipolgia.                                                            -Certificación dada por el Coordinador de Atención en Salud, sobre las sedes monopolio de servicios de salud trazadores, en coherencia con el Programa de Reorganización, Rediseño y Modernización de las redes de las ESE.                                                           -Constancias expedidas por la Coordinadora del Subgrupo de Vigilancia y Control, sobre la habilitación de municipios monopolicios; con el objeto de ir elaborando los respectivos convenios o contratos con las ESE aprobadas por Minsalud.</t>
    </r>
  </si>
  <si>
    <r>
      <t>Informe contable del cuarto trimestre de 2022, cargado en el chip de la Contaduría General de la Nación  el 28 de febrero de 2023</t>
    </r>
    <r>
      <rPr>
        <sz val="11"/>
        <color indexed="8"/>
        <rFont val="Arial"/>
        <family val="2"/>
      </rPr>
      <t>.</t>
    </r>
  </si>
  <si>
    <r>
      <t xml:space="preserve"> </t>
    </r>
    <r>
      <rPr>
        <sz val="11"/>
        <color theme="1"/>
        <rFont val="Arial"/>
        <family val="2"/>
      </rPr>
      <t>En la oficina de Central de Cuentas se elaboraron , radicaron , tramitarón  en el mes de ENERO 2023:  140  ordenes de pago (Reserva presupuestal 1), en FEBRERO 140 ordenes de pago (Reserva Presupuestal 7)  y  MARZO 452 ordenes de pago (Reserva Presupuestal 1).                                                  Para un total de ordenes de pago  elaboradas y tramitadas  en el  primer  trimestre 2023 de 742  (De las cuales 45 fueron rechazadas en el SECOP II, 3 Rechazadas internas, 60 Devueltas y corregidas y de Reservas Presupuestales 9)</t>
    </r>
    <r>
      <rPr>
        <b/>
        <sz val="11"/>
        <color indexed="8"/>
        <rFont val="Arial"/>
        <family val="2"/>
      </rPr>
      <t xml:space="preserve">   </t>
    </r>
    <r>
      <rPr>
        <sz val="11"/>
        <color indexed="8"/>
        <rFont val="Arial"/>
        <family val="2"/>
      </rPr>
      <t xml:space="preserve">
</t>
    </r>
    <r>
      <rPr>
        <b/>
        <sz val="11"/>
        <color indexed="8"/>
        <rFont val="Arial"/>
        <family val="2"/>
      </rPr>
      <t>Total tramitadas vigencia 2023: 742</t>
    </r>
    <r>
      <rPr>
        <sz val="11"/>
        <color indexed="10"/>
        <rFont val="Arial"/>
        <family val="2"/>
      </rPr>
      <t xml:space="preserve">
</t>
    </r>
  </si>
  <si>
    <r>
      <t xml:space="preserve">Vigencia: </t>
    </r>
    <r>
      <rPr>
        <b/>
        <u/>
        <sz val="11"/>
        <rFont val="Arial"/>
        <family val="2"/>
      </rPr>
      <t>2023</t>
    </r>
  </si>
  <si>
    <r>
      <t xml:space="preserve">Del periodo de enero 01 al 31 de Marzo de 2023, se presentaron los siguientes: INFORMES:
</t>
    </r>
    <r>
      <rPr>
        <b/>
        <u/>
        <sz val="11"/>
        <color indexed="8"/>
        <rFont val="Arial"/>
        <family val="2"/>
      </rPr>
      <t xml:space="preserve">TESORERIA:   </t>
    </r>
    <r>
      <rPr>
        <u/>
        <sz val="11"/>
        <color indexed="8"/>
        <rFont val="Arial"/>
        <family val="2"/>
      </rPr>
      <t xml:space="preserve">    </t>
    </r>
    <r>
      <rPr>
        <sz val="11"/>
        <color indexed="8"/>
        <rFont val="Arial"/>
        <family val="2"/>
      </rPr>
      <t xml:space="preserve">                                                                                                                                     *Retencion en la Fuente presentadas: (16 enero 2023) mes diciembre 2022,  -(16 febrero) mes Enero 2023 - (8 marzo) mes febrero 2023 destino a la DIAN.                                                                                                                                 *Declaracion Bimestral del ICA:  -Bimestre de Noviembre -Diciembre 2022  (24 de Enero 2023);  -Bimestre de Enero-Febrero de 2023 (8 marzo 2023)   Retencion  por descuentos de  ICA, con destino a la Alcaldia de San Jose de Cucuta .                                                                                                                                                                                                                                    *Circular Unica Tipo 277 (Juegos de Suerte y Azar) - Supersalud: - Diciem bre (Enero 3-2023) ;  -Enero  (Febrero 6- 2023) y -Febrero (Marzo 3- 2023)                                                                                                                              *Rendición anual Contraloría Departamental   (Entregado 18 de Febrero de 2023).                                                                                                  -*Rendición Anual SIRECI - Enviado a financiera el 17 de febrero de 2023.
*FUT anual 2022 (Entregado el 24 de enero de 2023)                                                 
 *Reporte de Ingresos propios-recaudos:  -(Diciembre 2022), se envio el 4 de enero de 2023;   - (Enero 2023) se envio el 22 de febrero 2023;                                                                                                 (febrero 2023) se envio el 8 de marzo 2023;  Se envia a Hacienda Departamental quien es la encarada de enviarlo a la Federacion Nacional de Departamentos.                                                                                                                                                                                                                                                                                                                                  *Informe universo de productores, Licores Vinos Aperitivos Similares, Cervezas del año 2022, Presentado a la Secretaria de Hacienda Departa mental quien lo consolida y lo envia a la Supersalud.   m                   </t>
    </r>
    <r>
      <rPr>
        <b/>
        <u/>
        <sz val="11"/>
        <color indexed="8"/>
        <rFont val="Arial"/>
        <family val="2"/>
      </rPr>
      <t xml:space="preserve">PRESUPUESTO </t>
    </r>
    <r>
      <rPr>
        <sz val="11"/>
        <color indexed="8"/>
        <rFont val="Arial"/>
        <family val="2"/>
      </rPr>
      <t>:                                                                                              • SIRECI 2022  (Correo envío a Financiera 10 feb 2023)
• SIA ANUAL 2022 (Correo enviado a Sistemas Febrero 10 de 2023)
• CUIPO IV TRIM 2022 - IDS  (Transmitido 30 Ene 2023);• CUIPO IV TRIM 2022  - GOBERNACION (Enviado por correo electronico 27 Ene 2023)
• FUT IV TRIM de 2022 (Correo envío Secretaria Hacienda 25 enero de 2023);• FUT FONDO SALUD IV TRIM de 2022 - SUPERSALUD (Correo envíado a  correointernosns@supersalud.gov.co 28 febrero de 2023)
• RESOL.6348-2016 - IV TRIM 2022(Correo_ envío Sistemas - 16 Enero de 2023)
• SUPER COVID VI TRIM 2022 (Correo enviado 15 Ene 23 a HMantilla para consolidación)
• EJECUCIONES ACTIVA Y PASIVA - SIA IV TRIM 2021 (Correo Enviado Sistemas 5 de Enero 2023)
• PLAN MEJORAMIENTO CONTRALORIA SUPERSALUD VISITA 2022 (Correo enviado a Control Interno- Marzo 01 de 2023)
INFORMES INSTITUCIONALES
• PLAN DE ACCIÓN IV TRIM (Correo envío a Financiera IDS 10 de Enero de 2023)
• GOBIERNO EN LÍNEA IV TRIM DE 2022 (Correo envío a Sistemas - 30 Enero de 2023)
• EJECUCIÓN PRESUPUESTAL IV TRM 2022 (Correo enviado a Planeación Enero 21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</si>
</sst>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dd/mm/yyyy;@"/>
    <numFmt numFmtId="165" formatCode="0.0"/>
    <numFmt numFmtId="166" formatCode="0.0%"/>
    <numFmt numFmtId="167" formatCode="_(&quot;$&quot;\ * #,##0.00_);_(&quot;$&quot;\ * \(#,##0.00\);_(&quot;$&quot;\ * &quot;-&quot;??_);_(@_)"/>
    <numFmt numFmtId="168" formatCode="_-&quot;$&quot;* #,##0.00_-;\-&quot;$&quot;* #,##0.00_-;_-&quot;$&quot;* &quot;-&quot;??_-;_-@_-"/>
    <numFmt numFmtId="169" formatCode="&quot;$&quot;\ #,##0"/>
    <numFmt numFmtId="170" formatCode="&quot;$&quot;\ #,##0.00"/>
  </numFmts>
  <fonts count="50" x14ac:knownFonts="1">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sz val="11"/>
      <color theme="1"/>
      <name val="Arial"/>
      <family val="2"/>
    </font>
    <font>
      <b/>
      <sz val="11"/>
      <color theme="1"/>
      <name val="Calibri"/>
      <family val="2"/>
      <scheme val="minor"/>
    </font>
    <font>
      <sz val="10"/>
      <color indexed="81"/>
      <name val="Tahoma"/>
      <family val="2"/>
    </font>
    <font>
      <sz val="9"/>
      <name val="Arial"/>
      <family val="2"/>
    </font>
    <font>
      <b/>
      <sz val="11"/>
      <color theme="1"/>
      <name val="Arial"/>
      <family val="2"/>
    </font>
    <font>
      <sz val="11"/>
      <name val="Calibri"/>
      <family val="2"/>
      <scheme val="minor"/>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b/>
      <sz val="9"/>
      <color indexed="81"/>
      <name val="Tahoma"/>
      <family val="2"/>
    </font>
    <font>
      <sz val="16"/>
      <color indexed="81"/>
      <name val="Tahoma"/>
      <family val="2"/>
    </font>
    <font>
      <b/>
      <sz val="8"/>
      <color indexed="81"/>
      <name val="Tahoma"/>
      <family val="2"/>
    </font>
    <font>
      <sz val="18"/>
      <color indexed="81"/>
      <name val="Tahoma"/>
      <family val="2"/>
    </font>
    <font>
      <sz val="8"/>
      <name val="Calibri"/>
      <family val="2"/>
      <scheme val="minor"/>
    </font>
    <font>
      <sz val="11"/>
      <color indexed="63"/>
      <name val="Arial"/>
      <family val="2"/>
    </font>
    <font>
      <sz val="11"/>
      <color rgb="FF000000"/>
      <name val="Arial"/>
      <family val="2"/>
    </font>
    <font>
      <sz val="11"/>
      <color indexed="8"/>
      <name val="Arial"/>
      <family val="2"/>
    </font>
    <font>
      <b/>
      <sz val="9"/>
      <color indexed="81"/>
      <name val="Tahoma"/>
      <charset val="1"/>
    </font>
    <font>
      <sz val="9"/>
      <color indexed="81"/>
      <name val="Tahoma"/>
      <charset val="1"/>
    </font>
    <font>
      <sz val="11"/>
      <color rgb="FF0E0E0E"/>
      <name val="Arial"/>
      <family val="2"/>
    </font>
    <font>
      <b/>
      <sz val="11"/>
      <color indexed="8"/>
      <name val="Arial"/>
      <family val="2"/>
    </font>
    <font>
      <sz val="11"/>
      <color indexed="10"/>
      <name val="Arial"/>
      <family val="2"/>
    </font>
    <font>
      <b/>
      <u/>
      <sz val="11"/>
      <name val="Arial"/>
      <family val="2"/>
    </font>
    <font>
      <b/>
      <u/>
      <sz val="11"/>
      <color indexed="8"/>
      <name val="Arial"/>
      <family val="2"/>
    </font>
    <font>
      <u/>
      <sz val="11"/>
      <color indexed="8"/>
      <name val="Arial"/>
      <family val="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s>
  <borders count="4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s>
  <cellStyleXfs count="72">
    <xf numFmtId="0" fontId="0" fillId="0" borderId="0"/>
    <xf numFmtId="0" fontId="3" fillId="0" borderId="0"/>
    <xf numFmtId="0" fontId="4" fillId="0" borderId="0"/>
    <xf numFmtId="9" fontId="4" fillId="0" borderId="0" applyFont="0" applyFill="0" applyBorder="0" applyAlignment="0" applyProtection="0"/>
    <xf numFmtId="0" fontId="3" fillId="0" borderId="0"/>
    <xf numFmtId="43"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478">
    <xf numFmtId="0" fontId="0" fillId="0" borderId="0" xfId="0"/>
    <xf numFmtId="0" fontId="0" fillId="0" borderId="0" xfId="0" applyAlignment="1" applyProtection="1">
      <alignment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6" fillId="0" borderId="0" xfId="0" applyFont="1" applyAlignment="1" applyProtection="1">
      <alignment wrapText="1"/>
      <protection locked="0"/>
    </xf>
    <xf numFmtId="0" fontId="0" fillId="0" borderId="0" xfId="0" applyAlignment="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3" borderId="23" xfId="0" applyFont="1" applyFill="1" applyBorder="1" applyAlignment="1">
      <alignment horizontal="center" vertical="center" wrapText="1"/>
    </xf>
    <xf numFmtId="49" fontId="2" fillId="3" borderId="24" xfId="0" applyNumberFormat="1" applyFont="1" applyFill="1" applyBorder="1" applyAlignment="1">
      <alignment horizontal="center" vertical="center" wrapText="1"/>
    </xf>
    <xf numFmtId="0" fontId="2" fillId="6" borderId="25" xfId="0"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2" fillId="6" borderId="5" xfId="0" applyFont="1" applyFill="1" applyBorder="1" applyAlignment="1">
      <alignment vertical="center" wrapText="1"/>
    </xf>
    <xf numFmtId="0" fontId="2" fillId="4" borderId="23" xfId="0"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2" fillId="7" borderId="23" xfId="0"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2" fillId="5" borderId="22"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5" fillId="0" borderId="0" xfId="0" applyFont="1" applyAlignment="1">
      <alignment wrapText="1"/>
    </xf>
    <xf numFmtId="1" fontId="1" fillId="2" borderId="8"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wrapText="1"/>
      <protection locked="0"/>
    </xf>
    <xf numFmtId="0" fontId="0" fillId="2" borderId="0" xfId="0" applyFill="1"/>
    <xf numFmtId="0" fontId="17" fillId="10"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8" fillId="2" borderId="5"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0" borderId="0" xfId="0" applyAlignment="1">
      <alignment horizontal="left" vertical="top"/>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21" fillId="0" borderId="24" xfId="0" applyFont="1" applyBorder="1" applyAlignment="1">
      <alignment horizontal="justify" vertical="top" wrapText="1"/>
    </xf>
    <xf numFmtId="0" fontId="22" fillId="0" borderId="0" xfId="0" applyFont="1" applyAlignment="1">
      <alignment horizontal="center" vertical="center" wrapText="1"/>
    </xf>
    <xf numFmtId="0" fontId="20" fillId="0" borderId="0" xfId="0" applyFont="1" applyAlignment="1" applyProtection="1">
      <alignment horizontal="center" vertical="center" wrapText="1"/>
      <protection locked="0"/>
    </xf>
    <xf numFmtId="0" fontId="20" fillId="0" borderId="0" xfId="0" applyFont="1" applyAlignment="1">
      <alignment horizontal="left" vertical="center" wrapText="1"/>
    </xf>
    <xf numFmtId="0" fontId="20" fillId="0" borderId="1" xfId="0" applyFont="1" applyBorder="1" applyAlignment="1">
      <alignment horizontal="center" vertical="center" wrapText="1"/>
    </xf>
    <xf numFmtId="0" fontId="23" fillId="0" borderId="24" xfId="0" applyFont="1" applyBorder="1" applyAlignment="1">
      <alignment horizontal="justify" vertical="top" wrapText="1"/>
    </xf>
    <xf numFmtId="0" fontId="24" fillId="11" borderId="0" xfId="0" applyFont="1" applyFill="1" applyAlignment="1">
      <alignment horizontal="left" vertical="center" wrapText="1"/>
    </xf>
    <xf numFmtId="0" fontId="24" fillId="0" borderId="0" xfId="0" applyFont="1" applyAlignment="1">
      <alignment horizontal="left" vertical="center" wrapText="1"/>
    </xf>
    <xf numFmtId="0" fontId="0" fillId="0" borderId="0" xfId="0" applyAlignment="1">
      <alignment horizontal="center"/>
    </xf>
    <xf numFmtId="0" fontId="20" fillId="0" borderId="0" xfId="0" applyFont="1" applyAlignment="1">
      <alignment horizontal="center" vertical="center" wrapText="1"/>
    </xf>
    <xf numFmtId="0" fontId="20" fillId="11" borderId="0" xfId="0" applyFont="1" applyFill="1" applyAlignment="1">
      <alignment horizontal="center" vertical="center" wrapText="1"/>
    </xf>
    <xf numFmtId="0" fontId="25" fillId="0" borderId="3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1" xfId="0" applyFont="1" applyBorder="1" applyAlignment="1">
      <alignment horizontal="left" vertical="top" wrapText="1"/>
    </xf>
    <xf numFmtId="0" fontId="8" fillId="0" borderId="31" xfId="0" applyFont="1" applyBorder="1" applyAlignment="1">
      <alignment horizontal="left" vertical="center" wrapText="1"/>
    </xf>
    <xf numFmtId="164" fontId="26" fillId="0" borderId="31" xfId="0" applyNumberFormat="1" applyFont="1" applyBorder="1" applyAlignment="1">
      <alignment horizontal="right" vertical="center" wrapText="1" indent="1"/>
    </xf>
    <xf numFmtId="0" fontId="27" fillId="0" borderId="31" xfId="0" applyFont="1" applyBorder="1" applyAlignment="1">
      <alignment horizontal="left" vertical="top" wrapText="1"/>
    </xf>
    <xf numFmtId="0" fontId="12" fillId="2" borderId="0" xfId="0" applyFont="1" applyFill="1"/>
    <xf numFmtId="0" fontId="18" fillId="0" borderId="5" xfId="0" applyFont="1" applyBorder="1" applyAlignment="1">
      <alignment horizontal="center" vertical="center" wrapText="1"/>
    </xf>
    <xf numFmtId="0" fontId="31" fillId="0" borderId="1" xfId="0" applyFont="1" applyBorder="1" applyAlignment="1">
      <alignment vertical="center" wrapText="1"/>
    </xf>
    <xf numFmtId="0" fontId="0" fillId="2" borderId="0" xfId="0" applyFill="1" applyAlignment="1">
      <alignment horizontal="center"/>
    </xf>
    <xf numFmtId="0" fontId="18" fillId="2" borderId="1" xfId="0" applyFont="1" applyFill="1" applyBorder="1" applyAlignment="1">
      <alignment vertical="center" wrapText="1"/>
    </xf>
    <xf numFmtId="1" fontId="1" fillId="2" borderId="1" xfId="0" applyNumberFormat="1" applyFont="1" applyFill="1" applyBorder="1" applyAlignment="1" applyProtection="1">
      <alignment wrapText="1"/>
      <protection locked="0"/>
    </xf>
    <xf numFmtId="0" fontId="0" fillId="2" borderId="0" xfId="0" applyFill="1" applyAlignment="1" applyProtection="1">
      <alignment wrapText="1"/>
      <protection locked="0"/>
    </xf>
    <xf numFmtId="0" fontId="1" fillId="0" borderId="1" xfId="0" applyFont="1" applyBorder="1" applyAlignment="1" applyProtection="1">
      <alignment horizontal="center" vertical="center" wrapText="1"/>
      <protection locked="0"/>
    </xf>
    <xf numFmtId="165" fontId="1" fillId="0" borderId="1"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Border="1" applyAlignment="1" applyProtection="1">
      <alignment horizontal="center" vertical="center" wrapText="1"/>
      <protection locked="0"/>
    </xf>
    <xf numFmtId="1" fontId="5" fillId="0" borderId="8"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9" fontId="1" fillId="0" borderId="1" xfId="0" applyNumberFormat="1"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vertical="center" wrapText="1"/>
    </xf>
    <xf numFmtId="0" fontId="1" fillId="0" borderId="1" xfId="0" applyFont="1" applyBorder="1" applyAlignment="1" applyProtection="1">
      <alignment wrapText="1"/>
      <protection locked="0"/>
    </xf>
    <xf numFmtId="49" fontId="5" fillId="0" borderId="1" xfId="0" applyNumberFormat="1" applyFont="1" applyBorder="1" applyAlignment="1">
      <alignment vertical="center" wrapText="1"/>
    </xf>
    <xf numFmtId="165" fontId="1" fillId="2" borderId="1" xfId="0" applyNumberFormat="1" applyFont="1" applyFill="1" applyBorder="1" applyAlignment="1" applyProtection="1">
      <alignment horizontal="center" vertical="center" wrapText="1"/>
      <protection locked="0"/>
    </xf>
    <xf numFmtId="1" fontId="5" fillId="0" borderId="1" xfId="0" applyNumberFormat="1" applyFont="1" applyBorder="1" applyAlignment="1">
      <alignment horizontal="center" vertical="center" wrapText="1"/>
    </xf>
    <xf numFmtId="49" fontId="1" fillId="0" borderId="1" xfId="0" applyNumberFormat="1" applyFont="1" applyBorder="1" applyAlignment="1" applyProtection="1">
      <alignment wrapText="1"/>
      <protection locked="0"/>
    </xf>
    <xf numFmtId="0" fontId="5" fillId="0" borderId="1" xfId="0" applyFont="1" applyBorder="1" applyAlignment="1" applyProtection="1">
      <alignment vertical="center" wrapText="1"/>
      <protection locked="0"/>
    </xf>
    <xf numFmtId="166" fontId="1" fillId="2" borderId="1" xfId="0" applyNumberFormat="1" applyFont="1" applyFill="1" applyBorder="1" applyAlignment="1">
      <alignment horizontal="center" vertical="center" wrapText="1"/>
    </xf>
    <xf numFmtId="166" fontId="1" fillId="0" borderId="1" xfId="3"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1" xfId="0" applyFont="1" applyBorder="1" applyAlignment="1" applyProtection="1">
      <alignment horizontal="left" vertical="center" wrapText="1"/>
      <protection locked="0"/>
    </xf>
    <xf numFmtId="0" fontId="1" fillId="2" borderId="1" xfId="0" applyFont="1" applyFill="1" applyBorder="1" applyAlignment="1">
      <alignment horizontal="justify" vertical="center" wrapText="1" readingOrder="1"/>
    </xf>
    <xf numFmtId="0" fontId="5" fillId="2" borderId="1" xfId="0" applyFont="1" applyFill="1" applyBorder="1" applyAlignment="1">
      <alignment horizontal="center" vertical="center" wrapText="1"/>
    </xf>
    <xf numFmtId="0" fontId="1" fillId="0" borderId="27" xfId="0" applyFont="1" applyBorder="1" applyAlignment="1" applyProtection="1">
      <alignment vertical="center" wrapText="1"/>
      <protection locked="0"/>
    </xf>
    <xf numFmtId="0" fontId="1" fillId="0" borderId="27" xfId="0" applyFont="1" applyBorder="1" applyAlignment="1" applyProtection="1">
      <alignment horizontal="left" wrapText="1"/>
      <protection locked="0"/>
    </xf>
    <xf numFmtId="0" fontId="1" fillId="2" borderId="1" xfId="4" applyFont="1" applyFill="1" applyBorder="1" applyAlignment="1">
      <alignment horizontal="center" vertical="center" wrapText="1"/>
    </xf>
    <xf numFmtId="0" fontId="0" fillId="0" borderId="0" xfId="0" applyAlignment="1" applyProtection="1">
      <alignment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readingOrder="1"/>
    </xf>
    <xf numFmtId="1" fontId="11"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9" fontId="1" fillId="0" borderId="35" xfId="3" applyFont="1" applyFill="1" applyBorder="1" applyAlignment="1" applyProtection="1">
      <alignment horizontal="center" vertical="center" wrapText="1"/>
    </xf>
    <xf numFmtId="0" fontId="1" fillId="0" borderId="10" xfId="0" applyFont="1" applyBorder="1" applyAlignment="1">
      <alignment horizontal="center" vertical="center" wrapText="1"/>
    </xf>
    <xf numFmtId="1" fontId="5" fillId="0" borderId="13" xfId="0" applyNumberFormat="1" applyFont="1" applyBorder="1" applyAlignment="1" applyProtection="1">
      <alignment horizontal="center" vertical="center" wrapText="1"/>
      <protection locked="0"/>
    </xf>
    <xf numFmtId="9" fontId="1" fillId="0" borderId="10" xfId="3" applyFont="1" applyFill="1" applyBorder="1" applyAlignment="1" applyProtection="1">
      <alignment horizontal="center" vertical="center" wrapText="1"/>
    </xf>
    <xf numFmtId="9" fontId="1" fillId="0" borderId="10" xfId="3" applyFont="1" applyFill="1" applyBorder="1" applyAlignment="1" applyProtection="1">
      <alignment horizontal="center" vertical="center"/>
    </xf>
    <xf numFmtId="9" fontId="1" fillId="0" borderId="35" xfId="3" applyFont="1" applyFill="1" applyBorder="1" applyAlignment="1" applyProtection="1">
      <alignment horizontal="center" vertical="center"/>
    </xf>
    <xf numFmtId="0" fontId="5" fillId="0" borderId="8" xfId="0" applyFont="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2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1" xfId="0" applyFont="1" applyFill="1" applyBorder="1" applyAlignment="1">
      <alignment horizontal="justify" vertical="center" wrapText="1"/>
    </xf>
    <xf numFmtId="1" fontId="5" fillId="0" borderId="27" xfId="0" applyNumberFormat="1" applyFont="1" applyBorder="1" applyAlignment="1" applyProtection="1">
      <alignment horizontal="center" vertical="center" wrapText="1"/>
      <protection locked="0"/>
    </xf>
    <xf numFmtId="9" fontId="1" fillId="0" borderId="21" xfId="3" applyFont="1" applyFill="1" applyBorder="1" applyAlignment="1" applyProtection="1">
      <alignment horizontal="center" vertical="center" wrapText="1"/>
    </xf>
    <xf numFmtId="9" fontId="1" fillId="0" borderId="35" xfId="3"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 fillId="2" borderId="13" xfId="0" applyFont="1" applyFill="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25"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1" fontId="5" fillId="0" borderId="5" xfId="0" applyNumberFormat="1" applyFont="1" applyBorder="1" applyAlignment="1" applyProtection="1">
      <alignment horizontal="center" vertical="center" wrapText="1"/>
      <protection locked="0"/>
    </xf>
    <xf numFmtId="1" fontId="5" fillId="0" borderId="27" xfId="0" applyNumberFormat="1" applyFont="1" applyBorder="1" applyAlignment="1" applyProtection="1">
      <alignment horizontal="center" vertical="center" wrapText="1"/>
      <protection locked="0"/>
    </xf>
    <xf numFmtId="9" fontId="1" fillId="2" borderId="5" xfId="0" applyNumberFormat="1" applyFont="1" applyFill="1" applyBorder="1" applyAlignment="1">
      <alignment horizontal="center" vertical="center" wrapText="1"/>
    </xf>
    <xf numFmtId="9" fontId="1" fillId="2" borderId="27" xfId="0" applyNumberFormat="1" applyFont="1" applyFill="1" applyBorder="1" applyAlignment="1">
      <alignment horizontal="center" vertical="center" wrapText="1"/>
    </xf>
    <xf numFmtId="1" fontId="5" fillId="0" borderId="25" xfId="0" applyNumberFormat="1" applyFont="1" applyBorder="1" applyAlignment="1" applyProtection="1">
      <alignment horizontal="center" vertical="center" wrapText="1"/>
      <protection locked="0"/>
    </xf>
    <xf numFmtId="1" fontId="5" fillId="0" borderId="36" xfId="0" applyNumberFormat="1"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35" xfId="0" applyFont="1" applyBorder="1" applyAlignment="1">
      <alignment horizontal="center" vertical="center" wrapText="1"/>
    </xf>
    <xf numFmtId="0" fontId="2" fillId="5" borderId="3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1" fillId="2" borderId="5" xfId="0" applyFont="1" applyFill="1" applyBorder="1" applyAlignment="1">
      <alignment horizontal="center" vertical="center" wrapText="1" readingOrder="1"/>
    </xf>
    <xf numFmtId="0" fontId="1" fillId="2" borderId="27" xfId="0" applyFont="1" applyFill="1" applyBorder="1" applyAlignment="1">
      <alignment horizontal="center" vertical="center" wrapText="1" readingOrder="1"/>
    </xf>
    <xf numFmtId="0" fontId="1" fillId="2" borderId="1" xfId="0" applyFont="1" applyFill="1" applyBorder="1" applyAlignment="1">
      <alignment horizontal="justify" vertical="center" wrapText="1"/>
    </xf>
    <xf numFmtId="0" fontId="0" fillId="0" borderId="1" xfId="0" applyBorder="1" applyAlignment="1">
      <alignment horizontal="center" wrapText="1"/>
    </xf>
    <xf numFmtId="0" fontId="1" fillId="2" borderId="1" xfId="0" applyFont="1" applyFill="1" applyBorder="1" applyAlignment="1">
      <alignment horizontal="center" vertical="center" wrapText="1"/>
    </xf>
    <xf numFmtId="0" fontId="1" fillId="2" borderId="5" xfId="4" applyFont="1" applyFill="1" applyBorder="1" applyAlignment="1">
      <alignment horizontal="center" vertical="center" wrapText="1"/>
    </xf>
    <xf numFmtId="0" fontId="1" fillId="2" borderId="6" xfId="4" applyFont="1" applyFill="1" applyBorder="1" applyAlignment="1">
      <alignment horizontal="center" vertical="center" wrapText="1"/>
    </xf>
    <xf numFmtId="0" fontId="1" fillId="2" borderId="27" xfId="4"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33" xfId="0" applyFont="1" applyBorder="1" applyAlignment="1">
      <alignment horizontal="center" vertical="center" wrapText="1"/>
    </xf>
    <xf numFmtId="0" fontId="2" fillId="0" borderId="3" xfId="0" applyFont="1" applyBorder="1" applyAlignment="1">
      <alignment horizontal="center" vertical="center" wrapText="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 fillId="2" borderId="5" xfId="0" applyFont="1" applyFill="1" applyBorder="1" applyAlignment="1">
      <alignment horizontal="justify" vertical="center" wrapText="1" readingOrder="1"/>
    </xf>
    <xf numFmtId="0" fontId="1" fillId="2" borderId="27" xfId="0" applyFont="1" applyFill="1" applyBorder="1" applyAlignment="1">
      <alignment horizontal="justify" vertical="center" wrapText="1" readingOrder="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2" fillId="2" borderId="12" xfId="0" applyFont="1" applyFill="1" applyBorder="1" applyAlignment="1">
      <alignment horizontal="left" vertical="justify" wrapText="1"/>
    </xf>
    <xf numFmtId="0" fontId="2" fillId="2" borderId="8" xfId="0" applyFont="1" applyFill="1" applyBorder="1" applyAlignment="1">
      <alignment horizontal="left" vertical="justify"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center"/>
    </xf>
    <xf numFmtId="0" fontId="10"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20" fillId="11" borderId="0" xfId="0" applyFont="1" applyFill="1" applyAlignment="1">
      <alignment horizontal="left" vertical="center" wrapText="1"/>
    </xf>
    <xf numFmtId="0" fontId="20" fillId="11" borderId="12" xfId="0" applyFont="1" applyFill="1" applyBorder="1" applyAlignment="1">
      <alignment horizontal="left" vertical="center" wrapText="1"/>
    </xf>
    <xf numFmtId="0" fontId="20" fillId="11" borderId="11" xfId="0" applyFont="1" applyFill="1" applyBorder="1" applyAlignment="1">
      <alignment horizontal="left" vertical="center" wrapText="1"/>
    </xf>
    <xf numFmtId="0" fontId="20" fillId="11" borderId="8" xfId="0" applyFont="1" applyFill="1" applyBorder="1" applyAlignment="1">
      <alignment horizontal="left" vertical="center" wrapText="1"/>
    </xf>
    <xf numFmtId="0" fontId="12" fillId="2" borderId="0" xfId="0" applyFont="1" applyFill="1" applyAlignment="1">
      <alignment horizontal="left"/>
    </xf>
    <xf numFmtId="0" fontId="14" fillId="8"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7" fillId="10" borderId="12" xfId="0" applyFont="1" applyFill="1" applyBorder="1" applyAlignment="1">
      <alignment horizontal="center" vertical="center" wrapText="1"/>
    </xf>
    <xf numFmtId="0" fontId="17" fillId="10"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0" fontId="20" fillId="0" borderId="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1" fontId="26" fillId="0" borderId="28" xfId="0" applyNumberFormat="1" applyFont="1" applyBorder="1" applyAlignment="1">
      <alignment horizontal="center" vertical="center" wrapText="1"/>
    </xf>
    <xf numFmtId="1" fontId="26" fillId="0" borderId="30"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7"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5" xfId="0" applyFont="1" applyBorder="1" applyAlignment="1">
      <alignment horizontal="left" vertical="center" wrapText="1"/>
    </xf>
    <xf numFmtId="0" fontId="1" fillId="0" borderId="5"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 fontId="1" fillId="0" borderId="1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1" xfId="3" applyFont="1" applyFill="1" applyBorder="1" applyAlignment="1" applyProtection="1">
      <alignment horizontal="center" vertical="center" wrapText="1"/>
    </xf>
    <xf numFmtId="1" fontId="1"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wrapText="1"/>
    </xf>
    <xf numFmtId="1" fontId="1" fillId="0" borderId="12" xfId="0" applyNumberFormat="1" applyFont="1" applyBorder="1" applyAlignment="1">
      <alignment horizontal="center" vertical="center" wrapText="1"/>
    </xf>
    <xf numFmtId="1" fontId="5"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9" fontId="2" fillId="0" borderId="1" xfId="3" applyFont="1" applyFill="1" applyBorder="1" applyAlignment="1" applyProtection="1">
      <alignment horizontal="center" vertical="center" wrapText="1"/>
    </xf>
    <xf numFmtId="1" fontId="1" fillId="0" borderId="1" xfId="0" applyNumberFormat="1" applyFont="1" applyBorder="1" applyAlignment="1">
      <alignment horizontal="center" vertical="center" wrapText="1"/>
    </xf>
    <xf numFmtId="0" fontId="1" fillId="0" borderId="27" xfId="0" applyFont="1" applyBorder="1" applyAlignment="1">
      <alignment horizontal="center" vertical="center" wrapText="1"/>
    </xf>
    <xf numFmtId="0" fontId="40"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 fontId="1" fillId="2" borderId="12"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41" fillId="2" borderId="1" xfId="0" applyFont="1" applyFill="1" applyBorder="1" applyAlignment="1">
      <alignment horizontal="justify" vertical="center" wrapText="1"/>
    </xf>
    <xf numFmtId="0" fontId="1" fillId="2" borderId="1" xfId="1" applyFont="1" applyFill="1" applyBorder="1" applyAlignment="1">
      <alignment horizontal="center" vertical="center" wrapText="1"/>
    </xf>
    <xf numFmtId="0" fontId="1" fillId="2" borderId="10" xfId="4"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5"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27"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0" borderId="1" xfId="0" applyFont="1" applyBorder="1" applyAlignment="1">
      <alignment horizontal="justify" vertical="center" wrapText="1"/>
    </xf>
    <xf numFmtId="0" fontId="5" fillId="2" borderId="5" xfId="0" applyFont="1" applyFill="1" applyBorder="1" applyAlignment="1">
      <alignment horizontal="center" wrapText="1"/>
    </xf>
    <xf numFmtId="0" fontId="5" fillId="2" borderId="1" xfId="0" applyFont="1" applyFill="1" applyBorder="1" applyAlignment="1">
      <alignment horizontal="justify" vertical="center" wrapText="1"/>
    </xf>
    <xf numFmtId="0" fontId="40" fillId="0" borderId="1" xfId="0" quotePrefix="1" applyFont="1" applyBorder="1" applyAlignment="1">
      <alignment horizontal="center" vertical="center" wrapText="1"/>
    </xf>
    <xf numFmtId="0" fontId="5" fillId="0" borderId="10" xfId="0" applyFont="1" applyBorder="1" applyAlignment="1" applyProtection="1">
      <alignment vertical="center" wrapText="1"/>
      <protection locked="0"/>
    </xf>
    <xf numFmtId="0" fontId="1" fillId="0" borderId="39" xfId="0" applyFont="1" applyBorder="1" applyAlignment="1">
      <alignment horizontal="center" vertical="center" wrapText="1"/>
    </xf>
    <xf numFmtId="0" fontId="5" fillId="0" borderId="39" xfId="0" applyFont="1" applyBorder="1" applyAlignment="1">
      <alignment wrapText="1"/>
    </xf>
    <xf numFmtId="0" fontId="5" fillId="0" borderId="40" xfId="0" applyFont="1" applyBorder="1" applyAlignment="1">
      <alignment horizontal="center" vertical="center"/>
    </xf>
    <xf numFmtId="0" fontId="1" fillId="0" borderId="1" xfId="0" applyFont="1" applyBorder="1" applyAlignment="1">
      <alignment horizontal="left" vertical="top" wrapText="1"/>
    </xf>
    <xf numFmtId="0" fontId="5" fillId="0" borderId="1" xfId="0" applyFont="1" applyBorder="1" applyAlignment="1">
      <alignment horizontal="left" vertical="top" wrapText="1"/>
    </xf>
    <xf numFmtId="0" fontId="1" fillId="0" borderId="1" xfId="2" applyFont="1" applyBorder="1" applyAlignment="1">
      <alignment horizontal="center" vertical="center" wrapText="1"/>
    </xf>
    <xf numFmtId="9" fontId="2" fillId="0" borderId="10" xfId="3" applyFont="1" applyFill="1" applyBorder="1" applyAlignment="1" applyProtection="1">
      <alignment horizontal="center" vertical="center" wrapText="1"/>
    </xf>
    <xf numFmtId="0" fontId="1" fillId="0" borderId="27" xfId="0" applyFont="1" applyBorder="1" applyAlignment="1">
      <alignment horizontal="left" vertical="top" wrapText="1"/>
    </xf>
    <xf numFmtId="0" fontId="5" fillId="0" borderId="5" xfId="0" applyFont="1" applyBorder="1" applyAlignment="1">
      <alignment horizontal="justify" vertical="top" wrapText="1"/>
    </xf>
    <xf numFmtId="0" fontId="44" fillId="0" borderId="0" xfId="0" applyFont="1" applyAlignment="1">
      <alignment horizontal="justify" vertical="top" wrapText="1"/>
    </xf>
    <xf numFmtId="0" fontId="1" fillId="0" borderId="27" xfId="2" applyFont="1" applyBorder="1" applyAlignment="1">
      <alignment horizontal="center" vertical="center" wrapText="1"/>
    </xf>
    <xf numFmtId="9" fontId="2" fillId="0" borderId="27" xfId="0" applyNumberFormat="1" applyFont="1" applyBorder="1" applyAlignment="1">
      <alignment horizontal="center" vertical="center" wrapText="1"/>
    </xf>
    <xf numFmtId="9" fontId="2" fillId="0" borderId="35" xfId="3" applyFont="1" applyFill="1" applyBorder="1" applyAlignment="1" applyProtection="1">
      <alignment horizontal="center" vertical="center" wrapText="1"/>
    </xf>
    <xf numFmtId="0" fontId="5" fillId="0" borderId="0" xfId="0" applyFont="1" applyAlignment="1">
      <alignment horizontal="justify" vertical="top"/>
    </xf>
    <xf numFmtId="0" fontId="44" fillId="0" borderId="1" xfId="0" applyFont="1" applyBorder="1" applyAlignment="1">
      <alignment horizontal="justify" vertical="top"/>
    </xf>
    <xf numFmtId="0" fontId="1" fillId="0" borderId="0" xfId="0" applyFont="1" applyAlignment="1">
      <alignment horizontal="justify" vertical="top"/>
    </xf>
    <xf numFmtId="0" fontId="1" fillId="0" borderId="1" xfId="2" applyFont="1" applyBorder="1" applyAlignment="1">
      <alignment horizontal="left" vertical="top" wrapText="1"/>
    </xf>
    <xf numFmtId="9" fontId="2" fillId="0" borderId="12" xfId="3" applyFont="1" applyFill="1" applyBorder="1" applyAlignment="1" applyProtection="1">
      <alignment horizontal="center" vertical="center" wrapText="1"/>
    </xf>
    <xf numFmtId="0" fontId="1" fillId="0" borderId="1" xfId="0" applyFont="1" applyBorder="1" applyAlignment="1">
      <alignment vertical="top" wrapText="1"/>
    </xf>
    <xf numFmtId="0" fontId="5" fillId="0" borderId="1" xfId="0" applyFont="1" applyBorder="1" applyAlignment="1" applyProtection="1">
      <alignment horizontal="left" vertical="top" wrapText="1"/>
      <protection locked="0"/>
    </xf>
    <xf numFmtId="0" fontId="1" fillId="0" borderId="1" xfId="0" applyFont="1" applyBorder="1" applyAlignment="1">
      <alignment horizontal="lef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9" fontId="9" fillId="0" borderId="1" xfId="0" applyNumberFormat="1" applyFont="1" applyBorder="1" applyAlignment="1">
      <alignment horizontal="center" vertical="center" wrapText="1"/>
    </xf>
    <xf numFmtId="0" fontId="5" fillId="0" borderId="1" xfId="0" applyFont="1" applyBorder="1" applyAlignment="1" applyProtection="1">
      <alignment vertical="top" wrapText="1"/>
      <protection locked="0"/>
    </xf>
    <xf numFmtId="0" fontId="5" fillId="0" borderId="1" xfId="0" applyFont="1" applyBorder="1" applyAlignment="1">
      <alignment vertical="top" wrapText="1"/>
    </xf>
    <xf numFmtId="0" fontId="5" fillId="0" borderId="1" xfId="0" applyFont="1" applyBorder="1" applyAlignment="1">
      <alignment horizontal="justify" vertical="top"/>
    </xf>
    <xf numFmtId="0" fontId="1" fillId="2" borderId="1" xfId="2" applyFont="1" applyFill="1" applyBorder="1" applyAlignment="1">
      <alignment horizontal="center" vertical="center" wrapText="1"/>
    </xf>
    <xf numFmtId="0" fontId="1" fillId="0" borderId="8" xfId="0" applyFont="1" applyBorder="1" applyAlignment="1">
      <alignment horizontal="left" vertical="top"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lignment horizontal="left" vertical="top" wrapText="1"/>
    </xf>
    <xf numFmtId="0" fontId="1" fillId="0" borderId="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42" xfId="0" applyFont="1" applyBorder="1" applyAlignment="1">
      <alignment horizontal="center" vertical="center" wrapText="1"/>
    </xf>
    <xf numFmtId="1" fontId="2" fillId="0" borderId="1" xfId="0" applyNumberFormat="1" applyFont="1" applyFill="1" applyBorder="1" applyAlignment="1" applyProtection="1">
      <alignment horizontal="center" vertical="center" wrapText="1"/>
      <protection locked="0"/>
    </xf>
    <xf numFmtId="9" fontId="2"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1" fontId="1" fillId="0" borderId="1" xfId="0" applyNumberFormat="1" applyFont="1" applyFill="1" applyBorder="1" applyAlignment="1" applyProtection="1">
      <alignment horizontal="center" vertical="center" wrapText="1"/>
      <protection locked="0"/>
    </xf>
    <xf numFmtId="0" fontId="5" fillId="0" borderId="0" xfId="0" applyFont="1" applyFill="1" applyAlignment="1" applyProtection="1">
      <alignment wrapText="1"/>
      <protection locked="0"/>
    </xf>
    <xf numFmtId="9" fontId="1" fillId="0" borderId="1" xfId="0" applyNumberFormat="1" applyFont="1" applyFill="1" applyBorder="1" applyAlignment="1">
      <alignment horizontal="center" vertical="center" wrapText="1"/>
    </xf>
    <xf numFmtId="1" fontId="5" fillId="0" borderId="1" xfId="0" applyNumberFormat="1" applyFont="1" applyFill="1" applyBorder="1" applyAlignment="1" applyProtection="1">
      <alignment horizontal="center" vertical="center" wrapText="1"/>
      <protection locked="0"/>
    </xf>
    <xf numFmtId="9" fontId="9"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9" fontId="2" fillId="0" borderId="1" xfId="3" applyFont="1" applyFill="1" applyBorder="1" applyAlignment="1">
      <alignment horizontal="center" vertical="center" wrapText="1"/>
    </xf>
    <xf numFmtId="0" fontId="1" fillId="0" borderId="1" xfId="0" applyFont="1" applyFill="1" applyBorder="1" applyAlignment="1">
      <alignment horizontal="center" vertical="center" wrapText="1"/>
    </xf>
    <xf numFmtId="9" fontId="1" fillId="0" borderId="1" xfId="3" applyFont="1" applyFill="1" applyBorder="1" applyAlignment="1">
      <alignment horizontal="center" vertical="center" wrapText="1"/>
    </xf>
    <xf numFmtId="0" fontId="1" fillId="0" borderId="1" xfId="0" applyFont="1" applyFill="1" applyBorder="1" applyAlignment="1">
      <alignment horizontal="center" vertical="top"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5"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3" xfId="0" applyFont="1" applyFill="1" applyBorder="1" applyAlignment="1" applyProtection="1">
      <alignment horizontal="center" vertical="center" wrapText="1"/>
      <protection locked="0"/>
    </xf>
    <xf numFmtId="0" fontId="1" fillId="0" borderId="8" xfId="0" applyFont="1" applyFill="1" applyBorder="1" applyAlignment="1">
      <alignment horizontal="center" vertical="center" wrapText="1"/>
    </xf>
    <xf numFmtId="0" fontId="5" fillId="0" borderId="25" xfId="0" applyFont="1" applyFill="1" applyBorder="1" applyAlignment="1" applyProtection="1">
      <alignment horizontal="center" vertical="center" wrapText="1"/>
      <protection locked="0"/>
    </xf>
    <xf numFmtId="0" fontId="1" fillId="0" borderId="38" xfId="0" applyFont="1" applyFill="1" applyBorder="1" applyAlignment="1">
      <alignment horizontal="center" vertical="center" wrapText="1"/>
    </xf>
    <xf numFmtId="1" fontId="1" fillId="0" borderId="13"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13"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5" fillId="0" borderId="13"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1" fontId="1" fillId="0" borderId="36" xfId="0" applyNumberFormat="1" applyFont="1" applyFill="1" applyBorder="1" applyAlignment="1">
      <alignment horizontal="center" vertical="center" wrapText="1"/>
    </xf>
    <xf numFmtId="1" fontId="5" fillId="0" borderId="27" xfId="0" applyNumberFormat="1" applyFont="1" applyFill="1" applyBorder="1" applyAlignment="1" applyProtection="1">
      <alignment horizontal="center" vertical="center" wrapText="1"/>
      <protection locked="0"/>
    </xf>
    <xf numFmtId="0" fontId="1" fillId="0" borderId="27" xfId="0" applyFont="1" applyFill="1" applyBorder="1" applyAlignment="1">
      <alignment horizontal="center" vertical="center" wrapText="1"/>
    </xf>
    <xf numFmtId="0" fontId="5" fillId="0" borderId="1" xfId="0" applyFont="1" applyFill="1" applyBorder="1" applyAlignment="1" applyProtection="1">
      <alignment wrapText="1"/>
      <protection locked="0"/>
    </xf>
    <xf numFmtId="1" fontId="5" fillId="0" borderId="13"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5" fillId="0" borderId="13" xfId="0" applyFont="1" applyFill="1" applyBorder="1" applyAlignment="1" applyProtection="1">
      <alignment vertical="center" wrapText="1"/>
      <protection locked="0"/>
    </xf>
    <xf numFmtId="0" fontId="5" fillId="0" borderId="1" xfId="0" applyFont="1" applyFill="1" applyBorder="1" applyAlignment="1">
      <alignment vertical="center" wrapText="1"/>
    </xf>
    <xf numFmtId="0" fontId="5" fillId="0" borderId="1" xfId="0" applyFont="1" applyFill="1" applyBorder="1" applyAlignment="1">
      <alignment wrapText="1"/>
    </xf>
    <xf numFmtId="1" fontId="5" fillId="0" borderId="13"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0" borderId="27" xfId="0" applyFont="1" applyFill="1" applyBorder="1" applyAlignment="1" applyProtection="1">
      <alignment horizontal="center" vertical="center" wrapText="1"/>
      <protection locked="0"/>
    </xf>
    <xf numFmtId="1" fontId="1" fillId="0" borderId="13"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2" applyFont="1" applyFill="1" applyBorder="1" applyAlignment="1">
      <alignment vertical="center" wrapText="1"/>
    </xf>
    <xf numFmtId="0" fontId="1" fillId="0" borderId="1" xfId="0" applyFont="1" applyFill="1" applyBorder="1" applyAlignment="1">
      <alignment horizontal="justify" vertical="center" wrapText="1"/>
    </xf>
    <xf numFmtId="0" fontId="5" fillId="0" borderId="13" xfId="0" applyFont="1" applyFill="1" applyBorder="1" applyAlignment="1">
      <alignment horizontal="center" vertical="center" wrapText="1"/>
    </xf>
    <xf numFmtId="0" fontId="5" fillId="0" borderId="0" xfId="0" applyFont="1" applyFill="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5" fillId="0" borderId="37" xfId="0" applyFont="1" applyFill="1" applyBorder="1" applyAlignment="1">
      <alignment horizontal="center" vertical="center" wrapText="1"/>
    </xf>
    <xf numFmtId="1" fontId="1" fillId="0" borderId="39" xfId="0" applyNumberFormat="1" applyFont="1" applyFill="1" applyBorder="1" applyAlignment="1" applyProtection="1">
      <alignment horizontal="center" vertical="center" wrapText="1"/>
      <protection locked="0"/>
    </xf>
    <xf numFmtId="9" fontId="1" fillId="0" borderId="39" xfId="0" applyNumberFormat="1" applyFont="1" applyFill="1" applyBorder="1" applyAlignment="1">
      <alignment horizontal="center" vertical="center" wrapText="1"/>
    </xf>
    <xf numFmtId="0" fontId="5" fillId="0" borderId="39" xfId="0" applyFont="1" applyFill="1" applyBorder="1" applyAlignment="1">
      <alignment horizontal="center" vertical="center" wrapText="1"/>
    </xf>
    <xf numFmtId="9" fontId="1" fillId="0" borderId="40" xfId="3" applyFont="1" applyFill="1" applyBorder="1" applyAlignment="1" applyProtection="1">
      <alignment horizontal="center" vertical="center" wrapText="1"/>
    </xf>
    <xf numFmtId="1" fontId="5" fillId="0" borderId="39" xfId="0" applyNumberFormat="1"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xf numFmtId="0" fontId="5" fillId="0" borderId="39" xfId="0" applyFont="1" applyFill="1" applyBorder="1" applyAlignment="1" applyProtection="1">
      <alignment horizontal="center" vertical="center" wrapText="1"/>
      <protection locked="0"/>
    </xf>
    <xf numFmtId="49" fontId="5" fillId="0" borderId="39" xfId="0" applyNumberFormat="1" applyFont="1" applyFill="1" applyBorder="1" applyAlignment="1" applyProtection="1">
      <alignment horizontal="center" vertical="center" wrapText="1"/>
      <protection locked="0"/>
    </xf>
    <xf numFmtId="0" fontId="5" fillId="0" borderId="39" xfId="0" applyFont="1" applyFill="1" applyBorder="1" applyAlignment="1" applyProtection="1">
      <alignment wrapText="1"/>
      <protection locked="0"/>
    </xf>
    <xf numFmtId="9" fontId="2" fillId="2" borderId="27" xfId="3" applyFont="1" applyFill="1" applyBorder="1" applyAlignment="1" applyProtection="1">
      <alignment horizontal="center" vertical="center" wrapText="1"/>
    </xf>
    <xf numFmtId="9" fontId="2" fillId="2" borderId="1" xfId="3" applyFont="1" applyFill="1" applyBorder="1" applyAlignment="1" applyProtection="1">
      <alignment horizontal="center" vertical="center" wrapText="1"/>
    </xf>
    <xf numFmtId="0" fontId="1" fillId="0" borderId="8" xfId="1" applyFont="1" applyFill="1" applyBorder="1" applyAlignment="1">
      <alignment horizontal="center" vertical="center" wrapText="1"/>
    </xf>
    <xf numFmtId="0" fontId="1" fillId="0" borderId="9" xfId="1" applyFont="1" applyFill="1" applyBorder="1" applyAlignment="1">
      <alignment vertical="center" wrapText="1"/>
    </xf>
    <xf numFmtId="0" fontId="1" fillId="0" borderId="9"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5" fillId="0" borderId="0" xfId="0" applyFont="1" applyAlignment="1">
      <alignment horizontal="left" vertical="center" wrapText="1"/>
    </xf>
    <xf numFmtId="0" fontId="44"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2" fillId="0" borderId="8"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 fontId="5" fillId="0" borderId="27" xfId="0" applyNumberFormat="1" applyFont="1" applyBorder="1" applyAlignment="1">
      <alignment horizontal="center" vertical="center" wrapText="1"/>
    </xf>
    <xf numFmtId="0" fontId="5" fillId="0" borderId="0" xfId="0" applyFont="1" applyAlignment="1" applyProtection="1">
      <alignment vertical="top" wrapText="1"/>
      <protection locked="0"/>
    </xf>
    <xf numFmtId="3" fontId="5" fillId="0" borderId="13"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169" fontId="5" fillId="0" borderId="1" xfId="0" applyNumberFormat="1" applyFont="1" applyBorder="1" applyAlignment="1" applyProtection="1">
      <alignment horizontal="center" vertical="center" wrapText="1"/>
      <protection locked="0"/>
    </xf>
    <xf numFmtId="168" fontId="5" fillId="0" borderId="1" xfId="13" applyFont="1" applyFill="1" applyBorder="1" applyAlignment="1">
      <alignment horizontal="center" vertical="center" wrapText="1"/>
    </xf>
    <xf numFmtId="170" fontId="5" fillId="0" borderId="1" xfId="0" applyNumberFormat="1" applyFont="1" applyBorder="1" applyAlignment="1">
      <alignment horizontal="center" vertical="center" wrapText="1"/>
    </xf>
    <xf numFmtId="170" fontId="5" fillId="0" borderId="1" xfId="0" applyNumberFormat="1" applyFont="1" applyBorder="1" applyAlignment="1" applyProtection="1">
      <alignment horizontal="center" vertical="center" wrapText="1"/>
      <protection locked="0"/>
    </xf>
    <xf numFmtId="168" fontId="5" fillId="0" borderId="1" xfId="13" applyFont="1" applyFill="1" applyBorder="1" applyAlignment="1" applyProtection="1">
      <alignment horizontal="center" vertical="center" wrapText="1"/>
      <protection locked="0"/>
    </xf>
    <xf numFmtId="168" fontId="5" fillId="0" borderId="13" xfId="13" applyFont="1" applyFill="1" applyBorder="1" applyAlignment="1" applyProtection="1">
      <alignment horizontal="center" vertical="center" wrapText="1"/>
      <protection locked="0"/>
    </xf>
    <xf numFmtId="3" fontId="5" fillId="0" borderId="1" xfId="0" applyNumberFormat="1" applyFont="1" applyBorder="1" applyAlignment="1">
      <alignment horizontal="center" vertical="center" wrapText="1"/>
    </xf>
    <xf numFmtId="0" fontId="11" fillId="0" borderId="1" xfId="0" applyFont="1" applyBorder="1" applyAlignment="1">
      <alignment vertical="top" wrapText="1"/>
    </xf>
    <xf numFmtId="0" fontId="9" fillId="0" borderId="1" xfId="0" applyFont="1" applyBorder="1" applyAlignment="1" applyProtection="1">
      <alignment horizontal="left" vertical="top" wrapText="1"/>
      <protection locked="0"/>
    </xf>
    <xf numFmtId="0" fontId="5" fillId="0" borderId="13" xfId="0" applyFont="1" applyBorder="1" applyAlignment="1" applyProtection="1">
      <alignment horizontal="center" vertical="center" wrapText="1"/>
      <protection locked="0"/>
    </xf>
    <xf numFmtId="0" fontId="1" fillId="2" borderId="5" xfId="0" applyFont="1" applyFill="1" applyBorder="1" applyAlignment="1" applyProtection="1">
      <alignment vertical="center" wrapText="1"/>
      <protection locked="0"/>
    </xf>
    <xf numFmtId="0" fontId="5" fillId="2" borderId="5" xfId="0" applyFont="1" applyFill="1" applyBorder="1" applyAlignment="1" applyProtection="1">
      <alignment wrapText="1"/>
      <protection locked="0"/>
    </xf>
    <xf numFmtId="0" fontId="5" fillId="0" borderId="39" xfId="0" applyFont="1" applyBorder="1" applyAlignment="1" applyProtection="1">
      <alignment wrapText="1"/>
      <protection locked="0"/>
    </xf>
    <xf numFmtId="0" fontId="1" fillId="0" borderId="39" xfId="0" applyFont="1" applyBorder="1" applyAlignment="1" applyProtection="1">
      <alignment wrapText="1"/>
      <protection locked="0"/>
    </xf>
    <xf numFmtId="0" fontId="5" fillId="0" borderId="0" xfId="0" applyFont="1" applyFill="1" applyAlignment="1">
      <alignment horizontal="justify" vertical="center"/>
    </xf>
    <xf numFmtId="0" fontId="1" fillId="0" borderId="1"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xf>
    <xf numFmtId="0" fontId="1" fillId="0" borderId="1" xfId="0" applyFont="1" applyBorder="1" applyAlignment="1">
      <alignment horizontal="center" vertical="top" wrapText="1"/>
    </xf>
    <xf numFmtId="0" fontId="1" fillId="2" borderId="41" xfId="0" applyFont="1" applyFill="1" applyBorder="1" applyAlignment="1">
      <alignment horizontal="center" vertical="center" wrapText="1"/>
    </xf>
    <xf numFmtId="0" fontId="1" fillId="0" borderId="41" xfId="0" applyFont="1" applyBorder="1" applyAlignment="1">
      <alignment horizontal="center" vertical="center" wrapText="1"/>
    </xf>
    <xf numFmtId="0" fontId="5" fillId="2" borderId="5"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wrapText="1"/>
      <protection locked="0"/>
    </xf>
    <xf numFmtId="0" fontId="5" fillId="0" borderId="1" xfId="0" applyFont="1" applyFill="1" applyBorder="1" applyAlignment="1">
      <alignment horizontal="center" wrapText="1"/>
    </xf>
    <xf numFmtId="0" fontId="1" fillId="0" borderId="5" xfId="0" applyFont="1" applyFill="1" applyBorder="1" applyAlignment="1">
      <alignment horizontal="center" vertical="center" wrapText="1"/>
    </xf>
    <xf numFmtId="0" fontId="5" fillId="0" borderId="0" xfId="0" applyFont="1" applyFill="1" applyAlignment="1">
      <alignment horizontal="center" vertical="center" wrapText="1"/>
    </xf>
    <xf numFmtId="0" fontId="1" fillId="0" borderId="5" xfId="0" applyFont="1" applyFill="1" applyBorder="1" applyAlignment="1">
      <alignment horizontal="justify" vertical="center" wrapText="1"/>
    </xf>
    <xf numFmtId="0" fontId="1" fillId="0" borderId="5" xfId="0" applyFont="1" applyFill="1" applyBorder="1" applyAlignment="1">
      <alignment horizontal="center" vertical="center" wrapText="1"/>
    </xf>
    <xf numFmtId="1" fontId="9"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9" fontId="9" fillId="0" borderId="1" xfId="3" applyFont="1" applyFill="1" applyBorder="1" applyAlignment="1" applyProtection="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pplyProtection="1">
      <alignment horizontal="center" wrapText="1"/>
      <protection locked="0"/>
    </xf>
    <xf numFmtId="1" fontId="2" fillId="0" borderId="8"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justify" vertical="center" wrapText="1"/>
      <protection locked="0"/>
    </xf>
    <xf numFmtId="0" fontId="1" fillId="0" borderId="27"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0" borderId="8" xfId="0" applyFont="1" applyFill="1" applyBorder="1" applyAlignment="1" applyProtection="1">
      <alignment horizontal="center" vertical="center" wrapText="1"/>
      <protection locked="0"/>
    </xf>
    <xf numFmtId="0" fontId="1" fillId="0" borderId="5" xfId="0" applyFont="1" applyFill="1" applyBorder="1" applyAlignment="1" applyProtection="1">
      <alignment vertical="center" wrapText="1"/>
      <protection locked="0"/>
    </xf>
    <xf numFmtId="0" fontId="1" fillId="0" borderId="1" xfId="0" applyFont="1" applyFill="1" applyBorder="1" applyAlignment="1">
      <alignment horizontal="center" wrapText="1"/>
    </xf>
    <xf numFmtId="0" fontId="1" fillId="0" borderId="9"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40" fillId="0" borderId="5" xfId="0" applyFont="1" applyFill="1" applyBorder="1" applyAlignment="1">
      <alignment horizontal="center" vertical="center" wrapText="1"/>
    </xf>
    <xf numFmtId="3" fontId="1" fillId="0" borderId="1" xfId="2" applyNumberFormat="1" applyFont="1" applyFill="1" applyBorder="1" applyAlignment="1">
      <alignment horizontal="center" vertical="center" wrapText="1"/>
    </xf>
    <xf numFmtId="0" fontId="5" fillId="0" borderId="27" xfId="0" applyFont="1" applyFill="1" applyBorder="1"/>
    <xf numFmtId="0" fontId="5" fillId="0" borderId="30" xfId="0" applyFont="1" applyFill="1" applyBorder="1" applyAlignment="1">
      <alignment vertical="center" wrapText="1"/>
    </xf>
    <xf numFmtId="9" fontId="1" fillId="0" borderId="1" xfId="0" applyNumberFormat="1" applyFont="1" applyFill="1" applyBorder="1" applyAlignment="1" applyProtection="1">
      <alignment horizontal="center" vertical="center" wrapText="1"/>
      <protection locked="0"/>
    </xf>
    <xf numFmtId="0" fontId="1" fillId="0" borderId="1" xfId="3" applyNumberFormat="1" applyFont="1" applyFill="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0" fillId="0" borderId="0" xfId="0" applyFont="1" applyAlignment="1" applyProtection="1">
      <alignment wrapText="1"/>
      <protection locked="0"/>
    </xf>
    <xf numFmtId="0" fontId="9" fillId="0" borderId="0" xfId="0" applyFont="1" applyAlignment="1">
      <alignment wrapText="1"/>
    </xf>
    <xf numFmtId="0" fontId="6" fillId="0" borderId="0" xfId="0" applyFont="1" applyAlignment="1">
      <alignment wrapText="1"/>
    </xf>
    <xf numFmtId="9" fontId="2" fillId="2" borderId="5" xfId="0" applyNumberFormat="1" applyFont="1" applyFill="1" applyBorder="1" applyAlignment="1">
      <alignment horizontal="center" vertical="center" wrapText="1"/>
    </xf>
    <xf numFmtId="9" fontId="2" fillId="2" borderId="27" xfId="0" applyNumberFormat="1" applyFont="1" applyFill="1" applyBorder="1" applyAlignment="1">
      <alignment horizontal="center" vertical="center" wrapText="1"/>
    </xf>
    <xf numFmtId="9" fontId="2" fillId="0" borderId="39" xfId="0" applyNumberFormat="1" applyFont="1" applyFill="1" applyBorder="1" applyAlignment="1">
      <alignment horizontal="center" vertical="center" wrapText="1"/>
    </xf>
    <xf numFmtId="0" fontId="6" fillId="0" borderId="0" xfId="0" applyFont="1" applyAlignment="1" applyProtection="1">
      <alignment horizontal="center" wrapText="1"/>
      <protection locked="0"/>
    </xf>
  </cellXfs>
  <cellStyles count="72">
    <cellStyle name="Millares [0] 2" xfId="27" xr:uid="{93AB91B4-232B-42DB-85F0-E25412260634}"/>
    <cellStyle name="Millares [0] 2 2" xfId="60" xr:uid="{8A3865A7-6EFB-4E69-85AE-325A18D60720}"/>
    <cellStyle name="Millares [0] 3" xfId="16" xr:uid="{530D59A6-0B5B-4EE3-AEE1-5CFCE3229E52}"/>
    <cellStyle name="Millares [0] 3 2" xfId="49" xr:uid="{321C7454-2259-4539-ACDC-F6AEF1FF7F1F}"/>
    <cellStyle name="Millares 2" xfId="5" xr:uid="{00000000-0005-0000-0000-000002000000}"/>
    <cellStyle name="Millares 2 2" xfId="8" xr:uid="{00000000-0005-0000-0000-000003000000}"/>
    <cellStyle name="Millares 2 2 2" xfId="26" xr:uid="{58469C80-4784-4B6C-B65B-A7CAD24B19A2}"/>
    <cellStyle name="Millares 2 2 2 2" xfId="59" xr:uid="{9961B507-ABDF-4866-A4BC-E1E8B38BD32D}"/>
    <cellStyle name="Millares 2 2 3" xfId="15" xr:uid="{62211939-D019-4AD1-9120-0E09105B6104}"/>
    <cellStyle name="Millares 2 2 3 2" xfId="48" xr:uid="{255D3291-55F8-412E-8AF0-AF9BE1CED67B}"/>
    <cellStyle name="Millares 2 2 4" xfId="42" xr:uid="{7F864599-616C-4A4F-88EE-1777B9DAFAB5}"/>
    <cellStyle name="Millares 2 3" xfId="9" xr:uid="{00000000-0005-0000-0000-000004000000}"/>
    <cellStyle name="Millares 2 3 2" xfId="29" xr:uid="{590AF37E-7D46-4295-A856-026D75260B90}"/>
    <cellStyle name="Millares 2 3 2 2" xfId="62" xr:uid="{CE4B318A-F9FF-41AC-B9F9-7400588C1649}"/>
    <cellStyle name="Millares 2 3 3" xfId="18" xr:uid="{ACFD05C9-D53D-452A-94D9-6580124B312F}"/>
    <cellStyle name="Millares 2 3 3 2" xfId="51" xr:uid="{2FFD0263-006D-4B63-AD6A-1F92F52DD3CD}"/>
    <cellStyle name="Millares 2 3 4" xfId="43" xr:uid="{17E3B0A2-CC5F-4BF7-B525-E99620AAA577}"/>
    <cellStyle name="Millares 2 4" xfId="20" xr:uid="{48579541-27F5-4C7E-BD66-4B0C33E46664}"/>
    <cellStyle name="Millares 2 4 2" xfId="53" xr:uid="{3470DDB8-42BB-450B-A7E7-5046BB020C1F}"/>
    <cellStyle name="Millares 2 5" xfId="22" xr:uid="{63B80D15-5E3A-48D1-8298-37C211B99040}"/>
    <cellStyle name="Millares 2 5 2" xfId="55" xr:uid="{676A1DF5-E77A-4F62-BD24-554044123688}"/>
    <cellStyle name="Millares 2 6" xfId="12" xr:uid="{659EB74A-1979-4D6E-910C-306741EFFE63}"/>
    <cellStyle name="Millares 2 6 2" xfId="46" xr:uid="{B583C841-6991-4455-BA4C-75F51D14DD94}"/>
    <cellStyle name="Millares 2 7" xfId="40" xr:uid="{7F5E91F9-15D0-4CDA-B6D0-DB1017C1F1C9}"/>
    <cellStyle name="Millares 3" xfId="24" xr:uid="{C013EB6D-16D8-4A1E-8239-020A61B8EAE3}"/>
    <cellStyle name="Millares 3 2" xfId="57" xr:uid="{3C53053A-A8CD-4C00-931F-606F09554DB4}"/>
    <cellStyle name="Millares 4" xfId="33" xr:uid="{E09B9D93-7C09-44B7-997C-2A60C9194A8F}"/>
    <cellStyle name="Millares 4 2" xfId="66" xr:uid="{DFFD844E-33E7-4FED-A28C-D5E4833283E8}"/>
    <cellStyle name="Millares 5" xfId="36" xr:uid="{980CA75F-C2E0-452B-B2AC-081CF058538D}"/>
    <cellStyle name="Millares 5 2" xfId="69" xr:uid="{3C730E33-32D9-41F5-A75D-D9DFF1D79A96}"/>
    <cellStyle name="Millares 6" xfId="35" xr:uid="{D3F2B95A-8763-4A82-AE24-A342C01363B6}"/>
    <cellStyle name="Millares 6 2" xfId="68" xr:uid="{AD9F49D7-6714-4B8F-A2EC-671328313A5E}"/>
    <cellStyle name="Millares 7" xfId="34" xr:uid="{59B8EF0C-1862-4CFF-AB83-A501F7138A10}"/>
    <cellStyle name="Millares 7 2" xfId="67" xr:uid="{3C78C6FC-30FA-48D8-9258-E88961C898CE}"/>
    <cellStyle name="Moneda [0] 2" xfId="28" xr:uid="{200358B1-0BB6-40CA-909A-22891CDF48B0}"/>
    <cellStyle name="Moneda [0] 2 2" xfId="61" xr:uid="{99C23104-A44D-4F84-B330-2F9E25D28F25}"/>
    <cellStyle name="Moneda [0] 3" xfId="17" xr:uid="{84876531-B7FF-47C0-B881-6BF2455AB277}"/>
    <cellStyle name="Moneda [0] 3 2" xfId="50" xr:uid="{722EC622-C6A7-4A2B-B27B-1E761CE754AE}"/>
    <cellStyle name="Moneda 10" xfId="38" xr:uid="{AF0DA06A-2FE2-47A1-8C8A-17ED3119BD64}"/>
    <cellStyle name="Moneda 10 2" xfId="71" xr:uid="{0CBB071F-AE51-4B07-9857-BAD921A4BADF}"/>
    <cellStyle name="Moneda 11" xfId="32" xr:uid="{8947CFA9-A24F-4227-8BE3-2505D6C6446D}"/>
    <cellStyle name="Moneda 11 2" xfId="65" xr:uid="{BA669AEA-2F70-4D7D-B2A5-10D142427A7D}"/>
    <cellStyle name="Moneda 12" xfId="13" xr:uid="{B5D60613-E546-4033-9E8D-1CB6968B7E78}"/>
    <cellStyle name="Moneda 13" xfId="39" xr:uid="{45168CE8-81AA-4649-9FCC-DC6385216498}"/>
    <cellStyle name="Moneda 2" xfId="6" xr:uid="{00000000-0005-0000-0000-000007000000}"/>
    <cellStyle name="Moneda 3" xfId="7" xr:uid="{00000000-0005-0000-0000-000008000000}"/>
    <cellStyle name="Moneda 3 2" xfId="25" xr:uid="{08BBB011-DDC2-4434-A198-19E55CEEE3EA}"/>
    <cellStyle name="Moneda 3 2 2" xfId="58" xr:uid="{65FDD7D8-2C49-41E7-9614-63A931073A17}"/>
    <cellStyle name="Moneda 3 3" xfId="14" xr:uid="{2F75A4A5-3C28-456F-9590-DFDAFA8CD2D7}"/>
    <cellStyle name="Moneda 3 3 2" xfId="47" xr:uid="{80C2F607-F622-4C74-91C6-BDE751832BD9}"/>
    <cellStyle name="Moneda 3 4" xfId="41" xr:uid="{F8F8CCD7-7F3F-4F28-881A-56ACC16FEE04}"/>
    <cellStyle name="Moneda 4" xfId="10" xr:uid="{00000000-0005-0000-0000-000009000000}"/>
    <cellStyle name="Moneda 4 2" xfId="30" xr:uid="{7DF6E789-93AE-4412-A8DA-49495E4E7F58}"/>
    <cellStyle name="Moneda 4 2 2" xfId="63" xr:uid="{62AABC72-30D4-41DA-A432-78CCE998562D}"/>
    <cellStyle name="Moneda 4 3" xfId="19" xr:uid="{B4B12B7D-D822-495D-86CC-C1D171ADCF0A}"/>
    <cellStyle name="Moneda 4 3 2" xfId="52" xr:uid="{B6C47D84-6E99-40A7-9312-DF0ACF9D0987}"/>
    <cellStyle name="Moneda 4 4" xfId="44" xr:uid="{5E6396F5-B591-47B2-B989-5E2F6C4DEDE7}"/>
    <cellStyle name="Moneda 5" xfId="21" xr:uid="{AF5278AB-4873-4734-AF1F-4C76D7525D1E}"/>
    <cellStyle name="Moneda 5 2" xfId="54" xr:uid="{890B3216-A731-4A31-87F2-B99B146B4022}"/>
    <cellStyle name="Moneda 6" xfId="23" xr:uid="{A7F33905-1678-4DD8-880D-86EB545112AE}"/>
    <cellStyle name="Moneda 6 2" xfId="56" xr:uid="{7713BC37-FBA6-4276-BE7B-6D1E233DED6F}"/>
    <cellStyle name="Moneda 7" xfId="11" xr:uid="{CB5A11A3-5CD9-4921-A26A-476EB3F97F61}"/>
    <cellStyle name="Moneda 7 2" xfId="45" xr:uid="{2D7303B3-66EA-4BE8-AA16-E6204970BCE9}"/>
    <cellStyle name="Moneda 8" xfId="31" xr:uid="{7422A4E8-B483-480F-9D4F-5368697EE75C}"/>
    <cellStyle name="Moneda 8 2" xfId="64" xr:uid="{B5CAF54B-7A7A-4878-91F2-865668F868D8}"/>
    <cellStyle name="Moneda 9" xfId="37" xr:uid="{FA22C3D4-3C01-41C9-A118-3047CAFDA68D}"/>
    <cellStyle name="Moneda 9 2" xfId="70" xr:uid="{7C2EFB48-A962-45D9-8BDB-A914AB7D8E56}"/>
    <cellStyle name="Normal" xfId="0" builtinId="0"/>
    <cellStyle name="Normal 2" xfId="1" xr:uid="{00000000-0005-0000-0000-00000B000000}"/>
    <cellStyle name="Normal 2 2" xfId="4" xr:uid="{00000000-0005-0000-0000-00000C000000}"/>
    <cellStyle name="Normal 3" xfId="2" xr:uid="{00000000-0005-0000-0000-00000D000000}"/>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800100</xdr:colOff>
          <xdr:row>0</xdr:row>
          <xdr:rowOff>0</xdr:rowOff>
        </xdr:from>
        <xdr:to>
          <xdr:col>2</xdr:col>
          <xdr:colOff>2171700</xdr:colOff>
          <xdr:row>5</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3"/>
  <sheetViews>
    <sheetView tabSelected="1" topLeftCell="E1" zoomScale="80" zoomScaleNormal="80" zoomScalePageLayoutView="119" workbookViewId="0">
      <pane ySplit="9" topLeftCell="A10" activePane="bottomLeft" state="frozen"/>
      <selection pane="bottomLeft" activeCell="N190" sqref="N190"/>
    </sheetView>
  </sheetViews>
  <sheetFormatPr baseColWidth="10" defaultColWidth="10.85546875" defaultRowHeight="15" x14ac:dyDescent="0.25"/>
  <cols>
    <col min="1" max="1" width="26" style="96" customWidth="1"/>
    <col min="2" max="2" width="29.7109375" style="1" customWidth="1"/>
    <col min="3" max="3" width="33.140625" style="1" customWidth="1"/>
    <col min="4" max="4" width="63.85546875" style="1" customWidth="1"/>
    <col min="5" max="5" width="23.42578125" style="1" customWidth="1"/>
    <col min="6" max="6" width="39.42578125" style="1" customWidth="1"/>
    <col min="7" max="7" width="27.5703125" style="471" customWidth="1"/>
    <col min="8" max="8" width="20.7109375" style="471" customWidth="1"/>
    <col min="9" max="9" width="44.42578125" style="4" customWidth="1"/>
    <col min="10" max="10" width="19.140625" style="477" customWidth="1"/>
    <col min="11" max="11" width="84.7109375" style="1" customWidth="1"/>
    <col min="12" max="12" width="19.42578125" style="5" customWidth="1"/>
    <col min="13" max="13" width="16.140625" style="62" customWidth="1"/>
    <col min="14" max="14" width="17.85546875" style="4" customWidth="1"/>
    <col min="15" max="15" width="19.140625" style="5" customWidth="1"/>
    <col min="16" max="16" width="25.85546875" style="1" customWidth="1"/>
    <col min="17" max="17" width="19.42578125" style="5" customWidth="1"/>
    <col min="18" max="18" width="16.140625" style="1" customWidth="1"/>
    <col min="19" max="19" width="18.140625" style="4" customWidth="1"/>
    <col min="20" max="20" width="19.140625" style="5" customWidth="1"/>
    <col min="21" max="21" width="23.85546875" style="1" customWidth="1"/>
    <col min="22" max="22" width="19.42578125" style="5" customWidth="1"/>
    <col min="23" max="23" width="16.140625" style="1" customWidth="1"/>
    <col min="24" max="24" width="19.85546875" style="4" customWidth="1"/>
    <col min="25" max="25" width="19.140625" style="5" customWidth="1"/>
    <col min="26" max="26" width="24.140625" style="1" customWidth="1"/>
    <col min="27" max="27" width="19.42578125" style="5" customWidth="1"/>
    <col min="28" max="16384" width="10.85546875" style="1"/>
  </cols>
  <sheetData>
    <row r="1" spans="1:33" s="6" customFormat="1" ht="15" customHeight="1" x14ac:dyDescent="0.25">
      <c r="A1" s="393"/>
      <c r="B1" s="393"/>
      <c r="C1" s="393"/>
      <c r="D1" s="393"/>
      <c r="E1" s="202" t="s">
        <v>6</v>
      </c>
      <c r="F1" s="203"/>
      <c r="G1" s="203"/>
      <c r="H1" s="203"/>
      <c r="I1" s="203"/>
      <c r="J1" s="203"/>
      <c r="K1" s="203"/>
      <c r="L1" s="203"/>
      <c r="M1" s="203"/>
      <c r="N1" s="203"/>
      <c r="O1" s="203"/>
      <c r="P1" s="203"/>
      <c r="Q1" s="203"/>
      <c r="R1" s="203"/>
      <c r="S1" s="203"/>
      <c r="T1" s="203"/>
      <c r="U1" s="203"/>
      <c r="V1" s="203"/>
      <c r="W1" s="203"/>
      <c r="X1" s="203"/>
      <c r="Y1" s="204"/>
      <c r="Z1" s="181" t="s">
        <v>7</v>
      </c>
      <c r="AA1" s="182"/>
    </row>
    <row r="2" spans="1:33" s="6" customFormat="1" ht="15" customHeight="1" x14ac:dyDescent="0.25">
      <c r="A2" s="393"/>
      <c r="B2" s="393"/>
      <c r="C2" s="393"/>
      <c r="D2" s="393"/>
      <c r="E2" s="151" t="s">
        <v>22</v>
      </c>
      <c r="F2" s="152"/>
      <c r="G2" s="152"/>
      <c r="H2" s="152"/>
      <c r="I2" s="152"/>
      <c r="J2" s="152"/>
      <c r="K2" s="152"/>
      <c r="L2" s="152"/>
      <c r="M2" s="152"/>
      <c r="N2" s="152"/>
      <c r="O2" s="152"/>
      <c r="P2" s="152"/>
      <c r="Q2" s="152"/>
      <c r="R2" s="152"/>
      <c r="S2" s="152"/>
      <c r="T2" s="152"/>
      <c r="U2" s="152"/>
      <c r="V2" s="152"/>
      <c r="W2" s="152"/>
      <c r="X2" s="152"/>
      <c r="Y2" s="152"/>
      <c r="Z2" s="189" t="s">
        <v>8</v>
      </c>
      <c r="AA2" s="190"/>
    </row>
    <row r="3" spans="1:33" s="6" customFormat="1" x14ac:dyDescent="0.25">
      <c r="A3" s="393"/>
      <c r="B3" s="393"/>
      <c r="C3" s="393"/>
      <c r="D3" s="393"/>
      <c r="E3" s="153"/>
      <c r="F3" s="154"/>
      <c r="G3" s="154"/>
      <c r="H3" s="154"/>
      <c r="I3" s="154"/>
      <c r="J3" s="154"/>
      <c r="K3" s="154"/>
      <c r="L3" s="154"/>
      <c r="M3" s="154"/>
      <c r="N3" s="154"/>
      <c r="O3" s="154"/>
      <c r="P3" s="154"/>
      <c r="Q3" s="154"/>
      <c r="R3" s="154"/>
      <c r="S3" s="154"/>
      <c r="T3" s="154"/>
      <c r="U3" s="154"/>
      <c r="V3" s="154"/>
      <c r="W3" s="154"/>
      <c r="X3" s="154"/>
      <c r="Y3" s="154"/>
      <c r="Z3" s="191"/>
      <c r="AA3" s="192"/>
    </row>
    <row r="4" spans="1:33" s="6" customFormat="1" x14ac:dyDescent="0.25">
      <c r="A4" s="393"/>
      <c r="B4" s="393"/>
      <c r="C4" s="393"/>
      <c r="D4" s="393"/>
      <c r="E4" s="153"/>
      <c r="F4" s="154"/>
      <c r="G4" s="154"/>
      <c r="H4" s="154"/>
      <c r="I4" s="154"/>
      <c r="J4" s="154"/>
      <c r="K4" s="154"/>
      <c r="L4" s="154"/>
      <c r="M4" s="154"/>
      <c r="N4" s="154"/>
      <c r="O4" s="154"/>
      <c r="P4" s="154"/>
      <c r="Q4" s="154"/>
      <c r="R4" s="154"/>
      <c r="S4" s="154"/>
      <c r="T4" s="154"/>
      <c r="U4" s="154"/>
      <c r="V4" s="154"/>
      <c r="W4" s="154"/>
      <c r="X4" s="154"/>
      <c r="Y4" s="154"/>
      <c r="Z4" s="193" t="s">
        <v>5</v>
      </c>
      <c r="AA4" s="194"/>
    </row>
    <row r="5" spans="1:33" s="6" customFormat="1" x14ac:dyDescent="0.25">
      <c r="A5" s="393"/>
      <c r="B5" s="393"/>
      <c r="C5" s="393"/>
      <c r="D5" s="393"/>
      <c r="E5" s="153"/>
      <c r="F5" s="154"/>
      <c r="G5" s="154"/>
      <c r="H5" s="154"/>
      <c r="I5" s="154"/>
      <c r="J5" s="154"/>
      <c r="K5" s="154"/>
      <c r="L5" s="154"/>
      <c r="M5" s="154"/>
      <c r="N5" s="154"/>
      <c r="O5" s="154"/>
      <c r="P5" s="154"/>
      <c r="Q5" s="154"/>
      <c r="R5" s="154"/>
      <c r="S5" s="154"/>
      <c r="T5" s="154"/>
      <c r="U5" s="154"/>
      <c r="V5" s="154"/>
      <c r="W5" s="154"/>
      <c r="X5" s="154"/>
      <c r="Y5" s="154"/>
      <c r="Z5" s="149" t="s">
        <v>36</v>
      </c>
      <c r="AA5" s="149"/>
    </row>
    <row r="6" spans="1:33" s="2" customFormat="1" ht="54" customHeight="1" thickBot="1" x14ac:dyDescent="0.3">
      <c r="A6" s="426" t="s">
        <v>1073</v>
      </c>
      <c r="B6" s="426"/>
      <c r="C6" s="426"/>
      <c r="D6" s="426"/>
      <c r="E6" s="155"/>
      <c r="F6" s="156"/>
      <c r="G6" s="156"/>
      <c r="H6" s="156"/>
      <c r="I6" s="156"/>
      <c r="J6" s="156"/>
      <c r="K6" s="156"/>
      <c r="L6" s="156"/>
      <c r="M6" s="156"/>
      <c r="N6" s="156"/>
      <c r="O6" s="156"/>
      <c r="P6" s="156"/>
      <c r="Q6" s="156"/>
      <c r="R6" s="156"/>
      <c r="S6" s="156"/>
      <c r="T6" s="156"/>
      <c r="U6" s="156"/>
      <c r="V6" s="156"/>
      <c r="W6" s="156"/>
      <c r="X6" s="156"/>
      <c r="Y6" s="156"/>
      <c r="Z6" s="150"/>
      <c r="AA6" s="150"/>
    </row>
    <row r="7" spans="1:33" s="6" customFormat="1" ht="15.75" customHeight="1" thickBot="1" x14ac:dyDescent="0.3">
      <c r="A7" s="137" t="s">
        <v>430</v>
      </c>
      <c r="B7" s="137" t="s">
        <v>17</v>
      </c>
      <c r="C7" s="137" t="s">
        <v>2</v>
      </c>
      <c r="D7" s="137" t="s">
        <v>3</v>
      </c>
      <c r="E7" s="138" t="s">
        <v>4</v>
      </c>
      <c r="F7" s="205" t="s">
        <v>0</v>
      </c>
      <c r="G7" s="206"/>
      <c r="H7" s="167" t="s">
        <v>35</v>
      </c>
      <c r="I7" s="168"/>
      <c r="J7" s="168"/>
      <c r="K7" s="168"/>
      <c r="L7" s="169"/>
      <c r="M7" s="173" t="s">
        <v>34</v>
      </c>
      <c r="N7" s="174"/>
      <c r="O7" s="174"/>
      <c r="P7" s="174"/>
      <c r="Q7" s="175"/>
      <c r="R7" s="199" t="s">
        <v>33</v>
      </c>
      <c r="S7" s="200"/>
      <c r="T7" s="200"/>
      <c r="U7" s="200"/>
      <c r="V7" s="201"/>
      <c r="W7" s="186" t="s">
        <v>32</v>
      </c>
      <c r="X7" s="187"/>
      <c r="Y7" s="187"/>
      <c r="Z7" s="187"/>
      <c r="AA7" s="188"/>
      <c r="AB7" s="23"/>
      <c r="AC7" s="23"/>
      <c r="AD7" s="23"/>
      <c r="AE7" s="23"/>
      <c r="AF7" s="23"/>
      <c r="AG7" s="23"/>
    </row>
    <row r="8" spans="1:33" s="6" customFormat="1" ht="15.75" customHeight="1" thickBot="1" x14ac:dyDescent="0.3">
      <c r="A8" s="138"/>
      <c r="B8" s="138"/>
      <c r="C8" s="138"/>
      <c r="D8" s="138"/>
      <c r="E8" s="138"/>
      <c r="F8" s="207"/>
      <c r="G8" s="208"/>
      <c r="H8" s="161" t="s">
        <v>19</v>
      </c>
      <c r="I8" s="162"/>
      <c r="J8" s="162"/>
      <c r="K8" s="162" t="s">
        <v>1</v>
      </c>
      <c r="L8" s="159" t="s">
        <v>20</v>
      </c>
      <c r="M8" s="171" t="s">
        <v>19</v>
      </c>
      <c r="N8" s="172"/>
      <c r="O8" s="172"/>
      <c r="P8" s="163" t="s">
        <v>1</v>
      </c>
      <c r="Q8" s="165" t="s">
        <v>27</v>
      </c>
      <c r="R8" s="157" t="s">
        <v>19</v>
      </c>
      <c r="S8" s="158"/>
      <c r="T8" s="158"/>
      <c r="U8" s="158" t="s">
        <v>1</v>
      </c>
      <c r="V8" s="184" t="s">
        <v>24</v>
      </c>
      <c r="W8" s="209" t="s">
        <v>19</v>
      </c>
      <c r="X8" s="195"/>
      <c r="Y8" s="195"/>
      <c r="Z8" s="195" t="s">
        <v>1</v>
      </c>
      <c r="AA8" s="197" t="s">
        <v>23</v>
      </c>
      <c r="AB8" s="23"/>
      <c r="AC8" s="23"/>
      <c r="AD8" s="23"/>
      <c r="AE8" s="23"/>
      <c r="AF8" s="23"/>
      <c r="AG8" s="23"/>
    </row>
    <row r="9" spans="1:33" s="473" customFormat="1" ht="89.25" customHeight="1" x14ac:dyDescent="0.25">
      <c r="A9" s="139"/>
      <c r="B9" s="139"/>
      <c r="C9" s="139"/>
      <c r="D9" s="139"/>
      <c r="E9" s="139"/>
      <c r="F9" s="21" t="s">
        <v>18</v>
      </c>
      <c r="G9" s="22" t="s">
        <v>21</v>
      </c>
      <c r="H9" s="10" t="s">
        <v>30</v>
      </c>
      <c r="I9" s="11" t="s">
        <v>31</v>
      </c>
      <c r="J9" s="115" t="s">
        <v>29</v>
      </c>
      <c r="K9" s="170"/>
      <c r="L9" s="160"/>
      <c r="M9" s="12" t="s">
        <v>30</v>
      </c>
      <c r="N9" s="13" t="s">
        <v>31</v>
      </c>
      <c r="O9" s="14" t="s">
        <v>28</v>
      </c>
      <c r="P9" s="164"/>
      <c r="Q9" s="166"/>
      <c r="R9" s="15" t="s">
        <v>30</v>
      </c>
      <c r="S9" s="16" t="s">
        <v>31</v>
      </c>
      <c r="T9" s="17" t="s">
        <v>26</v>
      </c>
      <c r="U9" s="183"/>
      <c r="V9" s="185"/>
      <c r="W9" s="18" t="s">
        <v>30</v>
      </c>
      <c r="X9" s="19" t="s">
        <v>31</v>
      </c>
      <c r="Y9" s="20" t="s">
        <v>25</v>
      </c>
      <c r="Z9" s="196"/>
      <c r="AA9" s="198"/>
      <c r="AB9" s="472"/>
      <c r="AC9" s="472"/>
      <c r="AD9" s="472"/>
      <c r="AE9" s="472"/>
      <c r="AF9" s="472"/>
      <c r="AG9" s="472"/>
    </row>
    <row r="10" spans="1:33" ht="71.25" customHeight="1" x14ac:dyDescent="0.25">
      <c r="A10" s="394" t="s">
        <v>431</v>
      </c>
      <c r="B10" s="346" t="s">
        <v>40</v>
      </c>
      <c r="C10" s="144" t="s">
        <v>334</v>
      </c>
      <c r="D10" s="97" t="s">
        <v>446</v>
      </c>
      <c r="E10" s="97" t="s">
        <v>443</v>
      </c>
      <c r="F10" s="97" t="s">
        <v>337</v>
      </c>
      <c r="G10" s="326">
        <v>1</v>
      </c>
      <c r="H10" s="67">
        <v>1</v>
      </c>
      <c r="I10" s="7">
        <v>1</v>
      </c>
      <c r="J10" s="266">
        <f>IFERROR((H10/I10),0)</f>
        <v>1</v>
      </c>
      <c r="K10" s="3" t="s">
        <v>453</v>
      </c>
      <c r="L10" s="66">
        <f>IFERROR(IF(G10="Según demanda",H10/I10,H10/G10),0)</f>
        <v>1</v>
      </c>
      <c r="M10" s="67">
        <v>0</v>
      </c>
      <c r="N10" s="7">
        <v>0</v>
      </c>
      <c r="O10" s="26">
        <f>IFERROR((M10/N10),0)</f>
        <v>0</v>
      </c>
      <c r="P10" s="3" t="s">
        <v>453</v>
      </c>
      <c r="Q10" s="66">
        <f>IFERROR(IF(G10="Según demanda",(M10+H10)/(I10+N10),(M10+H10)/G10),0)</f>
        <v>1</v>
      </c>
      <c r="R10" s="7">
        <v>0</v>
      </c>
      <c r="S10" s="7">
        <v>0</v>
      </c>
      <c r="T10" s="26">
        <f>IFERROR((R10/S10),0)</f>
        <v>0</v>
      </c>
      <c r="U10" s="3" t="s">
        <v>453</v>
      </c>
      <c r="V10" s="25">
        <f>IFERROR(IF(G10="Según demanda",(R10+M10+H10)/(I10+N10+S10),(R10+M10+H10)/G10),0)</f>
        <v>1</v>
      </c>
      <c r="W10" s="7">
        <v>0</v>
      </c>
      <c r="X10" s="7">
        <v>0</v>
      </c>
      <c r="Y10" s="26">
        <f>IFERROR((W10/X10),0)</f>
        <v>0</v>
      </c>
      <c r="Z10" s="3" t="s">
        <v>453</v>
      </c>
      <c r="AA10" s="25">
        <f>IFERROR(IF(G10="Según demanda",(W10+R10+M10+H10)/(I10+N10+S10+X10),(W10+R10+M10+H10)/G10),0)</f>
        <v>1</v>
      </c>
      <c r="AB10" s="62"/>
    </row>
    <row r="11" spans="1:33" ht="85.5" x14ac:dyDescent="0.25">
      <c r="A11" s="394"/>
      <c r="B11" s="346" t="s">
        <v>9</v>
      </c>
      <c r="C11" s="144"/>
      <c r="D11" s="97" t="s">
        <v>444</v>
      </c>
      <c r="E11" s="97" t="s">
        <v>335</v>
      </c>
      <c r="F11" s="97" t="s">
        <v>337</v>
      </c>
      <c r="G11" s="326">
        <v>1</v>
      </c>
      <c r="H11" s="67">
        <v>1</v>
      </c>
      <c r="I11" s="7">
        <v>1</v>
      </c>
      <c r="J11" s="266">
        <f>IFERROR((H11/I11),0)</f>
        <v>1</v>
      </c>
      <c r="K11" s="3" t="s">
        <v>452</v>
      </c>
      <c r="L11" s="66">
        <f>IFERROR(IF(G11="Según demanda",H11/I11,H11/G11),0)</f>
        <v>1</v>
      </c>
      <c r="M11" s="67">
        <v>0</v>
      </c>
      <c r="N11" s="7">
        <v>0</v>
      </c>
      <c r="O11" s="26">
        <f>IFERROR((M11/N11),0)</f>
        <v>0</v>
      </c>
      <c r="P11" s="3" t="s">
        <v>452</v>
      </c>
      <c r="Q11" s="66">
        <f>IFERROR(IF(G11="Según demanda",(M11+H11)/(I11+N11),(M11+H11)/G11),0)</f>
        <v>1</v>
      </c>
      <c r="R11" s="7">
        <v>0</v>
      </c>
      <c r="S11" s="7">
        <v>0</v>
      </c>
      <c r="T11" s="26">
        <f>IFERROR((R11/S11),0)</f>
        <v>0</v>
      </c>
      <c r="U11" s="3" t="s">
        <v>452</v>
      </c>
      <c r="V11" s="25">
        <f>IFERROR(IF(G11="Según demanda",(R11+M11+H11)/(I11+N11+S11),(R11+M11+H11)/G11),0)</f>
        <v>1</v>
      </c>
      <c r="W11" s="7">
        <v>0</v>
      </c>
      <c r="X11" s="7">
        <v>0</v>
      </c>
      <c r="Y11" s="26">
        <f>IFERROR((W11/X11),0)</f>
        <v>0</v>
      </c>
      <c r="Z11" s="3" t="s">
        <v>452</v>
      </c>
      <c r="AA11" s="25">
        <f>IFERROR(IF(G11="Según demanda",(W11+R11+M11+H11)/(I11+N11+S11+X11),(W11+R11+M11+H11)/G11),0)</f>
        <v>1</v>
      </c>
    </row>
    <row r="12" spans="1:33" ht="75.75" customHeight="1" x14ac:dyDescent="0.25">
      <c r="A12" s="394"/>
      <c r="B12" s="346" t="s">
        <v>11</v>
      </c>
      <c r="C12" s="144"/>
      <c r="D12" s="97" t="s">
        <v>445</v>
      </c>
      <c r="E12" s="97" t="s">
        <v>336</v>
      </c>
      <c r="F12" s="97" t="s">
        <v>338</v>
      </c>
      <c r="G12" s="326">
        <v>4</v>
      </c>
      <c r="H12" s="67">
        <v>1</v>
      </c>
      <c r="I12" s="24">
        <v>1</v>
      </c>
      <c r="J12" s="266">
        <f t="shared" ref="J12:J16" si="0">IFERROR((H12/I12),0)</f>
        <v>1</v>
      </c>
      <c r="K12" s="3" t="s">
        <v>454</v>
      </c>
      <c r="L12" s="66">
        <f t="shared" ref="L12:L44" si="1">IFERROR(IF(G12="Según demanda",H12/I12,H12/G12),0)</f>
        <v>0.25</v>
      </c>
      <c r="M12" s="67"/>
      <c r="N12" s="7">
        <v>1</v>
      </c>
      <c r="O12" s="26">
        <f t="shared" ref="O12:O24" si="2">IFERROR((M12/N12),0)</f>
        <v>0</v>
      </c>
      <c r="P12" s="3"/>
      <c r="Q12" s="66">
        <f t="shared" ref="Q12:Q24" si="3">IFERROR(IF(G12="Según demanda",(M12+H12)/(I12+N12),(M12+H12)/G12),0)</f>
        <v>0.25</v>
      </c>
      <c r="R12" s="7"/>
      <c r="S12" s="7">
        <v>1</v>
      </c>
      <c r="T12" s="26">
        <f t="shared" ref="T12:T44" si="4">IFERROR((R12/S12),0)</f>
        <v>0</v>
      </c>
      <c r="U12" s="3"/>
      <c r="V12" s="25">
        <f t="shared" ref="V12:V44" si="5">IFERROR(IF(G12="Según demanda",(R12+M12+H12)/(I12+N12+S12),(R12+M12+H12)/G12),0)</f>
        <v>0.25</v>
      </c>
      <c r="W12" s="7"/>
      <c r="X12" s="7">
        <v>1</v>
      </c>
      <c r="Y12" s="26">
        <f t="shared" ref="Y12:Y24" si="6">IFERROR((W12/X12),0)</f>
        <v>0</v>
      </c>
      <c r="Z12" s="3"/>
      <c r="AA12" s="25">
        <f t="shared" ref="AA12:AA24" si="7">IFERROR(IF(G12="Según demanda",(W12+R12+M12+H12)/(I12+N12+S12+X12),(W12+R12+M12+H12)/G12),0)</f>
        <v>0.25</v>
      </c>
    </row>
    <row r="13" spans="1:33" ht="57" customHeight="1" x14ac:dyDescent="0.25">
      <c r="A13" s="394" t="s">
        <v>431</v>
      </c>
      <c r="B13" s="346" t="s">
        <v>9</v>
      </c>
      <c r="C13" s="144" t="s">
        <v>339</v>
      </c>
      <c r="D13" s="97" t="s">
        <v>340</v>
      </c>
      <c r="E13" s="97" t="s">
        <v>341</v>
      </c>
      <c r="F13" s="97" t="s">
        <v>346</v>
      </c>
      <c r="G13" s="326">
        <v>4</v>
      </c>
      <c r="H13" s="67">
        <v>1</v>
      </c>
      <c r="I13" s="24">
        <v>1</v>
      </c>
      <c r="J13" s="266">
        <f t="shared" si="0"/>
        <v>1</v>
      </c>
      <c r="K13" s="3" t="s">
        <v>462</v>
      </c>
      <c r="L13" s="66">
        <f t="shared" si="1"/>
        <v>0.25</v>
      </c>
      <c r="M13" s="67"/>
      <c r="N13" s="7">
        <v>1</v>
      </c>
      <c r="O13" s="26">
        <f t="shared" si="2"/>
        <v>0</v>
      </c>
      <c r="P13" s="3"/>
      <c r="Q13" s="66">
        <f t="shared" si="3"/>
        <v>0.25</v>
      </c>
      <c r="R13" s="7"/>
      <c r="S13" s="7">
        <v>1</v>
      </c>
      <c r="T13" s="26">
        <f t="shared" si="4"/>
        <v>0</v>
      </c>
      <c r="U13" s="3"/>
      <c r="V13" s="25">
        <f t="shared" si="5"/>
        <v>0.25</v>
      </c>
      <c r="W13" s="7"/>
      <c r="X13" s="7">
        <v>1</v>
      </c>
      <c r="Y13" s="26">
        <f t="shared" si="6"/>
        <v>0</v>
      </c>
      <c r="Z13" s="3"/>
      <c r="AA13" s="25">
        <f t="shared" si="7"/>
        <v>0.25</v>
      </c>
    </row>
    <row r="14" spans="1:33" ht="46.9" customHeight="1" x14ac:dyDescent="0.25">
      <c r="A14" s="394"/>
      <c r="B14" s="346" t="s">
        <v>9</v>
      </c>
      <c r="C14" s="144"/>
      <c r="D14" s="97" t="s">
        <v>342</v>
      </c>
      <c r="E14" s="97" t="s">
        <v>343</v>
      </c>
      <c r="F14" s="97" t="s">
        <v>346</v>
      </c>
      <c r="G14" s="326" t="s">
        <v>440</v>
      </c>
      <c r="H14" s="67">
        <v>0</v>
      </c>
      <c r="I14" s="24">
        <v>0</v>
      </c>
      <c r="J14" s="266">
        <f t="shared" si="0"/>
        <v>0</v>
      </c>
      <c r="K14" s="3" t="s">
        <v>463</v>
      </c>
      <c r="L14" s="66">
        <f t="shared" si="1"/>
        <v>0</v>
      </c>
      <c r="M14" s="67"/>
      <c r="N14" s="7"/>
      <c r="O14" s="26">
        <f t="shared" si="2"/>
        <v>0</v>
      </c>
      <c r="P14" s="3"/>
      <c r="Q14" s="66">
        <f t="shared" si="3"/>
        <v>0</v>
      </c>
      <c r="R14" s="7"/>
      <c r="S14" s="7"/>
      <c r="T14" s="26">
        <f>IFERROR((R14/S14),0)</f>
        <v>0</v>
      </c>
      <c r="U14" s="3"/>
      <c r="V14" s="25">
        <f t="shared" si="5"/>
        <v>0</v>
      </c>
      <c r="W14" s="7"/>
      <c r="X14" s="7"/>
      <c r="Y14" s="26">
        <f t="shared" si="6"/>
        <v>0</v>
      </c>
      <c r="Z14" s="3"/>
      <c r="AA14" s="25">
        <f>IFERROR(IF(G14="Según demanda",(W14+R14+M14+H14)/(I14+N14+S14+X14),(W14+R14+M14+H14)/G14),0)</f>
        <v>0</v>
      </c>
    </row>
    <row r="15" spans="1:33" ht="53.45" customHeight="1" x14ac:dyDescent="0.25">
      <c r="A15" s="394"/>
      <c r="B15" s="346" t="s">
        <v>40</v>
      </c>
      <c r="C15" s="144"/>
      <c r="D15" s="97" t="s">
        <v>344</v>
      </c>
      <c r="E15" s="97" t="s">
        <v>345</v>
      </c>
      <c r="F15" s="97" t="s">
        <v>337</v>
      </c>
      <c r="G15" s="326">
        <v>1</v>
      </c>
      <c r="H15" s="67">
        <v>0</v>
      </c>
      <c r="I15" s="7">
        <v>0</v>
      </c>
      <c r="J15" s="266">
        <f t="shared" si="0"/>
        <v>0</v>
      </c>
      <c r="K15" s="3" t="s">
        <v>455</v>
      </c>
      <c r="L15" s="66">
        <f t="shared" si="1"/>
        <v>0</v>
      </c>
      <c r="M15" s="67"/>
      <c r="N15" s="7"/>
      <c r="O15" s="26">
        <f t="shared" si="2"/>
        <v>0</v>
      </c>
      <c r="P15" s="3"/>
      <c r="Q15" s="66">
        <f t="shared" si="3"/>
        <v>0</v>
      </c>
      <c r="R15" s="7"/>
      <c r="S15" s="7"/>
      <c r="T15" s="26">
        <f t="shared" si="4"/>
        <v>0</v>
      </c>
      <c r="U15" s="3"/>
      <c r="V15" s="25">
        <f t="shared" si="5"/>
        <v>0</v>
      </c>
      <c r="W15" s="7"/>
      <c r="X15" s="7"/>
      <c r="Y15" s="26">
        <f t="shared" si="6"/>
        <v>0</v>
      </c>
      <c r="Z15" s="3"/>
      <c r="AA15" s="25">
        <f t="shared" si="7"/>
        <v>0</v>
      </c>
    </row>
    <row r="16" spans="1:33" ht="71.25" customHeight="1" x14ac:dyDescent="0.25">
      <c r="A16" s="394" t="s">
        <v>431</v>
      </c>
      <c r="B16" s="346" t="s">
        <v>12</v>
      </c>
      <c r="C16" s="142" t="s">
        <v>347</v>
      </c>
      <c r="D16" s="97" t="s">
        <v>348</v>
      </c>
      <c r="E16" s="97" t="s">
        <v>349</v>
      </c>
      <c r="F16" s="97" t="s">
        <v>354</v>
      </c>
      <c r="G16" s="326">
        <v>8</v>
      </c>
      <c r="H16" s="67">
        <v>0</v>
      </c>
      <c r="I16" s="7">
        <v>0</v>
      </c>
      <c r="J16" s="266">
        <f t="shared" si="0"/>
        <v>0</v>
      </c>
      <c r="K16" s="3" t="s">
        <v>456</v>
      </c>
      <c r="L16" s="66">
        <f t="shared" si="1"/>
        <v>0</v>
      </c>
      <c r="M16" s="67">
        <v>0</v>
      </c>
      <c r="N16" s="7">
        <v>0</v>
      </c>
      <c r="O16" s="26">
        <f t="shared" si="2"/>
        <v>0</v>
      </c>
      <c r="P16" s="3" t="s">
        <v>456</v>
      </c>
      <c r="Q16" s="66">
        <f t="shared" si="3"/>
        <v>0</v>
      </c>
      <c r="R16" s="7"/>
      <c r="S16" s="7">
        <v>4</v>
      </c>
      <c r="T16" s="26">
        <f t="shared" si="4"/>
        <v>0</v>
      </c>
      <c r="U16" s="3"/>
      <c r="V16" s="25">
        <f t="shared" si="5"/>
        <v>0</v>
      </c>
      <c r="W16" s="7"/>
      <c r="X16" s="7">
        <v>4</v>
      </c>
      <c r="Y16" s="26">
        <f t="shared" si="6"/>
        <v>0</v>
      </c>
      <c r="Z16" s="3"/>
      <c r="AA16" s="25">
        <f t="shared" si="7"/>
        <v>0</v>
      </c>
    </row>
    <row r="17" spans="1:27" ht="64.150000000000006" customHeight="1" x14ac:dyDescent="0.25">
      <c r="A17" s="394"/>
      <c r="B17" s="346" t="s">
        <v>13</v>
      </c>
      <c r="C17" s="142"/>
      <c r="D17" s="97" t="s">
        <v>447</v>
      </c>
      <c r="E17" s="97" t="s">
        <v>350</v>
      </c>
      <c r="F17" s="97" t="s">
        <v>337</v>
      </c>
      <c r="G17" s="326">
        <v>1</v>
      </c>
      <c r="H17" s="67">
        <v>1</v>
      </c>
      <c r="I17" s="7">
        <v>1</v>
      </c>
      <c r="J17" s="266">
        <f t="shared" ref="J17:J44" si="8">IFERROR((H17/I17),0)</f>
        <v>1</v>
      </c>
      <c r="K17" s="3" t="s">
        <v>458</v>
      </c>
      <c r="L17" s="66">
        <f t="shared" si="1"/>
        <v>1</v>
      </c>
      <c r="M17" s="67"/>
      <c r="N17" s="7"/>
      <c r="O17" s="26">
        <f t="shared" si="2"/>
        <v>0</v>
      </c>
      <c r="P17" s="3" t="s">
        <v>458</v>
      </c>
      <c r="Q17" s="66">
        <f t="shared" si="3"/>
        <v>1</v>
      </c>
      <c r="R17" s="7"/>
      <c r="S17" s="7"/>
      <c r="T17" s="26">
        <f t="shared" si="4"/>
        <v>0</v>
      </c>
      <c r="U17" s="3" t="s">
        <v>458</v>
      </c>
      <c r="V17" s="25">
        <f t="shared" si="5"/>
        <v>1</v>
      </c>
      <c r="W17" s="7"/>
      <c r="X17" s="7"/>
      <c r="Y17" s="26">
        <f t="shared" si="6"/>
        <v>0</v>
      </c>
      <c r="Z17" s="3" t="s">
        <v>458</v>
      </c>
      <c r="AA17" s="25">
        <f>IFERROR(IF(G17="Según demanda",(W17+R17+M17+H17)/(I17+N17+S17+X17),(W17+R17+M17+H17)/G17),0)</f>
        <v>1</v>
      </c>
    </row>
    <row r="18" spans="1:27" ht="41.45" customHeight="1" x14ac:dyDescent="0.25">
      <c r="A18" s="394"/>
      <c r="B18" s="346" t="s">
        <v>14</v>
      </c>
      <c r="C18" s="142"/>
      <c r="D18" s="97" t="s">
        <v>351</v>
      </c>
      <c r="E18" s="97" t="s">
        <v>352</v>
      </c>
      <c r="F18" s="97" t="s">
        <v>337</v>
      </c>
      <c r="G18" s="326">
        <v>1</v>
      </c>
      <c r="H18" s="67">
        <v>1</v>
      </c>
      <c r="I18" s="7">
        <v>1</v>
      </c>
      <c r="J18" s="266">
        <f t="shared" si="8"/>
        <v>1</v>
      </c>
      <c r="K18" s="3" t="s">
        <v>457</v>
      </c>
      <c r="L18" s="66">
        <f t="shared" si="1"/>
        <v>1</v>
      </c>
      <c r="M18" s="67"/>
      <c r="N18" s="7"/>
      <c r="O18" s="26">
        <f t="shared" si="2"/>
        <v>0</v>
      </c>
      <c r="P18" s="3" t="s">
        <v>457</v>
      </c>
      <c r="Q18" s="66">
        <f t="shared" si="3"/>
        <v>1</v>
      </c>
      <c r="R18" s="7"/>
      <c r="S18" s="7"/>
      <c r="T18" s="26">
        <f t="shared" si="4"/>
        <v>0</v>
      </c>
      <c r="U18" s="3" t="s">
        <v>457</v>
      </c>
      <c r="V18" s="25">
        <f t="shared" si="5"/>
        <v>1</v>
      </c>
      <c r="W18" s="7"/>
      <c r="X18" s="7"/>
      <c r="Y18" s="26">
        <f t="shared" si="6"/>
        <v>0</v>
      </c>
      <c r="Z18" s="3" t="s">
        <v>457</v>
      </c>
      <c r="AA18" s="25">
        <f t="shared" si="7"/>
        <v>1</v>
      </c>
    </row>
    <row r="19" spans="1:27" ht="57" customHeight="1" x14ac:dyDescent="0.25">
      <c r="A19" s="394" t="s">
        <v>431</v>
      </c>
      <c r="B19" s="346" t="s">
        <v>41</v>
      </c>
      <c r="C19" s="142"/>
      <c r="D19" s="97" t="s">
        <v>353</v>
      </c>
      <c r="E19" s="97" t="s">
        <v>349</v>
      </c>
      <c r="F19" s="97" t="s">
        <v>355</v>
      </c>
      <c r="G19" s="326">
        <v>1</v>
      </c>
      <c r="H19" s="67">
        <v>1</v>
      </c>
      <c r="I19" s="24">
        <v>1</v>
      </c>
      <c r="J19" s="266">
        <f t="shared" si="8"/>
        <v>1</v>
      </c>
      <c r="K19" s="3" t="s">
        <v>459</v>
      </c>
      <c r="L19" s="66">
        <f t="shared" si="1"/>
        <v>1</v>
      </c>
      <c r="M19" s="67"/>
      <c r="N19" s="7"/>
      <c r="O19" s="26">
        <f t="shared" si="2"/>
        <v>0</v>
      </c>
      <c r="P19" s="3"/>
      <c r="Q19" s="66">
        <f t="shared" si="3"/>
        <v>1</v>
      </c>
      <c r="R19" s="7"/>
      <c r="S19" s="7"/>
      <c r="T19" s="26">
        <f t="shared" si="4"/>
        <v>0</v>
      </c>
      <c r="U19" s="3"/>
      <c r="V19" s="25">
        <f t="shared" si="5"/>
        <v>1</v>
      </c>
      <c r="W19" s="7"/>
      <c r="X19" s="7"/>
      <c r="Y19" s="26">
        <f t="shared" si="6"/>
        <v>0</v>
      </c>
      <c r="Z19" s="3"/>
      <c r="AA19" s="25">
        <f t="shared" si="7"/>
        <v>1</v>
      </c>
    </row>
    <row r="20" spans="1:27" ht="171" customHeight="1" x14ac:dyDescent="0.25">
      <c r="A20" s="394"/>
      <c r="B20" s="346" t="s">
        <v>10</v>
      </c>
      <c r="C20" s="144" t="s">
        <v>356</v>
      </c>
      <c r="D20" s="97" t="s">
        <v>357</v>
      </c>
      <c r="E20" s="97" t="s">
        <v>358</v>
      </c>
      <c r="F20" s="97" t="s">
        <v>407</v>
      </c>
      <c r="G20" s="326" t="s">
        <v>440</v>
      </c>
      <c r="H20" s="100">
        <v>40</v>
      </c>
      <c r="I20" s="100">
        <v>40</v>
      </c>
      <c r="J20" s="266">
        <f t="shared" si="8"/>
        <v>1</v>
      </c>
      <c r="K20" s="101" t="s">
        <v>461</v>
      </c>
      <c r="L20" s="66">
        <f t="shared" si="1"/>
        <v>0</v>
      </c>
      <c r="M20" s="67"/>
      <c r="N20" s="67"/>
      <c r="O20" s="73">
        <f t="shared" si="2"/>
        <v>0</v>
      </c>
      <c r="P20" s="63"/>
      <c r="Q20" s="66">
        <f t="shared" si="3"/>
        <v>0</v>
      </c>
      <c r="R20" s="7"/>
      <c r="S20" s="7"/>
      <c r="T20" s="26">
        <f t="shared" si="4"/>
        <v>0</v>
      </c>
      <c r="U20" s="3"/>
      <c r="V20" s="25">
        <f t="shared" si="5"/>
        <v>0</v>
      </c>
      <c r="W20" s="7"/>
      <c r="X20" s="7"/>
      <c r="Y20" s="26">
        <f t="shared" si="6"/>
        <v>0</v>
      </c>
      <c r="Z20" s="63"/>
      <c r="AA20" s="25">
        <f>IFERROR(IF(G20="Según demanda",(W20+R20+M20+H20)/(I20+N20+S20+X20),(W20+R20+M20+H20)/G20),0)</f>
        <v>0</v>
      </c>
    </row>
    <row r="21" spans="1:27" ht="142.5" customHeight="1" x14ac:dyDescent="0.25">
      <c r="A21" s="394"/>
      <c r="B21" s="346" t="s">
        <v>10</v>
      </c>
      <c r="C21" s="144"/>
      <c r="D21" s="97" t="s">
        <v>359</v>
      </c>
      <c r="E21" s="97" t="s">
        <v>358</v>
      </c>
      <c r="F21" s="97" t="s">
        <v>408</v>
      </c>
      <c r="G21" s="326" t="s">
        <v>440</v>
      </c>
      <c r="H21" s="67">
        <v>0</v>
      </c>
      <c r="I21" s="67">
        <v>0</v>
      </c>
      <c r="J21" s="266">
        <f t="shared" si="8"/>
        <v>0</v>
      </c>
      <c r="K21" s="63" t="s">
        <v>460</v>
      </c>
      <c r="L21" s="66">
        <f t="shared" si="1"/>
        <v>0</v>
      </c>
      <c r="M21" s="67"/>
      <c r="N21" s="67"/>
      <c r="O21" s="73">
        <f t="shared" si="2"/>
        <v>0</v>
      </c>
      <c r="P21" s="63"/>
      <c r="Q21" s="66">
        <f t="shared" si="3"/>
        <v>0</v>
      </c>
      <c r="R21" s="67"/>
      <c r="S21" s="67"/>
      <c r="T21" s="73">
        <f t="shared" si="4"/>
        <v>0</v>
      </c>
      <c r="U21" s="63"/>
      <c r="V21" s="66">
        <f t="shared" si="5"/>
        <v>0</v>
      </c>
      <c r="W21" s="67"/>
      <c r="X21" s="67"/>
      <c r="Y21" s="73">
        <f t="shared" si="6"/>
        <v>0</v>
      </c>
      <c r="Z21" s="63"/>
      <c r="AA21" s="25">
        <f t="shared" si="7"/>
        <v>0</v>
      </c>
    </row>
    <row r="22" spans="1:27" ht="57" customHeight="1" x14ac:dyDescent="0.25">
      <c r="A22" s="394" t="s">
        <v>431</v>
      </c>
      <c r="B22" s="346" t="s">
        <v>15</v>
      </c>
      <c r="C22" s="178" t="s">
        <v>360</v>
      </c>
      <c r="D22" s="97" t="s">
        <v>448</v>
      </c>
      <c r="E22" s="97" t="s">
        <v>361</v>
      </c>
      <c r="F22" s="97" t="s">
        <v>355</v>
      </c>
      <c r="G22" s="326">
        <v>1</v>
      </c>
      <c r="H22" s="67">
        <v>1</v>
      </c>
      <c r="I22" s="24">
        <v>1</v>
      </c>
      <c r="J22" s="266">
        <f t="shared" si="8"/>
        <v>1</v>
      </c>
      <c r="K22" s="3"/>
      <c r="L22" s="66">
        <f t="shared" si="1"/>
        <v>1</v>
      </c>
      <c r="M22" s="67"/>
      <c r="N22" s="7"/>
      <c r="O22" s="26">
        <f t="shared" si="2"/>
        <v>0</v>
      </c>
      <c r="P22" s="3"/>
      <c r="Q22" s="66">
        <f t="shared" si="3"/>
        <v>1</v>
      </c>
      <c r="R22" s="7"/>
      <c r="S22" s="7"/>
      <c r="T22" s="26">
        <f t="shared" si="4"/>
        <v>0</v>
      </c>
      <c r="U22" s="3"/>
      <c r="V22" s="25">
        <f t="shared" si="5"/>
        <v>1</v>
      </c>
      <c r="W22" s="7"/>
      <c r="X22" s="7"/>
      <c r="Y22" s="26">
        <f t="shared" si="6"/>
        <v>0</v>
      </c>
      <c r="Z22" s="3"/>
      <c r="AA22" s="25">
        <f>IFERROR(IF(G22="Según demanda",(W22+R22+M22+H22)/(I22+N22+S22+X22),(W22+R22+M22+H22)/G22),0)</f>
        <v>1</v>
      </c>
    </row>
    <row r="23" spans="1:27" ht="57" customHeight="1" x14ac:dyDescent="0.25">
      <c r="A23" s="394"/>
      <c r="B23" s="346" t="s">
        <v>42</v>
      </c>
      <c r="C23" s="180"/>
      <c r="D23" s="97" t="s">
        <v>362</v>
      </c>
      <c r="E23" s="97" t="s">
        <v>363</v>
      </c>
      <c r="F23" s="97" t="s">
        <v>409</v>
      </c>
      <c r="G23" s="326">
        <v>1</v>
      </c>
      <c r="H23" s="67">
        <v>1</v>
      </c>
      <c r="I23" s="24">
        <v>1</v>
      </c>
      <c r="J23" s="266">
        <f t="shared" si="8"/>
        <v>1</v>
      </c>
      <c r="K23" s="3"/>
      <c r="L23" s="66">
        <f t="shared" si="1"/>
        <v>1</v>
      </c>
      <c r="M23" s="67"/>
      <c r="N23" s="7"/>
      <c r="O23" s="26">
        <f t="shared" si="2"/>
        <v>0</v>
      </c>
      <c r="P23" s="3"/>
      <c r="Q23" s="66">
        <f t="shared" si="3"/>
        <v>1</v>
      </c>
      <c r="R23" s="7"/>
      <c r="S23" s="7"/>
      <c r="T23" s="26">
        <f t="shared" si="4"/>
        <v>0</v>
      </c>
      <c r="U23" s="3"/>
      <c r="V23" s="25">
        <f t="shared" si="5"/>
        <v>1</v>
      </c>
      <c r="W23" s="7"/>
      <c r="X23" s="7"/>
      <c r="Y23" s="26">
        <f t="shared" si="6"/>
        <v>0</v>
      </c>
      <c r="Z23" s="3"/>
      <c r="AA23" s="25">
        <f t="shared" si="7"/>
        <v>1</v>
      </c>
    </row>
    <row r="24" spans="1:27" ht="42.75" x14ac:dyDescent="0.25">
      <c r="A24" s="394"/>
      <c r="B24" s="346" t="s">
        <v>16</v>
      </c>
      <c r="C24" s="92" t="s">
        <v>364</v>
      </c>
      <c r="D24" s="92" t="s">
        <v>432</v>
      </c>
      <c r="E24" s="92" t="s">
        <v>365</v>
      </c>
      <c r="F24" s="97" t="s">
        <v>337</v>
      </c>
      <c r="G24" s="326" t="s">
        <v>440</v>
      </c>
      <c r="H24" s="67">
        <v>45</v>
      </c>
      <c r="I24" s="24">
        <v>45</v>
      </c>
      <c r="J24" s="266">
        <f t="shared" si="8"/>
        <v>1</v>
      </c>
      <c r="K24" s="3" t="s">
        <v>468</v>
      </c>
      <c r="L24" s="66">
        <f t="shared" si="1"/>
        <v>0</v>
      </c>
      <c r="M24" s="67"/>
      <c r="N24" s="7"/>
      <c r="O24" s="26">
        <f t="shared" si="2"/>
        <v>0</v>
      </c>
      <c r="P24" s="3"/>
      <c r="Q24" s="66">
        <f t="shared" si="3"/>
        <v>0</v>
      </c>
      <c r="R24" s="7"/>
      <c r="S24" s="7"/>
      <c r="T24" s="26">
        <f t="shared" si="4"/>
        <v>0</v>
      </c>
      <c r="U24" s="3"/>
      <c r="V24" s="25">
        <f t="shared" si="5"/>
        <v>0</v>
      </c>
      <c r="W24" s="7"/>
      <c r="X24" s="7"/>
      <c r="Y24" s="26">
        <f t="shared" si="6"/>
        <v>0</v>
      </c>
      <c r="Z24" s="3"/>
      <c r="AA24" s="25">
        <f t="shared" si="7"/>
        <v>0</v>
      </c>
    </row>
    <row r="25" spans="1:27" ht="57" customHeight="1" x14ac:dyDescent="0.25">
      <c r="A25" s="394" t="s">
        <v>431</v>
      </c>
      <c r="B25" s="387" t="s">
        <v>38</v>
      </c>
      <c r="C25" s="92" t="s">
        <v>366</v>
      </c>
      <c r="D25" s="92" t="s">
        <v>367</v>
      </c>
      <c r="E25" s="92" t="s">
        <v>368</v>
      </c>
      <c r="F25" s="97" t="s">
        <v>337</v>
      </c>
      <c r="G25" s="326" t="s">
        <v>440</v>
      </c>
      <c r="H25" s="67">
        <v>1</v>
      </c>
      <c r="I25" s="65">
        <v>1</v>
      </c>
      <c r="J25" s="266">
        <f t="shared" si="8"/>
        <v>1</v>
      </c>
      <c r="K25" s="8" t="s">
        <v>467</v>
      </c>
      <c r="L25" s="66">
        <f t="shared" si="1"/>
        <v>0</v>
      </c>
      <c r="M25" s="67"/>
      <c r="N25" s="7"/>
      <c r="O25" s="26">
        <f t="shared" ref="O25:O44" si="9">IFERROR((M25/N25),0)</f>
        <v>0</v>
      </c>
      <c r="P25" s="9"/>
      <c r="Q25" s="25">
        <f t="shared" ref="Q25:Q44" si="10">IFERROR(IF(G25="Según demanda",(M25+H25)/(I25+N25),(M25+H25)/G25),0)</f>
        <v>0</v>
      </c>
      <c r="R25" s="3"/>
      <c r="S25" s="7"/>
      <c r="T25" s="26">
        <f t="shared" si="4"/>
        <v>0</v>
      </c>
      <c r="U25" s="9"/>
      <c r="V25" s="25">
        <f t="shared" si="5"/>
        <v>0</v>
      </c>
      <c r="W25" s="7"/>
      <c r="X25" s="7"/>
      <c r="Y25" s="26">
        <f t="shared" ref="Y25:Y44" si="11">IFERROR((W25/X25),0)</f>
        <v>0</v>
      </c>
      <c r="Z25" s="8"/>
      <c r="AA25" s="25">
        <f t="shared" ref="AA25:AA29" si="12">IFERROR(IF(G25="Según demanda",(W25+R25+M25+H25)/(I25+N25+S25+X25),(W25+R25+M25+H25)/G25),0)</f>
        <v>0</v>
      </c>
    </row>
    <row r="26" spans="1:27" ht="142.5" customHeight="1" x14ac:dyDescent="0.25">
      <c r="A26" s="394"/>
      <c r="B26" s="346" t="s">
        <v>16</v>
      </c>
      <c r="C26" s="97" t="s">
        <v>369</v>
      </c>
      <c r="D26" s="97" t="s">
        <v>370</v>
      </c>
      <c r="E26" s="97" t="s">
        <v>371</v>
      </c>
      <c r="F26" s="97" t="s">
        <v>410</v>
      </c>
      <c r="G26" s="326">
        <v>6</v>
      </c>
      <c r="H26" s="67">
        <v>6</v>
      </c>
      <c r="I26" s="65">
        <v>6</v>
      </c>
      <c r="J26" s="266">
        <f t="shared" si="8"/>
        <v>1</v>
      </c>
      <c r="K26" s="8" t="s">
        <v>464</v>
      </c>
      <c r="L26" s="66">
        <f t="shared" si="1"/>
        <v>1</v>
      </c>
      <c r="M26" s="7"/>
      <c r="N26" s="7"/>
      <c r="O26" s="26">
        <f t="shared" si="9"/>
        <v>0</v>
      </c>
      <c r="P26" s="9"/>
      <c r="Q26" s="25">
        <f t="shared" si="10"/>
        <v>1</v>
      </c>
      <c r="R26" s="3"/>
      <c r="S26" s="7"/>
      <c r="T26" s="26">
        <f t="shared" si="4"/>
        <v>0</v>
      </c>
      <c r="U26" s="9"/>
      <c r="V26" s="25">
        <f t="shared" si="5"/>
        <v>1</v>
      </c>
      <c r="W26" s="7"/>
      <c r="X26" s="7"/>
      <c r="Y26" s="26">
        <f t="shared" si="11"/>
        <v>0</v>
      </c>
      <c r="Z26" s="9"/>
      <c r="AA26" s="25">
        <f t="shared" si="12"/>
        <v>1</v>
      </c>
    </row>
    <row r="27" spans="1:27" ht="71.25" customHeight="1" x14ac:dyDescent="0.25">
      <c r="A27" s="394"/>
      <c r="B27" s="346" t="s">
        <v>16</v>
      </c>
      <c r="C27" s="178" t="s">
        <v>372</v>
      </c>
      <c r="D27" s="140" t="s">
        <v>373</v>
      </c>
      <c r="E27" s="91" t="s">
        <v>374</v>
      </c>
      <c r="F27" s="97" t="s">
        <v>411</v>
      </c>
      <c r="G27" s="467" t="s">
        <v>441</v>
      </c>
      <c r="H27" s="67">
        <v>2</v>
      </c>
      <c r="I27" s="65">
        <v>2</v>
      </c>
      <c r="J27" s="266">
        <f t="shared" si="8"/>
        <v>1</v>
      </c>
      <c r="K27" s="8" t="s">
        <v>465</v>
      </c>
      <c r="L27" s="66">
        <f t="shared" si="1"/>
        <v>0</v>
      </c>
      <c r="M27" s="7"/>
      <c r="N27" s="7"/>
      <c r="O27" s="26">
        <f t="shared" si="9"/>
        <v>0</v>
      </c>
      <c r="P27" s="8"/>
      <c r="Q27" s="25">
        <f t="shared" si="10"/>
        <v>0</v>
      </c>
      <c r="R27" s="3"/>
      <c r="S27" s="7"/>
      <c r="T27" s="26">
        <f t="shared" si="4"/>
        <v>0</v>
      </c>
      <c r="U27" s="8"/>
      <c r="V27" s="25">
        <f t="shared" si="5"/>
        <v>0</v>
      </c>
      <c r="W27" s="7"/>
      <c r="X27" s="7"/>
      <c r="Y27" s="26">
        <f t="shared" si="11"/>
        <v>0</v>
      </c>
      <c r="Z27" s="8"/>
      <c r="AA27" s="25">
        <f t="shared" si="12"/>
        <v>0</v>
      </c>
    </row>
    <row r="28" spans="1:27" ht="71.25" customHeight="1" x14ac:dyDescent="0.25">
      <c r="A28" s="394" t="s">
        <v>431</v>
      </c>
      <c r="B28" s="346" t="s">
        <v>16</v>
      </c>
      <c r="C28" s="179"/>
      <c r="D28" s="141"/>
      <c r="E28" s="176" t="s">
        <v>375</v>
      </c>
      <c r="F28" s="77" t="s">
        <v>412</v>
      </c>
      <c r="G28" s="467" t="s">
        <v>441</v>
      </c>
      <c r="H28" s="67">
        <v>2</v>
      </c>
      <c r="I28" s="65">
        <v>2</v>
      </c>
      <c r="J28" s="266">
        <f t="shared" si="8"/>
        <v>1</v>
      </c>
      <c r="K28" s="8" t="s">
        <v>466</v>
      </c>
      <c r="L28" s="66">
        <f t="shared" si="1"/>
        <v>0</v>
      </c>
      <c r="M28" s="7"/>
      <c r="N28" s="76"/>
      <c r="O28" s="26">
        <f t="shared" si="9"/>
        <v>0</v>
      </c>
      <c r="P28" s="8"/>
      <c r="Q28" s="25">
        <f t="shared" si="10"/>
        <v>0</v>
      </c>
      <c r="R28" s="3"/>
      <c r="S28" s="7"/>
      <c r="T28" s="26">
        <f t="shared" si="4"/>
        <v>0</v>
      </c>
      <c r="U28" s="8"/>
      <c r="V28" s="25">
        <f t="shared" si="5"/>
        <v>0</v>
      </c>
      <c r="W28" s="7"/>
      <c r="X28" s="7"/>
      <c r="Y28" s="26">
        <f t="shared" si="11"/>
        <v>0</v>
      </c>
      <c r="Z28" s="8"/>
      <c r="AA28" s="25">
        <f t="shared" si="12"/>
        <v>0</v>
      </c>
    </row>
    <row r="29" spans="1:27" ht="71.25" x14ac:dyDescent="0.25">
      <c r="A29" s="394"/>
      <c r="B29" s="346" t="s">
        <v>16</v>
      </c>
      <c r="C29" s="179"/>
      <c r="D29" s="99" t="s">
        <v>376</v>
      </c>
      <c r="E29" s="177"/>
      <c r="F29" s="77" t="s">
        <v>413</v>
      </c>
      <c r="G29" s="467" t="s">
        <v>441</v>
      </c>
      <c r="H29" s="67">
        <v>2</v>
      </c>
      <c r="I29" s="65">
        <v>2</v>
      </c>
      <c r="J29" s="266">
        <f t="shared" si="8"/>
        <v>1</v>
      </c>
      <c r="K29" s="8" t="s">
        <v>469</v>
      </c>
      <c r="L29" s="66">
        <f t="shared" si="1"/>
        <v>0</v>
      </c>
      <c r="M29" s="7"/>
      <c r="N29" s="7"/>
      <c r="O29" s="26">
        <f t="shared" si="9"/>
        <v>0</v>
      </c>
      <c r="P29" s="8"/>
      <c r="Q29" s="25">
        <f t="shared" si="10"/>
        <v>0</v>
      </c>
      <c r="R29" s="3"/>
      <c r="S29" s="7"/>
      <c r="T29" s="26">
        <f t="shared" si="4"/>
        <v>0</v>
      </c>
      <c r="U29" s="74"/>
      <c r="V29" s="25">
        <f t="shared" si="5"/>
        <v>0</v>
      </c>
      <c r="W29" s="7"/>
      <c r="X29" s="7"/>
      <c r="Y29" s="26">
        <f t="shared" si="11"/>
        <v>0</v>
      </c>
      <c r="Z29" s="74"/>
      <c r="AA29" s="25">
        <f t="shared" si="12"/>
        <v>0</v>
      </c>
    </row>
    <row r="30" spans="1:27" ht="85.5" x14ac:dyDescent="0.25">
      <c r="A30" s="394" t="s">
        <v>431</v>
      </c>
      <c r="B30" s="346" t="s">
        <v>16</v>
      </c>
      <c r="C30" s="179"/>
      <c r="D30" s="99" t="s">
        <v>384</v>
      </c>
      <c r="E30" s="91" t="s">
        <v>385</v>
      </c>
      <c r="F30" s="97" t="s">
        <v>414</v>
      </c>
      <c r="G30" s="468" t="s">
        <v>440</v>
      </c>
      <c r="H30" s="67">
        <v>0</v>
      </c>
      <c r="I30" s="68">
        <v>0</v>
      </c>
      <c r="J30" s="266">
        <f t="shared" si="8"/>
        <v>0</v>
      </c>
      <c r="K30" s="63" t="s">
        <v>470</v>
      </c>
      <c r="L30" s="66">
        <f t="shared" si="1"/>
        <v>0</v>
      </c>
      <c r="M30" s="64"/>
      <c r="N30" s="67"/>
      <c r="O30" s="26">
        <f t="shared" si="9"/>
        <v>0</v>
      </c>
      <c r="P30" s="74"/>
      <c r="Q30" s="66">
        <f t="shared" si="10"/>
        <v>0</v>
      </c>
      <c r="R30" s="64"/>
      <c r="S30" s="67"/>
      <c r="T30" s="26">
        <f t="shared" si="4"/>
        <v>0</v>
      </c>
      <c r="U30" s="70"/>
      <c r="V30" s="66">
        <f t="shared" si="5"/>
        <v>0</v>
      </c>
      <c r="W30" s="67"/>
      <c r="X30" s="67"/>
      <c r="Y30" s="26">
        <f t="shared" si="11"/>
        <v>0</v>
      </c>
      <c r="Z30" s="74"/>
      <c r="AA30" s="66">
        <f>IFERROR(IF(G30="Según demanda",(W30+R30+M30+H30)/(I30+N30+S30+X30),(W30+R30+M30+H30)/G30),0)</f>
        <v>0</v>
      </c>
    </row>
    <row r="31" spans="1:27" ht="71.25" customHeight="1" x14ac:dyDescent="0.25">
      <c r="A31" s="394"/>
      <c r="B31" s="346" t="s">
        <v>16</v>
      </c>
      <c r="C31" s="179"/>
      <c r="D31" s="99" t="s">
        <v>386</v>
      </c>
      <c r="E31" s="91" t="s">
        <v>387</v>
      </c>
      <c r="F31" s="97" t="s">
        <v>415</v>
      </c>
      <c r="G31" s="468" t="s">
        <v>440</v>
      </c>
      <c r="H31" s="67">
        <v>0</v>
      </c>
      <c r="I31" s="68">
        <v>0</v>
      </c>
      <c r="J31" s="266">
        <f t="shared" si="8"/>
        <v>0</v>
      </c>
      <c r="K31" s="69" t="s">
        <v>472</v>
      </c>
      <c r="L31" s="66">
        <f t="shared" si="1"/>
        <v>0</v>
      </c>
      <c r="M31" s="67"/>
      <c r="N31" s="67"/>
      <c r="O31" s="26">
        <f t="shared" si="9"/>
        <v>0</v>
      </c>
      <c r="P31" s="69"/>
      <c r="Q31" s="66">
        <f t="shared" si="10"/>
        <v>0</v>
      </c>
      <c r="R31" s="67"/>
      <c r="S31" s="67"/>
      <c r="T31" s="26">
        <f t="shared" si="4"/>
        <v>0</v>
      </c>
      <c r="U31" s="82"/>
      <c r="V31" s="66">
        <f t="shared" si="5"/>
        <v>0</v>
      </c>
      <c r="W31" s="67"/>
      <c r="X31" s="67"/>
      <c r="Y31" s="26">
        <f t="shared" si="11"/>
        <v>0</v>
      </c>
      <c r="Z31" s="69"/>
      <c r="AA31" s="66">
        <f t="shared" ref="AA31:AA40" si="13">IFERROR(IF(G31="Según demanda",(W31+R31+M31+H31)/(I31+N31+S31+X31),(W31+R31+M31+H31)/G31),0)</f>
        <v>0</v>
      </c>
    </row>
    <row r="32" spans="1:27" ht="42.75" x14ac:dyDescent="0.25">
      <c r="A32" s="394"/>
      <c r="B32" s="346" t="s">
        <v>16</v>
      </c>
      <c r="C32" s="180"/>
      <c r="D32" s="92" t="s">
        <v>388</v>
      </c>
      <c r="E32" s="92" t="s">
        <v>389</v>
      </c>
      <c r="F32" s="92" t="s">
        <v>416</v>
      </c>
      <c r="G32" s="332">
        <v>4</v>
      </c>
      <c r="H32" s="67">
        <v>1</v>
      </c>
      <c r="I32" s="65">
        <v>1</v>
      </c>
      <c r="J32" s="266">
        <f t="shared" si="8"/>
        <v>1</v>
      </c>
      <c r="K32" s="70" t="s">
        <v>471</v>
      </c>
      <c r="L32" s="66">
        <f t="shared" si="1"/>
        <v>0.25</v>
      </c>
      <c r="M32" s="67"/>
      <c r="N32" s="67"/>
      <c r="O32" s="26">
        <f t="shared" si="9"/>
        <v>0</v>
      </c>
      <c r="P32" s="78"/>
      <c r="Q32" s="66">
        <f t="shared" si="10"/>
        <v>0.25</v>
      </c>
      <c r="R32" s="67"/>
      <c r="S32" s="67"/>
      <c r="T32" s="26">
        <f t="shared" si="4"/>
        <v>0</v>
      </c>
      <c r="U32" s="70"/>
      <c r="V32" s="66">
        <f t="shared" si="5"/>
        <v>0.25</v>
      </c>
      <c r="W32" s="67"/>
      <c r="X32" s="67"/>
      <c r="Y32" s="26">
        <f t="shared" si="11"/>
        <v>0</v>
      </c>
      <c r="Z32" s="88"/>
      <c r="AA32" s="66">
        <f t="shared" si="13"/>
        <v>0.25</v>
      </c>
    </row>
    <row r="33" spans="1:27" ht="28.5" x14ac:dyDescent="0.25">
      <c r="A33" s="332"/>
      <c r="B33" s="388" t="s">
        <v>39</v>
      </c>
      <c r="C33" s="145" t="s">
        <v>390</v>
      </c>
      <c r="D33" s="99" t="s">
        <v>377</v>
      </c>
      <c r="E33" s="91" t="s">
        <v>378</v>
      </c>
      <c r="F33" s="97" t="s">
        <v>337</v>
      </c>
      <c r="G33" s="468" t="s">
        <v>440</v>
      </c>
      <c r="H33" s="67">
        <v>0</v>
      </c>
      <c r="I33" s="65">
        <v>0</v>
      </c>
      <c r="J33" s="266">
        <f>IFERROR((H33/I33),0)</f>
        <v>0</v>
      </c>
      <c r="K33" s="8" t="s">
        <v>473</v>
      </c>
      <c r="L33" s="66">
        <f>IFERROR(IF(G33="Según demanda",H33/I33,H33/G33),0)</f>
        <v>0</v>
      </c>
      <c r="M33" s="7"/>
      <c r="N33" s="7"/>
      <c r="O33" s="26">
        <f>IFERROR((M33/N33),0)</f>
        <v>0</v>
      </c>
      <c r="P33" s="9"/>
      <c r="Q33" s="25">
        <f>IFERROR(IF(G33="Según demanda",(M33+H33)/(I33+N33),(M33+H33)/G33),0)</f>
        <v>0</v>
      </c>
      <c r="R33" s="3"/>
      <c r="S33" s="7"/>
      <c r="T33" s="26">
        <f>IFERROR((R33/S33),0)</f>
        <v>0</v>
      </c>
      <c r="U33" s="9"/>
      <c r="V33" s="25">
        <f>IFERROR(IF(G33="Según demanda",(R33+M33+H33)/(I33+N33+S33),(R33+M33+H33)/G33),0)</f>
        <v>0</v>
      </c>
      <c r="W33" s="7"/>
      <c r="X33" s="7"/>
      <c r="Y33" s="26">
        <f>IFERROR((W33/X33),0)</f>
        <v>0</v>
      </c>
      <c r="Z33" s="8"/>
      <c r="AA33" s="25">
        <f>IFERROR(IF(G33="Según demanda",(W33+R33+M33+H33)/(I33+N33+S33+X33),(W33+R33+M33+H33)/G33),0)</f>
        <v>0</v>
      </c>
    </row>
    <row r="34" spans="1:27" ht="28.5" x14ac:dyDescent="0.25">
      <c r="A34" s="332"/>
      <c r="B34" s="388" t="s">
        <v>39</v>
      </c>
      <c r="C34" s="146"/>
      <c r="D34" s="99" t="s">
        <v>379</v>
      </c>
      <c r="E34" s="91" t="s">
        <v>378</v>
      </c>
      <c r="F34" s="97" t="s">
        <v>337</v>
      </c>
      <c r="G34" s="332">
        <v>1</v>
      </c>
      <c r="H34" s="67">
        <v>0</v>
      </c>
      <c r="I34" s="65">
        <v>0</v>
      </c>
      <c r="J34" s="266">
        <f>IFERROR((H34/I34),0)</f>
        <v>0</v>
      </c>
      <c r="K34" s="8" t="s">
        <v>473</v>
      </c>
      <c r="L34" s="66">
        <f>IFERROR(IF(G34="Según demanda",H34/I34,H34/G34),0)</f>
        <v>0</v>
      </c>
      <c r="M34" s="64"/>
      <c r="N34" s="67"/>
      <c r="O34" s="26">
        <f>IFERROR((M34/N34),0)</f>
        <v>0</v>
      </c>
      <c r="P34" s="74"/>
      <c r="Q34" s="66">
        <f>IFERROR(IF(G34="Según demanda",(M34+H34)/(I34+N34),(M34+H34)/G34),0)</f>
        <v>0</v>
      </c>
      <c r="R34" s="67"/>
      <c r="S34" s="67"/>
      <c r="T34" s="26">
        <f>IFERROR((R34/S34),0)</f>
        <v>0</v>
      </c>
      <c r="U34" s="74"/>
      <c r="V34" s="66">
        <f>IFERROR(IF(G34="Según demanda",(R34+M34+H34)/(I34+N34+S34),(R34+M34+H34)/G34),0)</f>
        <v>0</v>
      </c>
      <c r="W34" s="67"/>
      <c r="X34" s="67"/>
      <c r="Y34" s="26">
        <f>IFERROR((W34/X34),0)</f>
        <v>0</v>
      </c>
      <c r="Z34" s="74"/>
      <c r="AA34" s="66">
        <f>IFERROR(IF(G34="Según demanda",(W34+R34+M34+H34)/(I34+N34+S34+X34),(W34+R34+M34+H34)/G34),0)</f>
        <v>0</v>
      </c>
    </row>
    <row r="35" spans="1:27" ht="28.5" x14ac:dyDescent="0.25">
      <c r="A35" s="332"/>
      <c r="B35" s="388" t="s">
        <v>39</v>
      </c>
      <c r="C35" s="146"/>
      <c r="D35" s="99" t="s">
        <v>380</v>
      </c>
      <c r="E35" s="91" t="s">
        <v>381</v>
      </c>
      <c r="F35" s="97" t="s">
        <v>337</v>
      </c>
      <c r="G35" s="332">
        <v>1</v>
      </c>
      <c r="H35" s="67">
        <v>0</v>
      </c>
      <c r="I35" s="65">
        <v>0</v>
      </c>
      <c r="J35" s="266">
        <f>IFERROR((H35/I35),0)</f>
        <v>0</v>
      </c>
      <c r="K35" s="8" t="s">
        <v>473</v>
      </c>
      <c r="L35" s="66">
        <f>IFERROR(IF(G35="Según demanda",H35/I35,H35/G35),0)</f>
        <v>0</v>
      </c>
      <c r="M35" s="64"/>
      <c r="N35" s="67"/>
      <c r="O35" s="26">
        <f>IFERROR((M35/N35),0)</f>
        <v>0</v>
      </c>
      <c r="P35" s="74"/>
      <c r="Q35" s="66">
        <f>IFERROR(IF(G35="Según demanda",(M35+H35)/(I35+N35),(M35+H35)/G35),0)</f>
        <v>0</v>
      </c>
      <c r="R35" s="67"/>
      <c r="S35" s="67"/>
      <c r="T35" s="26">
        <f>IFERROR((R35/S35),0)</f>
        <v>0</v>
      </c>
      <c r="U35" s="74"/>
      <c r="V35" s="66">
        <f>IFERROR(IF(G35="Según demanda",(R35+M35+H35)/(I35+N35+S35),(R35+M35+H35)/G35),0)</f>
        <v>0</v>
      </c>
      <c r="W35" s="67"/>
      <c r="X35" s="67"/>
      <c r="Y35" s="26">
        <f>IFERROR((W35/X35),0)</f>
        <v>0</v>
      </c>
      <c r="Z35" s="74"/>
      <c r="AA35" s="66">
        <f>IFERROR(IF(G35="Según demanda",(W35+R35+M35+H35)/(I35+N35+S35+X35),(W35+R35+M35+H35)/G35),0)</f>
        <v>0</v>
      </c>
    </row>
    <row r="36" spans="1:27" ht="42.75" x14ac:dyDescent="0.25">
      <c r="A36" s="332"/>
      <c r="B36" s="388" t="s">
        <v>39</v>
      </c>
      <c r="C36" s="146"/>
      <c r="D36" s="99" t="s">
        <v>382</v>
      </c>
      <c r="E36" s="91" t="s">
        <v>383</v>
      </c>
      <c r="F36" s="97" t="s">
        <v>337</v>
      </c>
      <c r="G36" s="468" t="s">
        <v>440</v>
      </c>
      <c r="H36" s="67">
        <v>0</v>
      </c>
      <c r="I36" s="65">
        <v>0</v>
      </c>
      <c r="J36" s="266">
        <f>IFERROR((H36/I36),0)</f>
        <v>0</v>
      </c>
      <c r="K36" s="63"/>
      <c r="L36" s="66">
        <f>IFERROR(IF(G36="Según demanda",H36/I36,H36/G36),0)</f>
        <v>0</v>
      </c>
      <c r="M36" s="67"/>
      <c r="N36" s="67"/>
      <c r="O36" s="26">
        <f>IFERROR((M36/N36),0)</f>
        <v>0</v>
      </c>
      <c r="P36" s="74"/>
      <c r="Q36" s="66">
        <f>IFERROR(IF(G36="Según demanda",(M36+H36)/(I36+N36),(M36+H36)/G36),0)</f>
        <v>0</v>
      </c>
      <c r="R36" s="67"/>
      <c r="S36" s="67"/>
      <c r="T36" s="26">
        <f>IFERROR((R36/S36),0)</f>
        <v>0</v>
      </c>
      <c r="U36" s="74"/>
      <c r="V36" s="66">
        <f>IFERROR(IF(G36="Según demanda",(R36+M36+H36)/(I36+N36+S36),(R36+M36+H36)/G36),0)</f>
        <v>0</v>
      </c>
      <c r="W36" s="67"/>
      <c r="X36" s="67"/>
      <c r="Y36" s="26">
        <f>IFERROR((W36/X36),0)</f>
        <v>0</v>
      </c>
      <c r="Z36" s="74"/>
      <c r="AA36" s="66">
        <f>IFERROR(IF(G36="Según demanda",(W36+R36+M36+H36)/(I36+N36+S36+X36),(W36+R36+M36+H36)/G36),0)</f>
        <v>0</v>
      </c>
    </row>
    <row r="37" spans="1:27" ht="57" x14ac:dyDescent="0.25">
      <c r="A37" s="394" t="s">
        <v>431</v>
      </c>
      <c r="B37" s="388" t="s">
        <v>39</v>
      </c>
      <c r="C37" s="146"/>
      <c r="D37" s="95" t="s">
        <v>391</v>
      </c>
      <c r="E37" s="95" t="s">
        <v>392</v>
      </c>
      <c r="F37" s="97" t="s">
        <v>337</v>
      </c>
      <c r="G37" s="332">
        <v>0</v>
      </c>
      <c r="H37" s="71">
        <v>0</v>
      </c>
      <c r="I37" s="68">
        <v>0</v>
      </c>
      <c r="J37" s="266">
        <f t="shared" si="8"/>
        <v>0</v>
      </c>
      <c r="K37" s="63"/>
      <c r="L37" s="66">
        <f t="shared" si="1"/>
        <v>0</v>
      </c>
      <c r="M37" s="87"/>
      <c r="N37" s="71"/>
      <c r="O37" s="26">
        <f t="shared" si="9"/>
        <v>0</v>
      </c>
      <c r="P37" s="79"/>
      <c r="Q37" s="66">
        <f t="shared" si="10"/>
        <v>0</v>
      </c>
      <c r="R37" s="75"/>
      <c r="S37" s="75"/>
      <c r="T37" s="26">
        <f t="shared" si="4"/>
        <v>0</v>
      </c>
      <c r="U37" s="83"/>
      <c r="V37" s="66">
        <f t="shared" si="5"/>
        <v>0</v>
      </c>
      <c r="W37" s="76"/>
      <c r="X37" s="27"/>
      <c r="Y37" s="26">
        <f t="shared" si="11"/>
        <v>0</v>
      </c>
      <c r="Z37" s="79"/>
      <c r="AA37" s="66">
        <f t="shared" si="13"/>
        <v>0</v>
      </c>
    </row>
    <row r="38" spans="1:27" ht="42.75" x14ac:dyDescent="0.25">
      <c r="A38" s="394"/>
      <c r="B38" s="388" t="s">
        <v>39</v>
      </c>
      <c r="C38" s="146"/>
      <c r="D38" s="95" t="s">
        <v>393</v>
      </c>
      <c r="E38" s="95" t="s">
        <v>394</v>
      </c>
      <c r="F38" s="97" t="s">
        <v>337</v>
      </c>
      <c r="G38" s="332">
        <v>0</v>
      </c>
      <c r="H38" s="71">
        <v>0</v>
      </c>
      <c r="I38" s="68">
        <v>0</v>
      </c>
      <c r="J38" s="266">
        <f t="shared" si="8"/>
        <v>0</v>
      </c>
      <c r="K38" s="72"/>
      <c r="L38" s="66">
        <f t="shared" si="1"/>
        <v>0</v>
      </c>
      <c r="M38" s="87"/>
      <c r="N38" s="71"/>
      <c r="O38" s="26">
        <f t="shared" si="9"/>
        <v>0</v>
      </c>
      <c r="P38" s="79"/>
      <c r="Q38" s="66">
        <f t="shared" si="10"/>
        <v>0</v>
      </c>
      <c r="R38" s="81"/>
      <c r="S38" s="71"/>
      <c r="T38" s="84">
        <f t="shared" si="4"/>
        <v>0</v>
      </c>
      <c r="U38" s="83"/>
      <c r="V38" s="85">
        <f t="shared" si="5"/>
        <v>0</v>
      </c>
      <c r="W38" s="75"/>
      <c r="X38" s="86"/>
      <c r="Y38" s="26">
        <f t="shared" si="11"/>
        <v>0</v>
      </c>
      <c r="Z38" s="83"/>
      <c r="AA38" s="66">
        <f t="shared" si="13"/>
        <v>0</v>
      </c>
    </row>
    <row r="39" spans="1:27" ht="42.75" x14ac:dyDescent="0.25">
      <c r="A39" s="394"/>
      <c r="B39" s="388" t="s">
        <v>39</v>
      </c>
      <c r="C39" s="146"/>
      <c r="D39" s="95" t="s">
        <v>395</v>
      </c>
      <c r="E39" s="95" t="s">
        <v>396</v>
      </c>
      <c r="F39" s="95" t="s">
        <v>337</v>
      </c>
      <c r="G39" s="469">
        <v>1</v>
      </c>
      <c r="H39" s="71">
        <v>0</v>
      </c>
      <c r="I39" s="68">
        <v>0</v>
      </c>
      <c r="J39" s="266">
        <f t="shared" si="8"/>
        <v>0</v>
      </c>
      <c r="K39" s="63"/>
      <c r="L39" s="66">
        <f t="shared" si="1"/>
        <v>0</v>
      </c>
      <c r="M39" s="87"/>
      <c r="N39" s="71"/>
      <c r="O39" s="26">
        <f t="shared" si="9"/>
        <v>0</v>
      </c>
      <c r="P39" s="74"/>
      <c r="Q39" s="66">
        <f t="shared" si="10"/>
        <v>0</v>
      </c>
      <c r="R39" s="75"/>
      <c r="S39" s="86"/>
      <c r="T39" s="26">
        <f t="shared" si="4"/>
        <v>0</v>
      </c>
      <c r="U39" s="72"/>
      <c r="V39" s="66">
        <f t="shared" si="5"/>
        <v>0</v>
      </c>
      <c r="W39" s="75"/>
      <c r="X39" s="86"/>
      <c r="Y39" s="26">
        <f t="shared" si="11"/>
        <v>0</v>
      </c>
      <c r="Z39" s="89"/>
      <c r="AA39" s="66">
        <f t="shared" si="13"/>
        <v>0</v>
      </c>
    </row>
    <row r="40" spans="1:27" ht="42.75" x14ac:dyDescent="0.25">
      <c r="A40" s="394" t="s">
        <v>431</v>
      </c>
      <c r="B40" s="388" t="s">
        <v>39</v>
      </c>
      <c r="C40" s="146"/>
      <c r="D40" s="95" t="s">
        <v>397</v>
      </c>
      <c r="E40" s="95" t="s">
        <v>398</v>
      </c>
      <c r="F40" s="95" t="s">
        <v>337</v>
      </c>
      <c r="G40" s="336" t="s">
        <v>440</v>
      </c>
      <c r="H40" s="71"/>
      <c r="I40" s="68"/>
      <c r="J40" s="266">
        <f t="shared" si="8"/>
        <v>0</v>
      </c>
      <c r="K40" s="83" t="s">
        <v>474</v>
      </c>
      <c r="L40" s="66">
        <f t="shared" si="1"/>
        <v>0</v>
      </c>
      <c r="M40" s="87"/>
      <c r="N40" s="71"/>
      <c r="O40" s="26">
        <f t="shared" si="9"/>
        <v>0</v>
      </c>
      <c r="P40" s="83"/>
      <c r="Q40" s="66">
        <f t="shared" si="10"/>
        <v>0</v>
      </c>
      <c r="R40" s="81"/>
      <c r="S40" s="71"/>
      <c r="T40" s="26">
        <f t="shared" si="4"/>
        <v>0</v>
      </c>
      <c r="U40" s="83"/>
      <c r="V40" s="66">
        <f t="shared" si="5"/>
        <v>0</v>
      </c>
      <c r="W40" s="75"/>
      <c r="X40" s="86"/>
      <c r="Y40" s="26">
        <f t="shared" si="11"/>
        <v>0</v>
      </c>
      <c r="Z40" s="90"/>
      <c r="AA40" s="66">
        <f t="shared" si="13"/>
        <v>0</v>
      </c>
    </row>
    <row r="41" spans="1:27" ht="27.6" customHeight="1" x14ac:dyDescent="0.25">
      <c r="A41" s="394"/>
      <c r="B41" s="388" t="s">
        <v>39</v>
      </c>
      <c r="C41" s="146"/>
      <c r="D41" s="95" t="s">
        <v>399</v>
      </c>
      <c r="E41" s="95" t="s">
        <v>400</v>
      </c>
      <c r="F41" s="95" t="s">
        <v>337</v>
      </c>
      <c r="G41" s="326" t="s">
        <v>440</v>
      </c>
      <c r="H41" s="64"/>
      <c r="I41" s="65"/>
      <c r="J41" s="266">
        <f t="shared" si="8"/>
        <v>0</v>
      </c>
      <c r="K41" s="83" t="s">
        <v>475</v>
      </c>
      <c r="L41" s="66">
        <f t="shared" si="1"/>
        <v>0</v>
      </c>
      <c r="M41" s="80"/>
      <c r="N41" s="67"/>
      <c r="O41" s="26">
        <f t="shared" si="9"/>
        <v>0</v>
      </c>
      <c r="P41" s="74"/>
      <c r="Q41" s="66">
        <f t="shared" si="10"/>
        <v>0</v>
      </c>
      <c r="R41" s="67"/>
      <c r="S41" s="67"/>
      <c r="T41" s="26">
        <f t="shared" si="4"/>
        <v>0</v>
      </c>
      <c r="U41" s="74"/>
      <c r="V41" s="66">
        <f t="shared" si="5"/>
        <v>0</v>
      </c>
      <c r="W41" s="7"/>
      <c r="X41" s="7"/>
      <c r="Y41" s="26">
        <f t="shared" si="11"/>
        <v>0</v>
      </c>
      <c r="Z41" s="3"/>
      <c r="AA41" s="25">
        <f>IFERROR(IF(G41="Según demanda",(W41+R41+M41+H41)/(I41+N41+S41+X41),(W41+R41+M41+H41)/G41),0)</f>
        <v>0</v>
      </c>
    </row>
    <row r="42" spans="1:27" ht="57" x14ac:dyDescent="0.25">
      <c r="A42" s="394"/>
      <c r="B42" s="388" t="s">
        <v>39</v>
      </c>
      <c r="C42" s="146"/>
      <c r="D42" s="95" t="s">
        <v>401</v>
      </c>
      <c r="E42" s="95" t="s">
        <v>402</v>
      </c>
      <c r="F42" s="95" t="s">
        <v>337</v>
      </c>
      <c r="G42" s="326">
        <v>0</v>
      </c>
      <c r="H42" s="64">
        <v>0</v>
      </c>
      <c r="I42" s="65">
        <v>0</v>
      </c>
      <c r="J42" s="266">
        <f t="shared" si="8"/>
        <v>0</v>
      </c>
      <c r="K42" s="63"/>
      <c r="L42" s="66">
        <f t="shared" si="1"/>
        <v>0</v>
      </c>
      <c r="M42" s="80"/>
      <c r="N42" s="67"/>
      <c r="O42" s="26">
        <f t="shared" si="9"/>
        <v>0</v>
      </c>
      <c r="P42" s="74"/>
      <c r="Q42" s="66">
        <f t="shared" si="10"/>
        <v>0</v>
      </c>
      <c r="R42" s="67"/>
      <c r="S42" s="67"/>
      <c r="T42" s="26">
        <f t="shared" si="4"/>
        <v>0</v>
      </c>
      <c r="U42" s="74"/>
      <c r="V42" s="66">
        <f t="shared" si="5"/>
        <v>0</v>
      </c>
      <c r="W42" s="7"/>
      <c r="X42" s="7"/>
      <c r="Y42" s="26">
        <f t="shared" si="11"/>
        <v>0</v>
      </c>
      <c r="Z42" s="3"/>
      <c r="AA42" s="25">
        <f>IFERROR(IF(G42="Según demanda",(W42+R42+M42+H42)/(I42+N42+S42+X42),(W42+R42+M42+H42)/G42),0)</f>
        <v>0</v>
      </c>
    </row>
    <row r="43" spans="1:27" ht="57" x14ac:dyDescent="0.25">
      <c r="A43" s="366" t="s">
        <v>438</v>
      </c>
      <c r="B43" s="388" t="s">
        <v>39</v>
      </c>
      <c r="C43" s="146"/>
      <c r="D43" s="95" t="s">
        <v>403</v>
      </c>
      <c r="E43" s="95" t="s">
        <v>404</v>
      </c>
      <c r="F43" s="97" t="s">
        <v>417</v>
      </c>
      <c r="G43" s="326">
        <v>0</v>
      </c>
      <c r="H43" s="67">
        <v>0</v>
      </c>
      <c r="I43" s="65">
        <v>0</v>
      </c>
      <c r="J43" s="266">
        <f t="shared" si="8"/>
        <v>0</v>
      </c>
      <c r="K43" s="63"/>
      <c r="L43" s="66">
        <f t="shared" si="1"/>
        <v>0</v>
      </c>
      <c r="M43" s="80"/>
      <c r="N43" s="67"/>
      <c r="O43" s="26">
        <f t="shared" si="9"/>
        <v>0</v>
      </c>
      <c r="P43" s="74"/>
      <c r="Q43" s="66">
        <f t="shared" si="10"/>
        <v>0</v>
      </c>
      <c r="R43" s="67"/>
      <c r="S43" s="67"/>
      <c r="T43" s="26">
        <f t="shared" si="4"/>
        <v>0</v>
      </c>
      <c r="U43" s="74"/>
      <c r="V43" s="66">
        <f t="shared" si="5"/>
        <v>0</v>
      </c>
      <c r="W43" s="7"/>
      <c r="X43" s="7"/>
      <c r="Y43" s="26">
        <f t="shared" si="11"/>
        <v>0</v>
      </c>
      <c r="Z43" s="28"/>
      <c r="AA43" s="25">
        <f>IFERROR(IF(G43="Según demanda",(W43+R43+M43+H43)/(I43+N43+S43+X43),(W43+R43+M43+H43)/G43),0)</f>
        <v>0</v>
      </c>
    </row>
    <row r="44" spans="1:27" ht="27.6" customHeight="1" x14ac:dyDescent="0.25">
      <c r="A44" s="366" t="s">
        <v>439</v>
      </c>
      <c r="B44" s="388" t="s">
        <v>39</v>
      </c>
      <c r="C44" s="147"/>
      <c r="D44" s="95" t="s">
        <v>405</v>
      </c>
      <c r="E44" s="95" t="s">
        <v>406</v>
      </c>
      <c r="F44" s="95" t="s">
        <v>337</v>
      </c>
      <c r="G44" s="326">
        <v>0</v>
      </c>
      <c r="H44" s="67">
        <v>0</v>
      </c>
      <c r="I44" s="68">
        <v>0</v>
      </c>
      <c r="J44" s="266">
        <f t="shared" si="8"/>
        <v>0</v>
      </c>
      <c r="K44" s="63"/>
      <c r="L44" s="66">
        <f t="shared" si="1"/>
        <v>0</v>
      </c>
      <c r="M44" s="80"/>
      <c r="N44" s="67"/>
      <c r="O44" s="26">
        <f t="shared" si="9"/>
        <v>0</v>
      </c>
      <c r="P44" s="74"/>
      <c r="Q44" s="66">
        <f t="shared" si="10"/>
        <v>0</v>
      </c>
      <c r="R44" s="64"/>
      <c r="S44" s="67"/>
      <c r="T44" s="26">
        <f t="shared" si="4"/>
        <v>0</v>
      </c>
      <c r="U44" s="78"/>
      <c r="V44" s="66">
        <f t="shared" si="5"/>
        <v>0</v>
      </c>
      <c r="W44" s="7"/>
      <c r="X44" s="61"/>
      <c r="Y44" s="26">
        <f t="shared" si="11"/>
        <v>0</v>
      </c>
      <c r="Z44" s="28"/>
      <c r="AA44" s="25">
        <f t="shared" ref="AA44" si="14">IFERROR(IF(G44="Según demanda",(W44+R44+M44+H44)/(I44+N44+S44+X44),(W44+R44+M44+H44)/G44),0)</f>
        <v>0</v>
      </c>
    </row>
    <row r="45" spans="1:27" ht="151.9" customHeight="1" x14ac:dyDescent="0.25">
      <c r="A45" s="343" t="s">
        <v>431</v>
      </c>
      <c r="B45" s="389" t="s">
        <v>37</v>
      </c>
      <c r="C45" s="98" t="s">
        <v>476</v>
      </c>
      <c r="D45" s="98" t="s">
        <v>449</v>
      </c>
      <c r="E45" s="98" t="s">
        <v>477</v>
      </c>
      <c r="F45" s="97" t="s">
        <v>435</v>
      </c>
      <c r="G45" s="336">
        <v>6</v>
      </c>
      <c r="H45" s="67">
        <v>2</v>
      </c>
      <c r="I45" s="65">
        <v>2</v>
      </c>
      <c r="J45" s="266">
        <f>IFERROR((H45/I45),0)</f>
        <v>1</v>
      </c>
      <c r="K45" s="63" t="s">
        <v>478</v>
      </c>
      <c r="L45" s="66">
        <f>IFERROR(IF(G45="Según demanda",H45/I45,H45/G45),0)</f>
        <v>0.33333333333333331</v>
      </c>
      <c r="M45" s="67"/>
      <c r="N45" s="67"/>
      <c r="O45" s="26"/>
      <c r="P45" s="63"/>
      <c r="Q45" s="66"/>
      <c r="R45" s="67"/>
      <c r="S45" s="67"/>
      <c r="T45" s="26"/>
      <c r="U45" s="74"/>
      <c r="V45" s="66"/>
      <c r="W45" s="67"/>
      <c r="X45" s="67"/>
      <c r="Y45" s="26"/>
      <c r="Z45" s="74"/>
      <c r="AA45" s="66"/>
    </row>
    <row r="46" spans="1:27" ht="193.15" customHeight="1" x14ac:dyDescent="0.25">
      <c r="A46" s="343"/>
      <c r="B46" s="390"/>
      <c r="C46" s="77" t="s">
        <v>418</v>
      </c>
      <c r="D46" s="98" t="s">
        <v>419</v>
      </c>
      <c r="E46" s="98" t="s">
        <v>425</v>
      </c>
      <c r="F46" s="97" t="s">
        <v>479</v>
      </c>
      <c r="G46" s="336" t="s">
        <v>442</v>
      </c>
      <c r="H46" s="67">
        <v>13</v>
      </c>
      <c r="I46" s="65">
        <v>13</v>
      </c>
      <c r="J46" s="266">
        <f t="shared" ref="J46:J51" si="15">IFERROR((H46/I46),0)</f>
        <v>1</v>
      </c>
      <c r="K46" s="74" t="s">
        <v>480</v>
      </c>
      <c r="L46" s="66">
        <f t="shared" ref="L46:L51" si="16">IFERROR(IF(G46="Según demanda",H46/I46,H46/G46),0)</f>
        <v>1</v>
      </c>
      <c r="M46" s="67"/>
      <c r="N46" s="67"/>
      <c r="O46" s="26"/>
      <c r="P46" s="74"/>
      <c r="Q46" s="66"/>
      <c r="R46" s="67"/>
      <c r="S46" s="67"/>
      <c r="T46" s="26"/>
      <c r="U46" s="74"/>
      <c r="V46" s="66"/>
      <c r="W46" s="67"/>
      <c r="X46" s="67"/>
      <c r="Y46" s="26"/>
      <c r="Z46" s="74"/>
      <c r="AA46" s="66"/>
    </row>
    <row r="47" spans="1:27" ht="124.15" customHeight="1" x14ac:dyDescent="0.25">
      <c r="A47" s="343"/>
      <c r="B47" s="390"/>
      <c r="C47" s="98" t="s">
        <v>433</v>
      </c>
      <c r="D47" s="98" t="s">
        <v>450</v>
      </c>
      <c r="E47" s="98" t="s">
        <v>481</v>
      </c>
      <c r="F47" s="97" t="s">
        <v>436</v>
      </c>
      <c r="G47" s="336" t="s">
        <v>442</v>
      </c>
      <c r="H47" s="67">
        <v>193</v>
      </c>
      <c r="I47" s="65">
        <v>193</v>
      </c>
      <c r="J47" s="266">
        <f t="shared" si="15"/>
        <v>1</v>
      </c>
      <c r="K47" s="74" t="s">
        <v>482</v>
      </c>
      <c r="L47" s="66">
        <f t="shared" si="16"/>
        <v>1</v>
      </c>
      <c r="M47" s="67"/>
      <c r="N47" s="67"/>
      <c r="O47" s="26"/>
      <c r="P47" s="74"/>
      <c r="Q47" s="66"/>
      <c r="R47" s="67"/>
      <c r="S47" s="67"/>
      <c r="T47" s="26"/>
      <c r="U47" s="74"/>
      <c r="V47" s="66"/>
      <c r="W47" s="67"/>
      <c r="X47" s="67"/>
      <c r="Y47" s="26"/>
      <c r="Z47" s="74"/>
      <c r="AA47" s="66"/>
    </row>
    <row r="48" spans="1:27" ht="119.45" customHeight="1" x14ac:dyDescent="0.25">
      <c r="A48" s="343"/>
      <c r="B48" s="390"/>
      <c r="C48" s="148" t="s">
        <v>420</v>
      </c>
      <c r="D48" s="98" t="s">
        <v>421</v>
      </c>
      <c r="E48" s="98" t="s">
        <v>434</v>
      </c>
      <c r="F48" s="97" t="s">
        <v>437</v>
      </c>
      <c r="G48" s="336" t="s">
        <v>442</v>
      </c>
      <c r="H48" s="67">
        <v>90</v>
      </c>
      <c r="I48" s="68">
        <v>90</v>
      </c>
      <c r="J48" s="266">
        <f t="shared" si="15"/>
        <v>1</v>
      </c>
      <c r="K48" s="63" t="s">
        <v>483</v>
      </c>
      <c r="L48" s="66">
        <f t="shared" si="16"/>
        <v>1</v>
      </c>
      <c r="M48" s="67"/>
      <c r="N48" s="67"/>
      <c r="O48" s="26"/>
      <c r="P48" s="74"/>
      <c r="Q48" s="66"/>
      <c r="R48" s="67"/>
      <c r="S48" s="67"/>
      <c r="T48" s="26"/>
      <c r="U48" s="78"/>
      <c r="V48" s="66"/>
      <c r="W48" s="67"/>
      <c r="X48" s="67"/>
      <c r="Y48" s="26"/>
      <c r="Z48" s="74"/>
      <c r="AA48" s="66"/>
    </row>
    <row r="49" spans="1:27" ht="92.45" customHeight="1" x14ac:dyDescent="0.25">
      <c r="A49" s="343"/>
      <c r="B49" s="390"/>
      <c r="C49" s="148"/>
      <c r="D49" s="98" t="s">
        <v>422</v>
      </c>
      <c r="E49" s="98" t="s">
        <v>426</v>
      </c>
      <c r="F49" s="97" t="s">
        <v>428</v>
      </c>
      <c r="G49" s="336" t="s">
        <v>442</v>
      </c>
      <c r="H49" s="67">
        <v>108</v>
      </c>
      <c r="I49" s="68">
        <v>108</v>
      </c>
      <c r="J49" s="266">
        <f t="shared" si="15"/>
        <v>1</v>
      </c>
      <c r="K49" s="69" t="s">
        <v>484</v>
      </c>
      <c r="L49" s="66">
        <f t="shared" si="16"/>
        <v>1</v>
      </c>
      <c r="M49" s="67"/>
      <c r="N49" s="67"/>
      <c r="O49" s="26"/>
      <c r="P49" s="69"/>
      <c r="Q49" s="66"/>
      <c r="R49" s="67"/>
      <c r="S49" s="67"/>
      <c r="T49" s="26"/>
      <c r="U49" s="69"/>
      <c r="V49" s="66"/>
      <c r="W49" s="67"/>
      <c r="X49" s="67"/>
      <c r="Y49" s="26"/>
      <c r="Z49" s="69"/>
      <c r="AA49" s="66"/>
    </row>
    <row r="50" spans="1:27" ht="262.89999999999998" customHeight="1" x14ac:dyDescent="0.25">
      <c r="A50" s="343"/>
      <c r="B50" s="390"/>
      <c r="C50" s="98" t="s">
        <v>423</v>
      </c>
      <c r="D50" s="98" t="s">
        <v>424</v>
      </c>
      <c r="E50" s="98" t="s">
        <v>427</v>
      </c>
      <c r="F50" s="97" t="s">
        <v>429</v>
      </c>
      <c r="G50" s="336" t="s">
        <v>442</v>
      </c>
      <c r="H50" s="67">
        <v>1</v>
      </c>
      <c r="I50" s="65">
        <v>1</v>
      </c>
      <c r="J50" s="266">
        <f t="shared" si="15"/>
        <v>1</v>
      </c>
      <c r="K50" s="70" t="s">
        <v>485</v>
      </c>
      <c r="L50" s="66">
        <f t="shared" si="16"/>
        <v>1</v>
      </c>
      <c r="M50" s="67"/>
      <c r="N50" s="67"/>
      <c r="O50" s="26"/>
      <c r="P50" s="70"/>
      <c r="Q50" s="66"/>
      <c r="R50" s="67"/>
      <c r="S50" s="67"/>
      <c r="T50" s="26"/>
      <c r="U50" s="70"/>
      <c r="V50" s="66"/>
      <c r="W50" s="67"/>
      <c r="X50" s="67"/>
      <c r="Y50" s="26"/>
      <c r="Z50" s="88"/>
      <c r="AA50" s="66"/>
    </row>
    <row r="51" spans="1:27" ht="140.25" customHeight="1" x14ac:dyDescent="0.25">
      <c r="A51" s="343"/>
      <c r="B51" s="390"/>
      <c r="C51" s="310" t="s">
        <v>486</v>
      </c>
      <c r="D51" s="310" t="s">
        <v>451</v>
      </c>
      <c r="E51" s="310" t="s">
        <v>487</v>
      </c>
      <c r="F51" s="87" t="s">
        <v>488</v>
      </c>
      <c r="G51" s="336" t="s">
        <v>442</v>
      </c>
      <c r="H51" s="67">
        <v>0</v>
      </c>
      <c r="I51" s="65">
        <v>0</v>
      </c>
      <c r="J51" s="266">
        <f t="shared" si="15"/>
        <v>0</v>
      </c>
      <c r="K51" s="93" t="s">
        <v>489</v>
      </c>
      <c r="L51" s="66">
        <f t="shared" si="16"/>
        <v>0</v>
      </c>
      <c r="M51" s="67"/>
      <c r="N51" s="67"/>
      <c r="O51" s="26"/>
      <c r="P51" s="93"/>
      <c r="Q51" s="66"/>
      <c r="R51" s="67"/>
      <c r="S51" s="67"/>
      <c r="T51" s="26"/>
      <c r="U51" s="70"/>
      <c r="V51" s="66"/>
      <c r="W51" s="67"/>
      <c r="X51" s="67"/>
      <c r="Y51" s="26"/>
      <c r="Z51" s="94"/>
      <c r="AA51" s="66"/>
    </row>
    <row r="52" spans="1:27" x14ac:dyDescent="0.25">
      <c r="A52" s="395" t="s">
        <v>527</v>
      </c>
      <c r="B52" s="125" t="s">
        <v>490</v>
      </c>
      <c r="C52" s="126" t="s">
        <v>491</v>
      </c>
      <c r="D52" s="120" t="s">
        <v>492</v>
      </c>
      <c r="E52" s="120" t="s">
        <v>493</v>
      </c>
      <c r="F52" s="120" t="s">
        <v>494</v>
      </c>
      <c r="G52" s="135">
        <v>20</v>
      </c>
      <c r="H52" s="133">
        <v>3</v>
      </c>
      <c r="I52" s="129">
        <v>3</v>
      </c>
      <c r="J52" s="474">
        <f>IFERROR((H52/I52),0)</f>
        <v>1</v>
      </c>
      <c r="K52" s="122"/>
      <c r="L52" s="118">
        <f>IFERROR(IF(G52="Según demanda",H52/I52,H52/G52),0)</f>
        <v>0.15</v>
      </c>
      <c r="M52" s="133"/>
      <c r="N52" s="129"/>
      <c r="O52" s="131">
        <f>IFERROR((M52/N52),0)</f>
        <v>0</v>
      </c>
      <c r="P52" s="122"/>
      <c r="Q52" s="118">
        <f>IFERROR(IF(G52="Según demanda",(M52+H52)/(I52+N52),(M52+H52)/G52),0)</f>
        <v>0.15</v>
      </c>
      <c r="R52" s="133"/>
      <c r="S52" s="129"/>
      <c r="T52" s="131">
        <f>IFERROR((R52/S52),0)</f>
        <v>0</v>
      </c>
      <c r="U52" s="122"/>
      <c r="V52" s="118">
        <f t="shared" ref="V52:V62" si="17">IFERROR(IF(G52="Según demanda",(R52+M52+H52)/(I52+N52+S52),(R52+M52+H52)/G52),0)</f>
        <v>0.15</v>
      </c>
      <c r="W52" s="127"/>
      <c r="X52" s="129"/>
      <c r="Y52" s="131">
        <f>IFERROR((W52/X52),0)</f>
        <v>0</v>
      </c>
      <c r="Z52" s="122"/>
      <c r="AA52" s="118">
        <f>IFERROR(IF(G52="Según demanda",(W52+R52+M52+H52)/(I52+N52+S52+X52),(W52+R52+M52+H52)/G52),0)</f>
        <v>0.15</v>
      </c>
    </row>
    <row r="53" spans="1:27" ht="57.75" customHeight="1" x14ac:dyDescent="0.25">
      <c r="A53" s="396"/>
      <c r="B53" s="125"/>
      <c r="C53" s="126"/>
      <c r="D53" s="120"/>
      <c r="E53" s="120"/>
      <c r="F53" s="120"/>
      <c r="G53" s="136"/>
      <c r="H53" s="134"/>
      <c r="I53" s="130"/>
      <c r="J53" s="475"/>
      <c r="K53" s="124"/>
      <c r="L53" s="119"/>
      <c r="M53" s="134"/>
      <c r="N53" s="130"/>
      <c r="O53" s="132"/>
      <c r="P53" s="124"/>
      <c r="Q53" s="119"/>
      <c r="R53" s="134"/>
      <c r="S53" s="130"/>
      <c r="T53" s="132"/>
      <c r="U53" s="124"/>
      <c r="V53" s="119">
        <f t="shared" si="17"/>
        <v>0</v>
      </c>
      <c r="W53" s="128"/>
      <c r="X53" s="130"/>
      <c r="Y53" s="132"/>
      <c r="Z53" s="124"/>
      <c r="AA53" s="119"/>
    </row>
    <row r="54" spans="1:27" ht="81.75" customHeight="1" x14ac:dyDescent="0.25">
      <c r="A54" s="396"/>
      <c r="B54" s="125" t="s">
        <v>495</v>
      </c>
      <c r="C54" s="126" t="s">
        <v>496</v>
      </c>
      <c r="D54" s="120" t="s">
        <v>497</v>
      </c>
      <c r="E54" s="120" t="s">
        <v>498</v>
      </c>
      <c r="F54" s="104" t="s">
        <v>499</v>
      </c>
      <c r="G54" s="106" t="s">
        <v>500</v>
      </c>
      <c r="H54" s="107">
        <v>57</v>
      </c>
      <c r="I54" s="68">
        <v>57</v>
      </c>
      <c r="J54" s="266">
        <f t="shared" ref="J54:J62" si="18">IFERROR((H54/I54),0)</f>
        <v>1</v>
      </c>
      <c r="K54" s="75"/>
      <c r="L54" s="108">
        <f t="shared" ref="L54:L62" si="19">IFERROR(IF(G54="Según demanda",H54/I54,H54/G54),0)</f>
        <v>1</v>
      </c>
      <c r="M54" s="107"/>
      <c r="N54" s="68"/>
      <c r="O54" s="26">
        <f t="shared" ref="O54:O62" si="20">IFERROR((M54/N54),0)</f>
        <v>0</v>
      </c>
      <c r="P54" s="75"/>
      <c r="Q54" s="108">
        <f t="shared" ref="Q54:Q62" si="21">IFERROR(IF(G54="Según demanda",(M54+H54)/(I54+N54),(M54+H54)/G54),0)</f>
        <v>1</v>
      </c>
      <c r="R54" s="107"/>
      <c r="S54" s="68"/>
      <c r="T54" s="26">
        <f t="shared" ref="T54:T62" si="22">IFERROR((R54/S54),0)</f>
        <v>0</v>
      </c>
      <c r="U54" s="75"/>
      <c r="V54" s="109">
        <f t="shared" si="17"/>
        <v>1</v>
      </c>
      <c r="W54" s="107"/>
      <c r="X54" s="68"/>
      <c r="Y54" s="26">
        <f t="shared" ref="Y54:Y62" si="23">IFERROR((W54/X54),0)</f>
        <v>0</v>
      </c>
      <c r="Z54" s="75"/>
      <c r="AA54" s="108">
        <f t="shared" ref="AA54:AA62" si="24">IFERROR(IF(G54="Según demanda",(W54+R54+M54+H54)/(I54+N54+S54+X54),(W54+R54+M54+H54)/G54),0)</f>
        <v>1</v>
      </c>
    </row>
    <row r="55" spans="1:27" ht="61.5" customHeight="1" x14ac:dyDescent="0.25">
      <c r="A55" s="396"/>
      <c r="B55" s="125"/>
      <c r="C55" s="126"/>
      <c r="D55" s="120"/>
      <c r="E55" s="120"/>
      <c r="F55" s="104" t="s">
        <v>501</v>
      </c>
      <c r="G55" s="106" t="s">
        <v>500</v>
      </c>
      <c r="H55" s="107">
        <v>64</v>
      </c>
      <c r="I55" s="68">
        <v>64</v>
      </c>
      <c r="J55" s="266">
        <f t="shared" si="18"/>
        <v>1</v>
      </c>
      <c r="K55" s="75"/>
      <c r="L55" s="108">
        <f t="shared" si="19"/>
        <v>1</v>
      </c>
      <c r="M55" s="107"/>
      <c r="N55" s="68"/>
      <c r="O55" s="26">
        <f t="shared" si="20"/>
        <v>0</v>
      </c>
      <c r="P55" s="75"/>
      <c r="Q55" s="108">
        <f t="shared" si="21"/>
        <v>1</v>
      </c>
      <c r="R55" s="107"/>
      <c r="S55" s="68"/>
      <c r="T55" s="26">
        <f t="shared" si="22"/>
        <v>0</v>
      </c>
      <c r="U55" s="75"/>
      <c r="V55" s="110">
        <f t="shared" si="17"/>
        <v>1</v>
      </c>
      <c r="W55" s="107"/>
      <c r="X55" s="68"/>
      <c r="Y55" s="26">
        <f t="shared" si="23"/>
        <v>0</v>
      </c>
      <c r="Z55" s="75"/>
      <c r="AA55" s="108">
        <f t="shared" si="24"/>
        <v>1</v>
      </c>
    </row>
    <row r="56" spans="1:27" ht="85.5" x14ac:dyDescent="0.25">
      <c r="A56" s="396"/>
      <c r="B56" s="102" t="s">
        <v>502</v>
      </c>
      <c r="C56" s="103" t="s">
        <v>503</v>
      </c>
      <c r="D56" s="104" t="s">
        <v>504</v>
      </c>
      <c r="E56" s="104" t="s">
        <v>505</v>
      </c>
      <c r="F56" s="104" t="s">
        <v>506</v>
      </c>
      <c r="G56" s="106">
        <v>1</v>
      </c>
      <c r="H56" s="107">
        <v>1</v>
      </c>
      <c r="I56" s="68">
        <v>1</v>
      </c>
      <c r="J56" s="266">
        <f t="shared" si="18"/>
        <v>1</v>
      </c>
      <c r="K56" s="75"/>
      <c r="L56" s="108">
        <f t="shared" si="19"/>
        <v>1</v>
      </c>
      <c r="M56" s="107"/>
      <c r="N56" s="68"/>
      <c r="O56" s="26">
        <f t="shared" si="20"/>
        <v>0</v>
      </c>
      <c r="P56" s="75"/>
      <c r="Q56" s="108">
        <f t="shared" si="21"/>
        <v>1</v>
      </c>
      <c r="R56" s="107"/>
      <c r="S56" s="68"/>
      <c r="T56" s="26">
        <f t="shared" si="22"/>
        <v>0</v>
      </c>
      <c r="U56" s="75"/>
      <c r="V56" s="109">
        <f t="shared" si="17"/>
        <v>1</v>
      </c>
      <c r="W56" s="111"/>
      <c r="X56" s="75"/>
      <c r="Y56" s="26">
        <f t="shared" si="23"/>
        <v>0</v>
      </c>
      <c r="Z56" s="75"/>
      <c r="AA56" s="108">
        <f t="shared" si="24"/>
        <v>1</v>
      </c>
    </row>
    <row r="57" spans="1:27" ht="42.75" x14ac:dyDescent="0.25">
      <c r="A57" s="396"/>
      <c r="B57" s="112" t="s">
        <v>507</v>
      </c>
      <c r="C57" s="121" t="s">
        <v>508</v>
      </c>
      <c r="D57" s="104" t="s">
        <v>509</v>
      </c>
      <c r="E57" s="97" t="s">
        <v>510</v>
      </c>
      <c r="F57" s="104" t="s">
        <v>337</v>
      </c>
      <c r="G57" s="106" t="s">
        <v>500</v>
      </c>
      <c r="H57" s="107">
        <v>13</v>
      </c>
      <c r="I57" s="71">
        <v>13</v>
      </c>
      <c r="J57" s="266">
        <f t="shared" si="18"/>
        <v>1</v>
      </c>
      <c r="K57" s="122"/>
      <c r="L57" s="108">
        <f t="shared" si="19"/>
        <v>1</v>
      </c>
      <c r="M57" s="107"/>
      <c r="N57" s="71"/>
      <c r="O57" s="26">
        <f t="shared" si="20"/>
        <v>0</v>
      </c>
      <c r="P57" s="122"/>
      <c r="Q57" s="108">
        <f t="shared" si="21"/>
        <v>1</v>
      </c>
      <c r="R57" s="107"/>
      <c r="S57" s="71"/>
      <c r="T57" s="26">
        <f t="shared" si="22"/>
        <v>0</v>
      </c>
      <c r="U57" s="122"/>
      <c r="V57" s="110">
        <f t="shared" si="17"/>
        <v>1</v>
      </c>
      <c r="W57" s="107"/>
      <c r="X57" s="71"/>
      <c r="Y57" s="26">
        <f t="shared" si="23"/>
        <v>0</v>
      </c>
      <c r="Z57" s="122"/>
      <c r="AA57" s="108">
        <f t="shared" si="24"/>
        <v>1</v>
      </c>
    </row>
    <row r="58" spans="1:27" ht="114" x14ac:dyDescent="0.25">
      <c r="A58" s="396"/>
      <c r="B58" s="113" t="s">
        <v>511</v>
      </c>
      <c r="C58" s="121"/>
      <c r="D58" s="104" t="s">
        <v>512</v>
      </c>
      <c r="E58" s="97" t="s">
        <v>513</v>
      </c>
      <c r="F58" s="104" t="s">
        <v>337</v>
      </c>
      <c r="G58" s="106" t="s">
        <v>500</v>
      </c>
      <c r="H58" s="107">
        <v>13</v>
      </c>
      <c r="I58" s="71">
        <v>13</v>
      </c>
      <c r="J58" s="266">
        <f t="shared" si="18"/>
        <v>1</v>
      </c>
      <c r="K58" s="123"/>
      <c r="L58" s="108">
        <f t="shared" si="19"/>
        <v>1</v>
      </c>
      <c r="M58" s="107"/>
      <c r="N58" s="71"/>
      <c r="O58" s="26">
        <f t="shared" si="20"/>
        <v>0</v>
      </c>
      <c r="P58" s="123"/>
      <c r="Q58" s="108">
        <f t="shared" si="21"/>
        <v>1</v>
      </c>
      <c r="R58" s="107"/>
      <c r="S58" s="71"/>
      <c r="T58" s="26">
        <f t="shared" si="22"/>
        <v>0</v>
      </c>
      <c r="U58" s="123"/>
      <c r="V58" s="109">
        <f t="shared" si="17"/>
        <v>1</v>
      </c>
      <c r="W58" s="107"/>
      <c r="X58" s="71"/>
      <c r="Y58" s="26">
        <f t="shared" si="23"/>
        <v>0</v>
      </c>
      <c r="Z58" s="123"/>
      <c r="AA58" s="108">
        <f t="shared" si="24"/>
        <v>1</v>
      </c>
    </row>
    <row r="59" spans="1:27" ht="42.75" x14ac:dyDescent="0.25">
      <c r="A59" s="396"/>
      <c r="B59" s="113" t="s">
        <v>511</v>
      </c>
      <c r="C59" s="121"/>
      <c r="D59" s="104" t="s">
        <v>514</v>
      </c>
      <c r="E59" s="97" t="s">
        <v>515</v>
      </c>
      <c r="F59" s="104" t="s">
        <v>337</v>
      </c>
      <c r="G59" s="106" t="s">
        <v>500</v>
      </c>
      <c r="H59" s="107">
        <v>13</v>
      </c>
      <c r="I59" s="71">
        <v>13</v>
      </c>
      <c r="J59" s="266">
        <f t="shared" si="18"/>
        <v>1</v>
      </c>
      <c r="K59" s="123"/>
      <c r="L59" s="108">
        <f t="shared" si="19"/>
        <v>1</v>
      </c>
      <c r="M59" s="107"/>
      <c r="N59" s="71"/>
      <c r="O59" s="26">
        <f t="shared" si="20"/>
        <v>0</v>
      </c>
      <c r="P59" s="123"/>
      <c r="Q59" s="108">
        <f t="shared" si="21"/>
        <v>1</v>
      </c>
      <c r="R59" s="107"/>
      <c r="S59" s="71"/>
      <c r="T59" s="26">
        <f t="shared" si="22"/>
        <v>0</v>
      </c>
      <c r="U59" s="123"/>
      <c r="V59" s="110">
        <f t="shared" si="17"/>
        <v>1</v>
      </c>
      <c r="W59" s="107"/>
      <c r="X59" s="71"/>
      <c r="Y59" s="26">
        <f t="shared" si="23"/>
        <v>0</v>
      </c>
      <c r="Z59" s="123"/>
      <c r="AA59" s="108">
        <f t="shared" si="24"/>
        <v>1</v>
      </c>
    </row>
    <row r="60" spans="1:27" ht="71.25" x14ac:dyDescent="0.25">
      <c r="A60" s="396"/>
      <c r="B60" s="113" t="s">
        <v>516</v>
      </c>
      <c r="C60" s="121"/>
      <c r="D60" s="104" t="s">
        <v>517</v>
      </c>
      <c r="E60" s="97" t="s">
        <v>518</v>
      </c>
      <c r="F60" s="104" t="s">
        <v>337</v>
      </c>
      <c r="G60" s="106" t="s">
        <v>500</v>
      </c>
      <c r="H60" s="107">
        <v>13</v>
      </c>
      <c r="I60" s="71">
        <v>13</v>
      </c>
      <c r="J60" s="266">
        <f t="shared" si="18"/>
        <v>1</v>
      </c>
      <c r="K60" s="123"/>
      <c r="L60" s="108">
        <f t="shared" si="19"/>
        <v>1</v>
      </c>
      <c r="M60" s="107"/>
      <c r="N60" s="71"/>
      <c r="O60" s="26">
        <f t="shared" si="20"/>
        <v>0</v>
      </c>
      <c r="P60" s="123"/>
      <c r="Q60" s="108">
        <f t="shared" si="21"/>
        <v>1</v>
      </c>
      <c r="R60" s="107"/>
      <c r="S60" s="71"/>
      <c r="T60" s="26">
        <f t="shared" si="22"/>
        <v>0</v>
      </c>
      <c r="U60" s="123"/>
      <c r="V60" s="108">
        <f t="shared" si="17"/>
        <v>1</v>
      </c>
      <c r="W60" s="107"/>
      <c r="X60" s="71"/>
      <c r="Y60" s="26">
        <f t="shared" si="23"/>
        <v>0</v>
      </c>
      <c r="Z60" s="123"/>
      <c r="AA60" s="108">
        <f t="shared" si="24"/>
        <v>1</v>
      </c>
    </row>
    <row r="61" spans="1:27" ht="28.5" x14ac:dyDescent="0.25">
      <c r="A61" s="396"/>
      <c r="B61" s="112" t="s">
        <v>519</v>
      </c>
      <c r="C61" s="121"/>
      <c r="D61" s="104" t="s">
        <v>520</v>
      </c>
      <c r="E61" s="97" t="s">
        <v>521</v>
      </c>
      <c r="F61" s="104" t="s">
        <v>522</v>
      </c>
      <c r="G61" s="106" t="s">
        <v>500</v>
      </c>
      <c r="H61" s="107">
        <v>13</v>
      </c>
      <c r="I61" s="71">
        <v>13</v>
      </c>
      <c r="J61" s="266">
        <f t="shared" si="18"/>
        <v>1</v>
      </c>
      <c r="K61" s="123"/>
      <c r="L61" s="108">
        <f t="shared" si="19"/>
        <v>1</v>
      </c>
      <c r="M61" s="107"/>
      <c r="N61" s="71"/>
      <c r="O61" s="26">
        <f t="shared" si="20"/>
        <v>0</v>
      </c>
      <c r="P61" s="123"/>
      <c r="Q61" s="108">
        <f t="shared" si="21"/>
        <v>1</v>
      </c>
      <c r="R61" s="107"/>
      <c r="S61" s="71"/>
      <c r="T61" s="26">
        <f t="shared" si="22"/>
        <v>0</v>
      </c>
      <c r="U61" s="123"/>
      <c r="V61" s="105">
        <f t="shared" si="17"/>
        <v>1</v>
      </c>
      <c r="W61" s="107"/>
      <c r="X61" s="71"/>
      <c r="Y61" s="26">
        <f t="shared" si="23"/>
        <v>0</v>
      </c>
      <c r="Z61" s="123"/>
      <c r="AA61" s="108">
        <f t="shared" si="24"/>
        <v>1</v>
      </c>
    </row>
    <row r="62" spans="1:27" ht="28.5" x14ac:dyDescent="0.25">
      <c r="A62" s="396"/>
      <c r="B62" s="112" t="s">
        <v>523</v>
      </c>
      <c r="C62" s="121"/>
      <c r="D62" s="104" t="s">
        <v>524</v>
      </c>
      <c r="E62" s="97" t="s">
        <v>525</v>
      </c>
      <c r="F62" s="104" t="s">
        <v>526</v>
      </c>
      <c r="G62" s="106" t="s">
        <v>500</v>
      </c>
      <c r="H62" s="107">
        <v>13</v>
      </c>
      <c r="I62" s="71">
        <v>13</v>
      </c>
      <c r="J62" s="266">
        <f t="shared" si="18"/>
        <v>1</v>
      </c>
      <c r="K62" s="124"/>
      <c r="L62" s="108">
        <f t="shared" si="19"/>
        <v>1</v>
      </c>
      <c r="M62" s="107"/>
      <c r="N62" s="71"/>
      <c r="O62" s="26">
        <f t="shared" si="20"/>
        <v>0</v>
      </c>
      <c r="P62" s="124"/>
      <c r="Q62" s="108">
        <f t="shared" si="21"/>
        <v>1</v>
      </c>
      <c r="R62" s="107"/>
      <c r="S62" s="71"/>
      <c r="T62" s="26">
        <f t="shared" si="22"/>
        <v>0</v>
      </c>
      <c r="U62" s="124"/>
      <c r="V62" s="109">
        <f t="shared" si="17"/>
        <v>1</v>
      </c>
      <c r="W62" s="107"/>
      <c r="X62" s="71"/>
      <c r="Y62" s="26">
        <f t="shared" si="23"/>
        <v>0</v>
      </c>
      <c r="Z62" s="124"/>
      <c r="AA62" s="108">
        <f t="shared" si="24"/>
        <v>1</v>
      </c>
    </row>
    <row r="63" spans="1:27" ht="57" customHeight="1" x14ac:dyDescent="0.25">
      <c r="A63" s="397" t="s">
        <v>528</v>
      </c>
      <c r="B63" s="398" t="s">
        <v>529</v>
      </c>
      <c r="C63" s="9" t="s">
        <v>530</v>
      </c>
      <c r="D63" s="427" t="s">
        <v>531</v>
      </c>
      <c r="E63" s="9" t="s">
        <v>532</v>
      </c>
      <c r="F63" s="97" t="s">
        <v>533</v>
      </c>
      <c r="G63" s="3">
        <v>54</v>
      </c>
      <c r="H63" s="3">
        <v>2</v>
      </c>
      <c r="I63" s="400" t="s">
        <v>534</v>
      </c>
      <c r="J63" s="266">
        <v>1</v>
      </c>
      <c r="K63" s="399"/>
      <c r="L63" s="385">
        <v>7.407407407407407E-2</v>
      </c>
      <c r="M63" s="399"/>
      <c r="N63" s="400"/>
      <c r="O63" s="266">
        <v>1</v>
      </c>
      <c r="P63" s="399"/>
      <c r="Q63" s="386">
        <v>0.37037037037037035</v>
      </c>
      <c r="R63" s="3"/>
      <c r="S63" s="401"/>
      <c r="T63" s="26">
        <v>0.4</v>
      </c>
      <c r="U63" s="399"/>
      <c r="V63" s="25">
        <v>0.4</v>
      </c>
      <c r="W63" s="3"/>
      <c r="X63" s="402"/>
      <c r="Y63" s="403"/>
      <c r="Z63" s="28"/>
      <c r="AA63" s="403"/>
    </row>
    <row r="64" spans="1:27" ht="137.25" customHeight="1" x14ac:dyDescent="0.25">
      <c r="A64" s="397"/>
      <c r="B64" s="398" t="s">
        <v>529</v>
      </c>
      <c r="C64" s="9" t="s">
        <v>535</v>
      </c>
      <c r="D64" s="292" t="s">
        <v>536</v>
      </c>
      <c r="E64" s="9" t="s">
        <v>537</v>
      </c>
      <c r="F64" s="428">
        <v>1</v>
      </c>
      <c r="G64" s="3">
        <v>1</v>
      </c>
      <c r="H64" s="3">
        <v>0</v>
      </c>
      <c r="I64" s="400" t="s">
        <v>538</v>
      </c>
      <c r="J64" s="266">
        <v>1</v>
      </c>
      <c r="K64" s="399"/>
      <c r="L64" s="385">
        <v>1</v>
      </c>
      <c r="M64" s="399"/>
      <c r="N64" s="400"/>
      <c r="O64" s="266">
        <v>1</v>
      </c>
      <c r="P64" s="399"/>
      <c r="Q64" s="386">
        <v>1</v>
      </c>
      <c r="R64" s="3"/>
      <c r="S64" s="400"/>
      <c r="T64" s="26">
        <v>1</v>
      </c>
      <c r="U64" s="399"/>
      <c r="V64" s="25">
        <v>1</v>
      </c>
      <c r="W64" s="3"/>
      <c r="X64" s="402"/>
      <c r="Y64" s="403"/>
      <c r="Z64" s="28"/>
      <c r="AA64" s="403"/>
    </row>
    <row r="65" spans="1:27" ht="213.75" x14ac:dyDescent="0.25">
      <c r="A65" s="397"/>
      <c r="B65" s="404" t="s">
        <v>529</v>
      </c>
      <c r="C65" s="9" t="s">
        <v>539</v>
      </c>
      <c r="D65" s="304" t="s">
        <v>540</v>
      </c>
      <c r="E65" s="9" t="s">
        <v>541</v>
      </c>
      <c r="F65" s="428">
        <v>2</v>
      </c>
      <c r="G65" s="3">
        <v>2</v>
      </c>
      <c r="H65" s="3">
        <v>1</v>
      </c>
      <c r="I65" s="400" t="s">
        <v>542</v>
      </c>
      <c r="J65" s="266">
        <v>1</v>
      </c>
      <c r="K65" s="399"/>
      <c r="L65" s="385">
        <v>0.5</v>
      </c>
      <c r="M65" s="399"/>
      <c r="N65" s="400"/>
      <c r="O65" s="266">
        <v>1</v>
      </c>
      <c r="P65" s="399"/>
      <c r="Q65" s="386">
        <v>0.5</v>
      </c>
      <c r="R65" s="3"/>
      <c r="S65" s="400"/>
      <c r="T65" s="26">
        <v>0.5</v>
      </c>
      <c r="U65" s="399"/>
      <c r="V65" s="25">
        <v>0.5</v>
      </c>
      <c r="W65" s="28"/>
      <c r="X65" s="402"/>
      <c r="Y65" s="403"/>
      <c r="Z65" s="28"/>
      <c r="AA65" s="403"/>
    </row>
    <row r="66" spans="1:27" ht="57" x14ac:dyDescent="0.25">
      <c r="A66" s="343" t="s">
        <v>543</v>
      </c>
      <c r="B66" s="344" t="s">
        <v>544</v>
      </c>
      <c r="C66" s="244" t="s">
        <v>545</v>
      </c>
      <c r="D66" s="245" t="s">
        <v>546</v>
      </c>
      <c r="E66" s="246" t="s">
        <v>547</v>
      </c>
      <c r="F66" s="246" t="s">
        <v>548</v>
      </c>
      <c r="G66" s="104" t="s">
        <v>500</v>
      </c>
      <c r="H66" s="81">
        <v>0</v>
      </c>
      <c r="I66" s="71">
        <v>0</v>
      </c>
      <c r="J66" s="266">
        <f t="shared" ref="J66:J129" si="25">IFERROR((H66/I66),0)</f>
        <v>0</v>
      </c>
      <c r="K66" s="247" t="s">
        <v>549</v>
      </c>
      <c r="L66" s="66">
        <v>1</v>
      </c>
      <c r="M66" s="81"/>
      <c r="N66" s="71"/>
      <c r="O66" s="26">
        <f t="shared" ref="O66:O67" si="26">IFERROR((M66/N66),0)</f>
        <v>0</v>
      </c>
      <c r="P66" s="97"/>
      <c r="Q66" s="66">
        <v>1</v>
      </c>
      <c r="R66" s="81"/>
      <c r="S66" s="71"/>
      <c r="T66" s="26">
        <f t="shared" ref="T66:T67" si="27">IFERROR((R66/S66),0)</f>
        <v>0</v>
      </c>
      <c r="U66" s="97"/>
      <c r="V66" s="66">
        <v>1</v>
      </c>
      <c r="W66" s="81"/>
      <c r="X66" s="71"/>
      <c r="Y66" s="26">
        <f t="shared" ref="Y66:Y67" si="28">IFERROR((W66/X66),0)</f>
        <v>0</v>
      </c>
      <c r="Z66" s="97"/>
      <c r="AA66" s="66">
        <v>1</v>
      </c>
    </row>
    <row r="67" spans="1:27" ht="42.75" x14ac:dyDescent="0.25">
      <c r="A67" s="343"/>
      <c r="B67" s="344" t="s">
        <v>544</v>
      </c>
      <c r="C67" s="248"/>
      <c r="D67" s="249" t="s">
        <v>550</v>
      </c>
      <c r="E67" s="104" t="s">
        <v>551</v>
      </c>
      <c r="F67" s="104" t="s">
        <v>552</v>
      </c>
      <c r="G67" s="104" t="s">
        <v>500</v>
      </c>
      <c r="H67" s="250">
        <v>5</v>
      </c>
      <c r="I67" s="71">
        <v>5</v>
      </c>
      <c r="J67" s="251">
        <f t="shared" si="25"/>
        <v>1</v>
      </c>
      <c r="K67" s="87" t="s">
        <v>553</v>
      </c>
      <c r="L67" s="252">
        <v>1</v>
      </c>
      <c r="M67" s="253"/>
      <c r="N67" s="71"/>
      <c r="O67" s="251">
        <f t="shared" si="26"/>
        <v>0</v>
      </c>
      <c r="P67" s="87"/>
      <c r="Q67" s="252">
        <v>1</v>
      </c>
      <c r="R67" s="253"/>
      <c r="S67" s="71"/>
      <c r="T67" s="251">
        <f t="shared" si="27"/>
        <v>0</v>
      </c>
      <c r="U67" s="87"/>
      <c r="V67" s="252">
        <v>1</v>
      </c>
      <c r="W67" s="253"/>
      <c r="X67" s="71"/>
      <c r="Y67" s="251">
        <f t="shared" si="28"/>
        <v>0</v>
      </c>
      <c r="Z67" s="87"/>
      <c r="AA67" s="252">
        <v>1</v>
      </c>
    </row>
    <row r="68" spans="1:27" ht="57" x14ac:dyDescent="0.25">
      <c r="A68" s="343"/>
      <c r="B68" s="344" t="s">
        <v>544</v>
      </c>
      <c r="C68" s="254" t="s">
        <v>554</v>
      </c>
      <c r="D68" s="245" t="s">
        <v>555</v>
      </c>
      <c r="E68" s="246" t="s">
        <v>556</v>
      </c>
      <c r="F68" s="246" t="s">
        <v>557</v>
      </c>
      <c r="G68" s="104" t="s">
        <v>500</v>
      </c>
      <c r="H68" s="250"/>
      <c r="I68" s="71"/>
      <c r="J68" s="251">
        <f t="shared" si="25"/>
        <v>0</v>
      </c>
      <c r="K68" s="87" t="s">
        <v>558</v>
      </c>
      <c r="L68" s="252"/>
      <c r="M68" s="253"/>
      <c r="N68" s="71"/>
      <c r="O68" s="251"/>
      <c r="P68" s="87"/>
      <c r="Q68" s="252"/>
      <c r="R68" s="253"/>
      <c r="S68" s="71"/>
      <c r="T68" s="251"/>
      <c r="U68" s="87"/>
      <c r="V68" s="252"/>
      <c r="W68" s="253"/>
      <c r="X68" s="71"/>
      <c r="Y68" s="251"/>
      <c r="Z68" s="87"/>
      <c r="AA68" s="252"/>
    </row>
    <row r="69" spans="1:27" ht="42.75" x14ac:dyDescent="0.25">
      <c r="A69" s="343"/>
      <c r="B69" s="344" t="s">
        <v>544</v>
      </c>
      <c r="C69" s="87" t="s">
        <v>559</v>
      </c>
      <c r="D69" s="249" t="s">
        <v>560</v>
      </c>
      <c r="E69" s="104" t="s">
        <v>561</v>
      </c>
      <c r="F69" s="246" t="s">
        <v>562</v>
      </c>
      <c r="G69" s="104" t="s">
        <v>500</v>
      </c>
      <c r="H69" s="250">
        <v>0</v>
      </c>
      <c r="I69" s="71">
        <v>0</v>
      </c>
      <c r="J69" s="251">
        <f t="shared" si="25"/>
        <v>0</v>
      </c>
      <c r="K69" s="87" t="s">
        <v>558</v>
      </c>
      <c r="L69" s="252">
        <f t="shared" ref="L69:L82" si="29">IFERROR(IF(G69="Según demanda",H69/I69,H69/G69),0)</f>
        <v>0</v>
      </c>
      <c r="M69" s="253"/>
      <c r="N69" s="71"/>
      <c r="O69" s="251">
        <f t="shared" ref="O69:O70" si="30">IFERROR((M69/N69),0)</f>
        <v>0</v>
      </c>
      <c r="P69" s="87"/>
      <c r="Q69" s="252">
        <f t="shared" ref="Q69" si="31">IFERROR(IF(L69="Según demanda",M69/N69,M69/L69),0)</f>
        <v>0</v>
      </c>
      <c r="R69" s="253"/>
      <c r="S69" s="71"/>
      <c r="T69" s="251">
        <f t="shared" ref="T69:T70" si="32">IFERROR((R69/S69),0)</f>
        <v>0</v>
      </c>
      <c r="U69" s="87"/>
      <c r="V69" s="252">
        <f t="shared" ref="V69" si="33">IFERROR(IF(Q69="Según demanda",R69/S69,R69/Q69),0)</f>
        <v>0</v>
      </c>
      <c r="W69" s="253"/>
      <c r="X69" s="71"/>
      <c r="Y69" s="251">
        <f t="shared" ref="Y69:Y70" si="34">IFERROR((W69/X69),0)</f>
        <v>0</v>
      </c>
      <c r="Z69" s="87"/>
      <c r="AA69" s="252">
        <f t="shared" ref="AA69" si="35">IFERROR(IF(V69="Según demanda",W69/X69,W69/V69),0)</f>
        <v>0</v>
      </c>
    </row>
    <row r="70" spans="1:27" ht="28.5" x14ac:dyDescent="0.25">
      <c r="A70" s="343"/>
      <c r="B70" s="344" t="s">
        <v>544</v>
      </c>
      <c r="C70" s="248" t="s">
        <v>563</v>
      </c>
      <c r="D70" s="255" t="s">
        <v>564</v>
      </c>
      <c r="E70" s="120" t="s">
        <v>565</v>
      </c>
      <c r="F70" s="246" t="s">
        <v>566</v>
      </c>
      <c r="G70" s="120" t="s">
        <v>500</v>
      </c>
      <c r="H70" s="256">
        <v>1</v>
      </c>
      <c r="I70" s="257">
        <v>1</v>
      </c>
      <c r="J70" s="258">
        <f t="shared" si="25"/>
        <v>1</v>
      </c>
      <c r="K70" s="248"/>
      <c r="L70" s="259">
        <v>1</v>
      </c>
      <c r="M70" s="260"/>
      <c r="N70" s="257"/>
      <c r="O70" s="258">
        <f t="shared" si="30"/>
        <v>0</v>
      </c>
      <c r="P70" s="248"/>
      <c r="Q70" s="259">
        <v>1</v>
      </c>
      <c r="R70" s="260"/>
      <c r="S70" s="257"/>
      <c r="T70" s="258">
        <f t="shared" si="32"/>
        <v>0</v>
      </c>
      <c r="U70" s="248"/>
      <c r="V70" s="259">
        <v>1</v>
      </c>
      <c r="W70" s="260"/>
      <c r="X70" s="257"/>
      <c r="Y70" s="258">
        <f t="shared" si="34"/>
        <v>0</v>
      </c>
      <c r="Z70" s="248"/>
      <c r="AA70" s="259">
        <v>1</v>
      </c>
    </row>
    <row r="71" spans="1:27" x14ac:dyDescent="0.25">
      <c r="A71" s="343"/>
      <c r="B71" s="344" t="s">
        <v>544</v>
      </c>
      <c r="C71" s="248"/>
      <c r="D71" s="255"/>
      <c r="E71" s="120"/>
      <c r="F71" s="261"/>
      <c r="G71" s="120"/>
      <c r="H71" s="256"/>
      <c r="I71" s="257"/>
      <c r="J71" s="258"/>
      <c r="K71" s="248"/>
      <c r="L71" s="259"/>
      <c r="M71" s="260"/>
      <c r="N71" s="257"/>
      <c r="O71" s="258"/>
      <c r="P71" s="248"/>
      <c r="Q71" s="259"/>
      <c r="R71" s="260"/>
      <c r="S71" s="257"/>
      <c r="T71" s="258"/>
      <c r="U71" s="248"/>
      <c r="V71" s="259"/>
      <c r="W71" s="260"/>
      <c r="X71" s="257"/>
      <c r="Y71" s="258"/>
      <c r="Z71" s="248"/>
      <c r="AA71" s="259"/>
    </row>
    <row r="72" spans="1:27" ht="57" x14ac:dyDescent="0.25">
      <c r="A72" s="343"/>
      <c r="B72" s="344" t="s">
        <v>544</v>
      </c>
      <c r="C72" s="262" t="s">
        <v>567</v>
      </c>
      <c r="D72" s="249" t="s">
        <v>568</v>
      </c>
      <c r="E72" s="104" t="s">
        <v>569</v>
      </c>
      <c r="F72" s="246" t="s">
        <v>570</v>
      </c>
      <c r="G72" s="104" t="s">
        <v>500</v>
      </c>
      <c r="H72" s="250">
        <v>1</v>
      </c>
      <c r="I72" s="71">
        <v>1</v>
      </c>
      <c r="J72" s="251">
        <f>IFERROR((H72/I72),0)</f>
        <v>1</v>
      </c>
      <c r="K72" s="97" t="s">
        <v>571</v>
      </c>
      <c r="L72" s="252">
        <f>IFERROR(IF(G72="Según demanda",H72/I72,H72/G72),0)</f>
        <v>1</v>
      </c>
      <c r="M72" s="253"/>
      <c r="N72" s="71"/>
      <c r="O72" s="251">
        <f>IFERROR((M72/N72),0)</f>
        <v>0</v>
      </c>
      <c r="P72" s="97"/>
      <c r="Q72" s="252">
        <f>IFERROR(IF(L72="Según demanda",M72/N72,M72/L72),0)</f>
        <v>0</v>
      </c>
      <c r="R72" s="253"/>
      <c r="S72" s="71"/>
      <c r="T72" s="251">
        <f>IFERROR((R72/S72),0)</f>
        <v>0</v>
      </c>
      <c r="U72" s="97"/>
      <c r="V72" s="252">
        <f>IFERROR(IF(Q72="Según demanda",R72/S72,R72/Q72),0)</f>
        <v>0</v>
      </c>
      <c r="W72" s="253">
        <v>1</v>
      </c>
      <c r="X72" s="71">
        <v>1</v>
      </c>
      <c r="Y72" s="251">
        <f>IFERROR((W72/X72),0)</f>
        <v>1</v>
      </c>
      <c r="Z72" s="97"/>
      <c r="AA72" s="252">
        <f>IFERROR(IF(V72="Según demanda",W72/X72,W72/V72),0)</f>
        <v>0</v>
      </c>
    </row>
    <row r="73" spans="1:27" ht="99.75" x14ac:dyDescent="0.25">
      <c r="A73" s="343"/>
      <c r="B73" s="344" t="s">
        <v>544</v>
      </c>
      <c r="C73" s="87" t="s">
        <v>572</v>
      </c>
      <c r="D73" s="249" t="s">
        <v>573</v>
      </c>
      <c r="E73" s="104" t="s">
        <v>574</v>
      </c>
      <c r="F73" s="104" t="s">
        <v>575</v>
      </c>
      <c r="G73" s="104" t="s">
        <v>500</v>
      </c>
      <c r="H73" s="250">
        <v>2</v>
      </c>
      <c r="I73" s="71">
        <v>2</v>
      </c>
      <c r="J73" s="251">
        <f t="shared" si="25"/>
        <v>1</v>
      </c>
      <c r="K73" s="87" t="s">
        <v>553</v>
      </c>
      <c r="L73" s="252">
        <f t="shared" si="29"/>
        <v>1</v>
      </c>
      <c r="M73" s="253"/>
      <c r="N73" s="71"/>
      <c r="O73" s="251">
        <f t="shared" ref="O73:O82" si="36">IFERROR((M73/N73),0)</f>
        <v>0</v>
      </c>
      <c r="P73" s="87"/>
      <c r="Q73" s="252">
        <f t="shared" ref="Q73:Q82" si="37">IFERROR(IF(L73="Según demanda",M73/N73,M73/L73),0)</f>
        <v>0</v>
      </c>
      <c r="R73" s="253"/>
      <c r="S73" s="71"/>
      <c r="T73" s="251">
        <f t="shared" ref="T73:T82" si="38">IFERROR((R73/S73),0)</f>
        <v>0</v>
      </c>
      <c r="U73" s="87"/>
      <c r="V73" s="252">
        <f t="shared" ref="V73:V82" si="39">IFERROR(IF(Q73="Según demanda",R73/S73,R73/Q73),0)</f>
        <v>0</v>
      </c>
      <c r="W73" s="253"/>
      <c r="X73" s="71"/>
      <c r="Y73" s="251">
        <f t="shared" ref="Y73:Y82" si="40">IFERROR((W73/X73),0)</f>
        <v>0</v>
      </c>
      <c r="Z73" s="87"/>
      <c r="AA73" s="252">
        <f t="shared" ref="AA73:AA82" si="41">IFERROR(IF(V73="Según demanda",W73/X73,W73/V73),0)</f>
        <v>0</v>
      </c>
    </row>
    <row r="74" spans="1:27" ht="99.75" x14ac:dyDescent="0.25">
      <c r="A74" s="343"/>
      <c r="B74" s="344" t="s">
        <v>544</v>
      </c>
      <c r="C74" s="87" t="s">
        <v>576</v>
      </c>
      <c r="D74" s="249" t="s">
        <v>577</v>
      </c>
      <c r="E74" s="104" t="s">
        <v>578</v>
      </c>
      <c r="F74" s="104" t="s">
        <v>579</v>
      </c>
      <c r="G74" s="104" t="s">
        <v>500</v>
      </c>
      <c r="H74" s="250">
        <v>1891</v>
      </c>
      <c r="I74" s="71">
        <v>2393</v>
      </c>
      <c r="J74" s="251">
        <f t="shared" si="25"/>
        <v>0.7902214793146678</v>
      </c>
      <c r="K74" s="87" t="s">
        <v>553</v>
      </c>
      <c r="L74" s="252">
        <f t="shared" si="29"/>
        <v>0.7902214793146678</v>
      </c>
      <c r="M74" s="253"/>
      <c r="N74" s="71"/>
      <c r="O74" s="251">
        <f t="shared" si="36"/>
        <v>0</v>
      </c>
      <c r="P74" s="87"/>
      <c r="Q74" s="252">
        <f t="shared" si="37"/>
        <v>0</v>
      </c>
      <c r="R74" s="253"/>
      <c r="S74" s="71"/>
      <c r="T74" s="251">
        <f t="shared" si="38"/>
        <v>0</v>
      </c>
      <c r="U74" s="87"/>
      <c r="V74" s="252">
        <f t="shared" si="39"/>
        <v>0</v>
      </c>
      <c r="W74" s="253">
        <v>7</v>
      </c>
      <c r="X74" s="71">
        <v>7</v>
      </c>
      <c r="Y74" s="251">
        <f t="shared" si="40"/>
        <v>1</v>
      </c>
      <c r="Z74" s="87" t="s">
        <v>580</v>
      </c>
      <c r="AA74" s="252">
        <f t="shared" si="41"/>
        <v>0</v>
      </c>
    </row>
    <row r="75" spans="1:27" ht="85.5" x14ac:dyDescent="0.25">
      <c r="A75" s="343"/>
      <c r="B75" s="344" t="s">
        <v>544</v>
      </c>
      <c r="C75" s="248" t="s">
        <v>581</v>
      </c>
      <c r="D75" s="249" t="s">
        <v>582</v>
      </c>
      <c r="E75" s="104" t="s">
        <v>583</v>
      </c>
      <c r="F75" s="104" t="s">
        <v>584</v>
      </c>
      <c r="G75" s="104" t="s">
        <v>500</v>
      </c>
      <c r="H75" s="250">
        <v>5</v>
      </c>
      <c r="I75" s="71">
        <v>5</v>
      </c>
      <c r="J75" s="251">
        <f>IFERROR((#REF!/#REF!),0)</f>
        <v>0</v>
      </c>
      <c r="K75" s="87" t="s">
        <v>553</v>
      </c>
      <c r="L75" s="252">
        <f>IFERROR(IF(#REF!="Según demanda",#REF!/#REF!,#REF!/#REF!),0)</f>
        <v>0</v>
      </c>
      <c r="M75" s="253"/>
      <c r="N75" s="71"/>
      <c r="O75" s="251">
        <f t="shared" si="36"/>
        <v>0</v>
      </c>
      <c r="P75" s="104"/>
      <c r="Q75" s="252"/>
      <c r="R75" s="253"/>
      <c r="S75" s="71"/>
      <c r="T75" s="251">
        <f t="shared" si="38"/>
        <v>0</v>
      </c>
      <c r="U75" s="104"/>
      <c r="V75" s="252">
        <f t="shared" si="39"/>
        <v>0</v>
      </c>
      <c r="W75" s="253"/>
      <c r="X75" s="71"/>
      <c r="Y75" s="251">
        <f t="shared" si="40"/>
        <v>0</v>
      </c>
      <c r="Z75" s="104"/>
      <c r="AA75" s="252">
        <f t="shared" si="41"/>
        <v>0</v>
      </c>
    </row>
    <row r="76" spans="1:27" ht="57" x14ac:dyDescent="0.25">
      <c r="A76" s="343"/>
      <c r="B76" s="344" t="s">
        <v>544</v>
      </c>
      <c r="C76" s="248"/>
      <c r="D76" s="245" t="s">
        <v>585</v>
      </c>
      <c r="E76" s="246" t="s">
        <v>586</v>
      </c>
      <c r="F76" s="246" t="s">
        <v>587</v>
      </c>
      <c r="G76" s="104" t="s">
        <v>500</v>
      </c>
      <c r="H76" s="250">
        <v>5</v>
      </c>
      <c r="I76" s="71">
        <v>5</v>
      </c>
      <c r="J76" s="251">
        <f t="shared" si="25"/>
        <v>1</v>
      </c>
      <c r="K76" s="87" t="s">
        <v>553</v>
      </c>
      <c r="L76" s="252">
        <f t="shared" si="29"/>
        <v>1</v>
      </c>
      <c r="M76" s="253"/>
      <c r="N76" s="71"/>
      <c r="O76" s="251">
        <f t="shared" si="36"/>
        <v>0</v>
      </c>
      <c r="P76" s="104"/>
      <c r="Q76" s="252"/>
      <c r="R76" s="253"/>
      <c r="S76" s="71"/>
      <c r="T76" s="251">
        <f t="shared" si="38"/>
        <v>0</v>
      </c>
      <c r="U76" s="104"/>
      <c r="V76" s="252">
        <f t="shared" si="39"/>
        <v>0</v>
      </c>
      <c r="W76" s="253">
        <v>1520</v>
      </c>
      <c r="X76" s="71">
        <v>1562</v>
      </c>
      <c r="Y76" s="251">
        <f t="shared" si="40"/>
        <v>0.97311139564660687</v>
      </c>
      <c r="Z76" s="104"/>
      <c r="AA76" s="252">
        <f t="shared" si="41"/>
        <v>0</v>
      </c>
    </row>
    <row r="77" spans="1:27" ht="28.5" x14ac:dyDescent="0.25">
      <c r="A77" s="343"/>
      <c r="B77" s="344" t="s">
        <v>544</v>
      </c>
      <c r="C77" s="248"/>
      <c r="D77" s="249" t="s">
        <v>588</v>
      </c>
      <c r="E77" s="104" t="s">
        <v>589</v>
      </c>
      <c r="F77" s="405" t="s">
        <v>590</v>
      </c>
      <c r="G77" s="104" t="s">
        <v>500</v>
      </c>
      <c r="H77" s="405">
        <v>3</v>
      </c>
      <c r="I77" s="86" t="s">
        <v>591</v>
      </c>
      <c r="J77" s="251">
        <f>IFERROR((H75/I75),0)</f>
        <v>1</v>
      </c>
      <c r="K77" s="87" t="s">
        <v>553</v>
      </c>
      <c r="L77" s="252">
        <f>IFERROR(IF(G75="Según demanda",H75/I75,H75/G75),0)</f>
        <v>1</v>
      </c>
      <c r="M77" s="253"/>
      <c r="N77" s="71"/>
      <c r="O77" s="251">
        <f t="shared" si="36"/>
        <v>0</v>
      </c>
      <c r="P77" s="87"/>
      <c r="Q77" s="252">
        <f t="shared" si="37"/>
        <v>0</v>
      </c>
      <c r="R77" s="253"/>
      <c r="S77" s="71"/>
      <c r="T77" s="251">
        <f t="shared" si="38"/>
        <v>0</v>
      </c>
      <c r="U77" s="87"/>
      <c r="V77" s="252">
        <f t="shared" si="39"/>
        <v>0</v>
      </c>
      <c r="W77" s="253">
        <v>10</v>
      </c>
      <c r="X77" s="71">
        <v>10</v>
      </c>
      <c r="Y77" s="251">
        <f t="shared" si="40"/>
        <v>1</v>
      </c>
      <c r="Z77" s="87"/>
      <c r="AA77" s="252">
        <f t="shared" si="41"/>
        <v>0</v>
      </c>
    </row>
    <row r="78" spans="1:27" ht="42.75" x14ac:dyDescent="0.25">
      <c r="A78" s="343"/>
      <c r="B78" s="344" t="s">
        <v>544</v>
      </c>
      <c r="C78" s="248"/>
      <c r="D78" s="249" t="s">
        <v>592</v>
      </c>
      <c r="E78" s="104" t="s">
        <v>593</v>
      </c>
      <c r="F78" s="246" t="s">
        <v>594</v>
      </c>
      <c r="G78" s="104">
        <v>2</v>
      </c>
      <c r="H78" s="250">
        <v>0</v>
      </c>
      <c r="I78" s="71">
        <v>0</v>
      </c>
      <c r="J78" s="251">
        <f t="shared" si="25"/>
        <v>0</v>
      </c>
      <c r="K78" s="97" t="s">
        <v>595</v>
      </c>
      <c r="L78" s="252">
        <f t="shared" si="29"/>
        <v>0</v>
      </c>
      <c r="M78" s="253"/>
      <c r="N78" s="71"/>
      <c r="O78" s="251">
        <f t="shared" si="36"/>
        <v>0</v>
      </c>
      <c r="P78" s="97"/>
      <c r="Q78" s="252">
        <f t="shared" si="37"/>
        <v>0</v>
      </c>
      <c r="R78" s="253"/>
      <c r="S78" s="71"/>
      <c r="T78" s="251">
        <f t="shared" si="38"/>
        <v>0</v>
      </c>
      <c r="U78" s="97"/>
      <c r="V78" s="252">
        <f t="shared" si="39"/>
        <v>0</v>
      </c>
      <c r="W78" s="253">
        <v>15</v>
      </c>
      <c r="X78" s="71">
        <v>17</v>
      </c>
      <c r="Y78" s="251">
        <f t="shared" si="40"/>
        <v>0.88235294117647056</v>
      </c>
      <c r="Z78" s="97"/>
      <c r="AA78" s="252">
        <f t="shared" si="41"/>
        <v>0</v>
      </c>
    </row>
    <row r="79" spans="1:27" ht="57" x14ac:dyDescent="0.25">
      <c r="A79" s="343"/>
      <c r="B79" s="344" t="s">
        <v>544</v>
      </c>
      <c r="C79" s="248" t="s">
        <v>596</v>
      </c>
      <c r="D79" s="245" t="s">
        <v>597</v>
      </c>
      <c r="E79" s="104" t="s">
        <v>598</v>
      </c>
      <c r="F79" s="246" t="s">
        <v>599</v>
      </c>
      <c r="G79" s="104">
        <v>2</v>
      </c>
      <c r="H79" s="250">
        <v>0</v>
      </c>
      <c r="I79" s="71">
        <v>0</v>
      </c>
      <c r="J79" s="251">
        <f t="shared" si="25"/>
        <v>0</v>
      </c>
      <c r="K79" s="97" t="s">
        <v>595</v>
      </c>
      <c r="L79" s="252">
        <f t="shared" si="29"/>
        <v>0</v>
      </c>
      <c r="M79" s="253"/>
      <c r="N79" s="71"/>
      <c r="O79" s="251">
        <f t="shared" si="36"/>
        <v>0</v>
      </c>
      <c r="P79" s="87"/>
      <c r="Q79" s="252">
        <f t="shared" si="37"/>
        <v>0</v>
      </c>
      <c r="R79" s="253"/>
      <c r="S79" s="71"/>
      <c r="T79" s="251">
        <f t="shared" si="38"/>
        <v>0</v>
      </c>
      <c r="U79" s="87"/>
      <c r="V79" s="252">
        <f t="shared" si="39"/>
        <v>0</v>
      </c>
      <c r="W79" s="253">
        <v>10</v>
      </c>
      <c r="X79" s="71">
        <v>10</v>
      </c>
      <c r="Y79" s="251">
        <f t="shared" si="40"/>
        <v>1</v>
      </c>
      <c r="Z79" s="87"/>
      <c r="AA79" s="252">
        <f t="shared" si="41"/>
        <v>0</v>
      </c>
    </row>
    <row r="80" spans="1:27" ht="57" x14ac:dyDescent="0.25">
      <c r="A80" s="343"/>
      <c r="B80" s="344" t="s">
        <v>544</v>
      </c>
      <c r="C80" s="248"/>
      <c r="D80" s="245" t="s">
        <v>600</v>
      </c>
      <c r="E80" s="104" t="s">
        <v>601</v>
      </c>
      <c r="F80" s="246" t="s">
        <v>602</v>
      </c>
      <c r="G80" s="104" t="s">
        <v>500</v>
      </c>
      <c r="H80" s="250">
        <v>1</v>
      </c>
      <c r="I80" s="71">
        <v>1</v>
      </c>
      <c r="J80" s="251">
        <f t="shared" si="25"/>
        <v>1</v>
      </c>
      <c r="K80" s="97" t="s">
        <v>603</v>
      </c>
      <c r="L80" s="252">
        <f t="shared" si="29"/>
        <v>1</v>
      </c>
      <c r="M80" s="253"/>
      <c r="N80" s="71"/>
      <c r="O80" s="251">
        <f t="shared" si="36"/>
        <v>0</v>
      </c>
      <c r="P80" s="97"/>
      <c r="Q80" s="252">
        <f t="shared" si="37"/>
        <v>0</v>
      </c>
      <c r="R80" s="253"/>
      <c r="S80" s="71"/>
      <c r="T80" s="251">
        <f t="shared" si="38"/>
        <v>0</v>
      </c>
      <c r="U80" s="97"/>
      <c r="V80" s="252">
        <f t="shared" si="39"/>
        <v>0</v>
      </c>
      <c r="W80" s="253">
        <v>1</v>
      </c>
      <c r="X80" s="71">
        <v>1</v>
      </c>
      <c r="Y80" s="251">
        <f t="shared" si="40"/>
        <v>1</v>
      </c>
      <c r="Z80" s="97" t="s">
        <v>604</v>
      </c>
      <c r="AA80" s="252">
        <f t="shared" si="41"/>
        <v>0</v>
      </c>
    </row>
    <row r="81" spans="1:27" ht="42.75" x14ac:dyDescent="0.25">
      <c r="A81" s="343"/>
      <c r="B81" s="344" t="s">
        <v>544</v>
      </c>
      <c r="C81" s="248" t="s">
        <v>605</v>
      </c>
      <c r="D81" s="249" t="s">
        <v>606</v>
      </c>
      <c r="E81" s="104" t="s">
        <v>607</v>
      </c>
      <c r="F81" s="104" t="s">
        <v>608</v>
      </c>
      <c r="G81" s="104" t="s">
        <v>500</v>
      </c>
      <c r="H81" s="250">
        <v>1</v>
      </c>
      <c r="I81" s="71">
        <v>1</v>
      </c>
      <c r="J81" s="251">
        <f t="shared" si="25"/>
        <v>1</v>
      </c>
      <c r="K81" s="104" t="s">
        <v>609</v>
      </c>
      <c r="L81" s="252">
        <f t="shared" si="29"/>
        <v>1</v>
      </c>
      <c r="M81" s="253"/>
      <c r="N81" s="71"/>
      <c r="O81" s="251">
        <f t="shared" si="36"/>
        <v>0</v>
      </c>
      <c r="P81" s="104"/>
      <c r="Q81" s="252">
        <f t="shared" si="37"/>
        <v>0</v>
      </c>
      <c r="R81" s="253"/>
      <c r="S81" s="71"/>
      <c r="T81" s="251">
        <f t="shared" si="38"/>
        <v>0</v>
      </c>
      <c r="U81" s="104"/>
      <c r="V81" s="252">
        <f t="shared" si="39"/>
        <v>0</v>
      </c>
      <c r="W81" s="253">
        <v>1</v>
      </c>
      <c r="X81" s="71">
        <v>1</v>
      </c>
      <c r="Y81" s="251">
        <f t="shared" si="40"/>
        <v>1</v>
      </c>
      <c r="Z81" s="104"/>
      <c r="AA81" s="252">
        <f t="shared" si="41"/>
        <v>0</v>
      </c>
    </row>
    <row r="82" spans="1:27" ht="71.25" x14ac:dyDescent="0.25">
      <c r="A82" s="343"/>
      <c r="B82" s="344" t="s">
        <v>544</v>
      </c>
      <c r="C82" s="248"/>
      <c r="D82" s="249" t="s">
        <v>610</v>
      </c>
      <c r="E82" s="104" t="s">
        <v>611</v>
      </c>
      <c r="F82" s="104" t="s">
        <v>612</v>
      </c>
      <c r="G82" s="104" t="s">
        <v>500</v>
      </c>
      <c r="H82" s="250">
        <v>1</v>
      </c>
      <c r="I82" s="71">
        <v>1</v>
      </c>
      <c r="J82" s="251">
        <f t="shared" si="25"/>
        <v>1</v>
      </c>
      <c r="K82" s="97" t="s">
        <v>613</v>
      </c>
      <c r="L82" s="252">
        <f t="shared" si="29"/>
        <v>1</v>
      </c>
      <c r="M82" s="253"/>
      <c r="N82" s="71"/>
      <c r="O82" s="251">
        <f t="shared" si="36"/>
        <v>0</v>
      </c>
      <c r="P82" s="97"/>
      <c r="Q82" s="252">
        <f t="shared" si="37"/>
        <v>0</v>
      </c>
      <c r="R82" s="253"/>
      <c r="S82" s="71"/>
      <c r="T82" s="251">
        <f t="shared" si="38"/>
        <v>0</v>
      </c>
      <c r="U82" s="97"/>
      <c r="V82" s="252">
        <f t="shared" si="39"/>
        <v>0</v>
      </c>
      <c r="W82" s="253">
        <v>1</v>
      </c>
      <c r="X82" s="71">
        <v>1</v>
      </c>
      <c r="Y82" s="251">
        <f t="shared" si="40"/>
        <v>1</v>
      </c>
      <c r="Z82" s="97"/>
      <c r="AA82" s="252">
        <f t="shared" si="41"/>
        <v>0</v>
      </c>
    </row>
    <row r="83" spans="1:27" ht="42.75" x14ac:dyDescent="0.25">
      <c r="A83" s="343"/>
      <c r="B83" s="344" t="s">
        <v>544</v>
      </c>
      <c r="C83" s="248"/>
      <c r="D83" s="249" t="s">
        <v>614</v>
      </c>
      <c r="E83" s="104" t="s">
        <v>615</v>
      </c>
      <c r="F83" s="104" t="s">
        <v>612</v>
      </c>
      <c r="G83" s="104">
        <v>1</v>
      </c>
      <c r="H83" s="250">
        <v>1</v>
      </c>
      <c r="I83" s="71">
        <v>1</v>
      </c>
      <c r="J83" s="251">
        <f t="shared" si="25"/>
        <v>1</v>
      </c>
      <c r="K83" s="97"/>
      <c r="L83" s="252"/>
      <c r="M83" s="253"/>
      <c r="N83" s="71"/>
      <c r="O83" s="251"/>
      <c r="P83" s="97"/>
      <c r="Q83" s="252"/>
      <c r="R83" s="253"/>
      <c r="S83" s="71"/>
      <c r="T83" s="251"/>
      <c r="U83" s="97"/>
      <c r="V83" s="252"/>
      <c r="W83" s="253"/>
      <c r="X83" s="71"/>
      <c r="Y83" s="251"/>
      <c r="Z83" s="97"/>
      <c r="AA83" s="252"/>
    </row>
    <row r="84" spans="1:27" ht="85.5" x14ac:dyDescent="0.25">
      <c r="A84" s="343"/>
      <c r="B84" s="344" t="s">
        <v>544</v>
      </c>
      <c r="C84" s="248"/>
      <c r="D84" s="249" t="s">
        <v>616</v>
      </c>
      <c r="E84" s="104" t="s">
        <v>617</v>
      </c>
      <c r="F84" s="104" t="s">
        <v>618</v>
      </c>
      <c r="G84" s="104" t="s">
        <v>500</v>
      </c>
      <c r="H84" s="250">
        <v>0</v>
      </c>
      <c r="I84" s="71">
        <v>0</v>
      </c>
      <c r="J84" s="251">
        <f t="shared" si="25"/>
        <v>0</v>
      </c>
      <c r="K84" s="97"/>
      <c r="L84" s="252"/>
      <c r="M84" s="253"/>
      <c r="N84" s="71"/>
      <c r="O84" s="251"/>
      <c r="P84" s="97"/>
      <c r="Q84" s="252"/>
      <c r="R84" s="253"/>
      <c r="S84" s="71"/>
      <c r="T84" s="251"/>
      <c r="U84" s="97"/>
      <c r="V84" s="252"/>
      <c r="W84" s="253"/>
      <c r="X84" s="71"/>
      <c r="Y84" s="251"/>
      <c r="Z84" s="97"/>
      <c r="AA84" s="252"/>
    </row>
    <row r="85" spans="1:27" ht="85.5" x14ac:dyDescent="0.25">
      <c r="A85" s="343"/>
      <c r="B85" s="344" t="s">
        <v>619</v>
      </c>
      <c r="C85" s="263" t="s">
        <v>620</v>
      </c>
      <c r="D85" s="264" t="s">
        <v>621</v>
      </c>
      <c r="E85" s="144" t="s">
        <v>622</v>
      </c>
      <c r="F85" s="104" t="s">
        <v>623</v>
      </c>
      <c r="G85" s="75" t="s">
        <v>500</v>
      </c>
      <c r="H85" s="265">
        <v>1</v>
      </c>
      <c r="I85" s="71">
        <v>1</v>
      </c>
      <c r="J85" s="266">
        <f t="shared" si="25"/>
        <v>1</v>
      </c>
      <c r="K85" s="97"/>
      <c r="L85" s="252">
        <f t="shared" ref="L85:L148" si="42">IFERROR(IF(G85="Según demanda",H85/I85,H85/G85),0)</f>
        <v>1</v>
      </c>
      <c r="M85" s="267"/>
      <c r="N85" s="71"/>
      <c r="O85" s="266">
        <f t="shared" ref="O85" si="43">IFERROR((M85/N85),0)</f>
        <v>0</v>
      </c>
      <c r="P85" s="97"/>
      <c r="Q85" s="252">
        <f t="shared" ref="Q85" si="44">IFERROR(IF(L85="Según demanda",M85/N85,M85/L85),0)</f>
        <v>0</v>
      </c>
      <c r="R85" s="267"/>
      <c r="S85" s="71"/>
      <c r="T85" s="266">
        <f t="shared" ref="T85" si="45">IFERROR((R85/S85),0)</f>
        <v>0</v>
      </c>
      <c r="U85" s="97"/>
      <c r="V85" s="252">
        <f t="shared" ref="V85" si="46">IFERROR(IF(Q85="Según demanda",R85/S85,R85/Q85),0)</f>
        <v>0</v>
      </c>
      <c r="W85" s="267">
        <v>0</v>
      </c>
      <c r="X85" s="71">
        <v>0</v>
      </c>
      <c r="Y85" s="266">
        <f t="shared" ref="Y85" si="47">IFERROR((W85/X85),0)</f>
        <v>0</v>
      </c>
      <c r="Z85" s="97"/>
      <c r="AA85" s="252">
        <f t="shared" ref="AA85" si="48">IFERROR(IF(V85="Según demanda",W85/X85,W85/V85),0)</f>
        <v>0</v>
      </c>
    </row>
    <row r="86" spans="1:27" ht="57" x14ac:dyDescent="0.25">
      <c r="A86" s="343"/>
      <c r="B86" s="344" t="s">
        <v>619</v>
      </c>
      <c r="C86" s="263"/>
      <c r="D86" s="264" t="s">
        <v>624</v>
      </c>
      <c r="E86" s="144"/>
      <c r="F86" s="104" t="s">
        <v>625</v>
      </c>
      <c r="G86" s="75" t="s">
        <v>500</v>
      </c>
      <c r="H86" s="265">
        <v>1</v>
      </c>
      <c r="I86" s="71">
        <v>1</v>
      </c>
      <c r="J86" s="266">
        <f t="shared" si="25"/>
        <v>1</v>
      </c>
      <c r="K86" s="97"/>
      <c r="L86" s="252"/>
      <c r="M86" s="267"/>
      <c r="N86" s="71"/>
      <c r="O86" s="266"/>
      <c r="P86" s="97"/>
      <c r="Q86" s="252"/>
      <c r="R86" s="267"/>
      <c r="S86" s="71"/>
      <c r="T86" s="266"/>
      <c r="U86" s="97"/>
      <c r="V86" s="252"/>
      <c r="W86" s="267"/>
      <c r="X86" s="71"/>
      <c r="Y86" s="266"/>
      <c r="Z86" s="97"/>
      <c r="AA86" s="252"/>
    </row>
    <row r="87" spans="1:27" ht="71.25" x14ac:dyDescent="0.25">
      <c r="A87" s="343"/>
      <c r="B87" s="344" t="s">
        <v>619</v>
      </c>
      <c r="C87" s="263"/>
      <c r="D87" s="264" t="s">
        <v>626</v>
      </c>
      <c r="E87" s="144"/>
      <c r="F87" s="104" t="s">
        <v>627</v>
      </c>
      <c r="G87" s="75" t="s">
        <v>500</v>
      </c>
      <c r="H87" s="265">
        <v>1</v>
      </c>
      <c r="I87" s="71">
        <v>1</v>
      </c>
      <c r="J87" s="266">
        <f t="shared" si="25"/>
        <v>1</v>
      </c>
      <c r="K87" s="97"/>
      <c r="L87" s="252"/>
      <c r="M87" s="267"/>
      <c r="N87" s="71"/>
      <c r="O87" s="266"/>
      <c r="P87" s="97"/>
      <c r="Q87" s="252"/>
      <c r="R87" s="267"/>
      <c r="S87" s="71"/>
      <c r="T87" s="266"/>
      <c r="U87" s="97"/>
      <c r="V87" s="252"/>
      <c r="W87" s="267"/>
      <c r="X87" s="71"/>
      <c r="Y87" s="266"/>
      <c r="Z87" s="97"/>
      <c r="AA87" s="252"/>
    </row>
    <row r="88" spans="1:27" ht="71.25" x14ac:dyDescent="0.25">
      <c r="A88" s="343"/>
      <c r="B88" s="344" t="s">
        <v>619</v>
      </c>
      <c r="C88" s="263"/>
      <c r="D88" s="264" t="s">
        <v>628</v>
      </c>
      <c r="E88" s="144"/>
      <c r="F88" s="104" t="s">
        <v>627</v>
      </c>
      <c r="G88" s="75" t="s">
        <v>500</v>
      </c>
      <c r="H88" s="265">
        <v>1</v>
      </c>
      <c r="I88" s="71">
        <v>1</v>
      </c>
      <c r="J88" s="266">
        <f t="shared" si="25"/>
        <v>1</v>
      </c>
      <c r="K88" s="97"/>
      <c r="L88" s="252">
        <f t="shared" si="42"/>
        <v>1</v>
      </c>
      <c r="M88" s="267"/>
      <c r="N88" s="71"/>
      <c r="O88" s="266">
        <f t="shared" ref="O88:O151" si="49">IFERROR((M88/N88),0)</f>
        <v>0</v>
      </c>
      <c r="P88" s="97"/>
      <c r="Q88" s="252">
        <f t="shared" ref="Q88:Q135" si="50">IFERROR(IF(L88="Según demanda",M88/N88,M88/L88),0)</f>
        <v>0</v>
      </c>
      <c r="R88" s="267"/>
      <c r="S88" s="71"/>
      <c r="T88" s="266">
        <f t="shared" ref="T88:T151" si="51">IFERROR((R88/S88),0)</f>
        <v>0</v>
      </c>
      <c r="U88" s="97"/>
      <c r="V88" s="252">
        <f t="shared" ref="V88:V135" si="52">IFERROR(IF(Q88="Según demanda",R88/S88,R88/Q88),0)</f>
        <v>0</v>
      </c>
      <c r="W88" s="267"/>
      <c r="X88" s="71"/>
      <c r="Y88" s="266">
        <f t="shared" ref="Y88:Y151" si="53">IFERROR((W88/X88),0)</f>
        <v>0</v>
      </c>
      <c r="Z88" s="97"/>
      <c r="AA88" s="252">
        <f t="shared" ref="AA88:AA135" si="54">IFERROR(IF(V88="Según demanda",W88/X88,W88/V88),0)</f>
        <v>0</v>
      </c>
    </row>
    <row r="89" spans="1:27" ht="71.25" x14ac:dyDescent="0.25">
      <c r="A89" s="345" t="s">
        <v>629</v>
      </c>
      <c r="B89" s="336" t="s">
        <v>630</v>
      </c>
      <c r="C89" s="268" t="s">
        <v>631</v>
      </c>
      <c r="D89" s="269" t="s">
        <v>632</v>
      </c>
      <c r="E89" s="97" t="s">
        <v>633</v>
      </c>
      <c r="F89" s="92" t="s">
        <v>634</v>
      </c>
      <c r="G89" s="270">
        <v>500</v>
      </c>
      <c r="H89" s="349">
        <v>520</v>
      </c>
      <c r="I89" s="350">
        <v>125</v>
      </c>
      <c r="J89" s="325">
        <f t="shared" si="25"/>
        <v>4.16</v>
      </c>
      <c r="K89" s="340"/>
      <c r="L89" s="108">
        <f t="shared" si="42"/>
        <v>1.04</v>
      </c>
      <c r="M89" s="351"/>
      <c r="N89" s="352"/>
      <c r="O89" s="329">
        <f t="shared" si="49"/>
        <v>0</v>
      </c>
      <c r="P89" s="340"/>
      <c r="Q89" s="108">
        <f t="shared" si="50"/>
        <v>0</v>
      </c>
      <c r="R89" s="353"/>
      <c r="S89" s="352"/>
      <c r="T89" s="329">
        <f t="shared" si="51"/>
        <v>0</v>
      </c>
      <c r="U89" s="340"/>
      <c r="V89" s="108">
        <f t="shared" si="52"/>
        <v>0</v>
      </c>
      <c r="W89" s="354"/>
      <c r="X89" s="336"/>
      <c r="Y89" s="329">
        <f t="shared" si="53"/>
        <v>0</v>
      </c>
      <c r="Z89" s="336"/>
      <c r="AA89" s="108">
        <f t="shared" si="54"/>
        <v>0</v>
      </c>
    </row>
    <row r="90" spans="1:27" ht="57" x14ac:dyDescent="0.25">
      <c r="A90" s="345"/>
      <c r="B90" s="336" t="s">
        <v>630</v>
      </c>
      <c r="C90" s="268" t="s">
        <v>631</v>
      </c>
      <c r="D90" s="269" t="s">
        <v>635</v>
      </c>
      <c r="E90" s="97" t="s">
        <v>636</v>
      </c>
      <c r="F90" s="92" t="s">
        <v>637</v>
      </c>
      <c r="G90" s="270">
        <v>60</v>
      </c>
      <c r="H90" s="349">
        <v>23</v>
      </c>
      <c r="I90" s="350">
        <v>10</v>
      </c>
      <c r="J90" s="325">
        <f t="shared" si="25"/>
        <v>2.2999999999999998</v>
      </c>
      <c r="K90" s="340"/>
      <c r="L90" s="108">
        <f t="shared" si="42"/>
        <v>0.38333333333333336</v>
      </c>
      <c r="M90" s="351"/>
      <c r="N90" s="352"/>
      <c r="O90" s="329">
        <f t="shared" si="49"/>
        <v>0</v>
      </c>
      <c r="P90" s="340"/>
      <c r="Q90" s="108">
        <f t="shared" si="50"/>
        <v>0</v>
      </c>
      <c r="R90" s="353"/>
      <c r="S90" s="352"/>
      <c r="T90" s="329">
        <f t="shared" si="51"/>
        <v>0</v>
      </c>
      <c r="U90" s="340"/>
      <c r="V90" s="108">
        <f t="shared" si="52"/>
        <v>0</v>
      </c>
      <c r="W90" s="354"/>
      <c r="X90" s="336"/>
      <c r="Y90" s="329">
        <f t="shared" si="53"/>
        <v>0</v>
      </c>
      <c r="Z90" s="336"/>
      <c r="AA90" s="108">
        <f t="shared" si="54"/>
        <v>0</v>
      </c>
    </row>
    <row r="91" spans="1:27" ht="71.25" x14ac:dyDescent="0.25">
      <c r="A91" s="345"/>
      <c r="B91" s="336" t="s">
        <v>630</v>
      </c>
      <c r="C91" s="268" t="s">
        <v>631</v>
      </c>
      <c r="D91" s="269" t="s">
        <v>638</v>
      </c>
      <c r="E91" s="97" t="s">
        <v>639</v>
      </c>
      <c r="F91" s="92" t="s">
        <v>640</v>
      </c>
      <c r="G91" s="270">
        <v>150</v>
      </c>
      <c r="H91" s="349">
        <v>31</v>
      </c>
      <c r="I91" s="350">
        <v>20</v>
      </c>
      <c r="J91" s="325">
        <f t="shared" si="25"/>
        <v>1.55</v>
      </c>
      <c r="K91" s="340"/>
      <c r="L91" s="108">
        <f t="shared" si="42"/>
        <v>0.20666666666666667</v>
      </c>
      <c r="M91" s="351"/>
      <c r="N91" s="352"/>
      <c r="O91" s="329">
        <f t="shared" si="49"/>
        <v>0</v>
      </c>
      <c r="P91" s="340"/>
      <c r="Q91" s="108">
        <f t="shared" si="50"/>
        <v>0</v>
      </c>
      <c r="R91" s="353"/>
      <c r="S91" s="352"/>
      <c r="T91" s="329">
        <f t="shared" si="51"/>
        <v>0</v>
      </c>
      <c r="U91" s="336"/>
      <c r="V91" s="108">
        <f t="shared" si="52"/>
        <v>0</v>
      </c>
      <c r="W91" s="354"/>
      <c r="X91" s="336"/>
      <c r="Y91" s="329">
        <f t="shared" si="53"/>
        <v>0</v>
      </c>
      <c r="Z91" s="336"/>
      <c r="AA91" s="108">
        <f t="shared" si="54"/>
        <v>0</v>
      </c>
    </row>
    <row r="92" spans="1:27" ht="42.75" x14ac:dyDescent="0.25">
      <c r="A92" s="345"/>
      <c r="B92" s="336" t="s">
        <v>630</v>
      </c>
      <c r="C92" s="268" t="s">
        <v>641</v>
      </c>
      <c r="D92" s="269" t="s">
        <v>642</v>
      </c>
      <c r="E92" s="97" t="s">
        <v>643</v>
      </c>
      <c r="F92" s="92" t="s">
        <v>644</v>
      </c>
      <c r="G92" s="270">
        <v>300</v>
      </c>
      <c r="H92" s="349">
        <v>152</v>
      </c>
      <c r="I92" s="350">
        <v>50</v>
      </c>
      <c r="J92" s="325">
        <f t="shared" si="25"/>
        <v>3.04</v>
      </c>
      <c r="K92" s="340"/>
      <c r="L92" s="108">
        <f t="shared" si="42"/>
        <v>0.50666666666666671</v>
      </c>
      <c r="M92" s="351"/>
      <c r="N92" s="352"/>
      <c r="O92" s="329">
        <f t="shared" si="49"/>
        <v>0</v>
      </c>
      <c r="P92" s="340"/>
      <c r="Q92" s="108">
        <f t="shared" si="50"/>
        <v>0</v>
      </c>
      <c r="R92" s="353"/>
      <c r="S92" s="352"/>
      <c r="T92" s="329">
        <f t="shared" si="51"/>
        <v>0</v>
      </c>
      <c r="U92" s="340"/>
      <c r="V92" s="108">
        <f t="shared" si="52"/>
        <v>0</v>
      </c>
      <c r="W92" s="354"/>
      <c r="X92" s="336"/>
      <c r="Y92" s="329">
        <f t="shared" si="53"/>
        <v>0</v>
      </c>
      <c r="Z92" s="336"/>
      <c r="AA92" s="108">
        <f t="shared" si="54"/>
        <v>0</v>
      </c>
    </row>
    <row r="93" spans="1:27" ht="57" x14ac:dyDescent="0.25">
      <c r="A93" s="345"/>
      <c r="B93" s="336" t="s">
        <v>630</v>
      </c>
      <c r="C93" s="268" t="s">
        <v>631</v>
      </c>
      <c r="D93" s="269" t="s">
        <v>645</v>
      </c>
      <c r="E93" s="97" t="s">
        <v>646</v>
      </c>
      <c r="F93" s="92" t="s">
        <v>647</v>
      </c>
      <c r="G93" s="270">
        <v>30</v>
      </c>
      <c r="H93" s="349">
        <v>10</v>
      </c>
      <c r="I93" s="350">
        <v>5</v>
      </c>
      <c r="J93" s="325">
        <f t="shared" si="25"/>
        <v>2</v>
      </c>
      <c r="K93" s="340"/>
      <c r="L93" s="108">
        <f t="shared" si="42"/>
        <v>0.33333333333333331</v>
      </c>
      <c r="M93" s="351"/>
      <c r="N93" s="352"/>
      <c r="O93" s="329">
        <f t="shared" si="49"/>
        <v>0</v>
      </c>
      <c r="P93" s="340"/>
      <c r="Q93" s="108">
        <f t="shared" si="50"/>
        <v>0</v>
      </c>
      <c r="R93" s="353"/>
      <c r="S93" s="352"/>
      <c r="T93" s="329">
        <f t="shared" si="51"/>
        <v>0</v>
      </c>
      <c r="U93" s="340"/>
      <c r="V93" s="108">
        <f t="shared" si="52"/>
        <v>0</v>
      </c>
      <c r="W93" s="354"/>
      <c r="X93" s="336"/>
      <c r="Y93" s="329">
        <f t="shared" si="53"/>
        <v>0</v>
      </c>
      <c r="Z93" s="336"/>
      <c r="AA93" s="108">
        <f t="shared" si="54"/>
        <v>0</v>
      </c>
    </row>
    <row r="94" spans="1:27" ht="57" x14ac:dyDescent="0.25">
      <c r="A94" s="345"/>
      <c r="B94" s="336" t="s">
        <v>630</v>
      </c>
      <c r="C94" s="268" t="s">
        <v>631</v>
      </c>
      <c r="D94" s="269" t="s">
        <v>648</v>
      </c>
      <c r="E94" s="97" t="s">
        <v>646</v>
      </c>
      <c r="F94" s="92" t="s">
        <v>649</v>
      </c>
      <c r="G94" s="270">
        <v>200</v>
      </c>
      <c r="H94" s="349">
        <v>134</v>
      </c>
      <c r="I94" s="350">
        <v>50</v>
      </c>
      <c r="J94" s="325">
        <f t="shared" si="25"/>
        <v>2.68</v>
      </c>
      <c r="K94" s="340"/>
      <c r="L94" s="108">
        <f t="shared" si="42"/>
        <v>0.67</v>
      </c>
      <c r="M94" s="351"/>
      <c r="N94" s="352"/>
      <c r="O94" s="329">
        <f t="shared" si="49"/>
        <v>0</v>
      </c>
      <c r="P94" s="340"/>
      <c r="Q94" s="108">
        <f t="shared" si="50"/>
        <v>0</v>
      </c>
      <c r="R94" s="353"/>
      <c r="S94" s="352"/>
      <c r="T94" s="329">
        <f t="shared" si="51"/>
        <v>0</v>
      </c>
      <c r="U94" s="340"/>
      <c r="V94" s="108">
        <f t="shared" si="52"/>
        <v>0</v>
      </c>
      <c r="W94" s="354"/>
      <c r="X94" s="336"/>
      <c r="Y94" s="329">
        <f t="shared" si="53"/>
        <v>0</v>
      </c>
      <c r="Z94" s="336"/>
      <c r="AA94" s="108">
        <f t="shared" si="54"/>
        <v>0</v>
      </c>
    </row>
    <row r="95" spans="1:27" ht="57" x14ac:dyDescent="0.25">
      <c r="A95" s="345"/>
      <c r="B95" s="336" t="s">
        <v>630</v>
      </c>
      <c r="C95" s="268" t="s">
        <v>631</v>
      </c>
      <c r="D95" s="269" t="s">
        <v>650</v>
      </c>
      <c r="E95" s="97" t="s">
        <v>651</v>
      </c>
      <c r="F95" s="92" t="s">
        <v>652</v>
      </c>
      <c r="G95" s="270">
        <v>120</v>
      </c>
      <c r="H95" s="351">
        <v>7</v>
      </c>
      <c r="I95" s="350">
        <v>30</v>
      </c>
      <c r="J95" s="325">
        <f t="shared" si="25"/>
        <v>0.23333333333333334</v>
      </c>
      <c r="K95" s="336"/>
      <c r="L95" s="108">
        <f t="shared" si="42"/>
        <v>5.8333333333333334E-2</v>
      </c>
      <c r="M95" s="351"/>
      <c r="N95" s="352"/>
      <c r="O95" s="329">
        <f t="shared" si="49"/>
        <v>0</v>
      </c>
      <c r="P95" s="336"/>
      <c r="Q95" s="108">
        <f t="shared" si="50"/>
        <v>0</v>
      </c>
      <c r="R95" s="351"/>
      <c r="S95" s="352"/>
      <c r="T95" s="329">
        <f t="shared" si="51"/>
        <v>0</v>
      </c>
      <c r="U95" s="336"/>
      <c r="V95" s="108">
        <f t="shared" si="52"/>
        <v>0</v>
      </c>
      <c r="W95" s="351"/>
      <c r="X95" s="336"/>
      <c r="Y95" s="329">
        <f t="shared" si="53"/>
        <v>0</v>
      </c>
      <c r="Z95" s="336"/>
      <c r="AA95" s="108">
        <f t="shared" si="54"/>
        <v>0</v>
      </c>
    </row>
    <row r="96" spans="1:27" ht="57" x14ac:dyDescent="0.25">
      <c r="A96" s="345"/>
      <c r="B96" s="336" t="s">
        <v>630</v>
      </c>
      <c r="C96" s="268" t="s">
        <v>631</v>
      </c>
      <c r="D96" s="97" t="s">
        <v>653</v>
      </c>
      <c r="E96" s="97" t="s">
        <v>654</v>
      </c>
      <c r="F96" s="92" t="s">
        <v>655</v>
      </c>
      <c r="G96" s="270">
        <v>100</v>
      </c>
      <c r="H96" s="351">
        <v>7</v>
      </c>
      <c r="I96" s="350">
        <v>0</v>
      </c>
      <c r="J96" s="325">
        <f t="shared" si="25"/>
        <v>0</v>
      </c>
      <c r="K96" s="336"/>
      <c r="L96" s="108">
        <f t="shared" si="42"/>
        <v>7.0000000000000007E-2</v>
      </c>
      <c r="M96" s="351"/>
      <c r="N96" s="352"/>
      <c r="O96" s="329">
        <f t="shared" si="49"/>
        <v>0</v>
      </c>
      <c r="P96" s="355"/>
      <c r="Q96" s="108">
        <f t="shared" si="50"/>
        <v>0</v>
      </c>
      <c r="R96" s="351"/>
      <c r="S96" s="352"/>
      <c r="T96" s="329">
        <f t="shared" si="51"/>
        <v>0</v>
      </c>
      <c r="U96" s="336"/>
      <c r="V96" s="108">
        <f t="shared" si="52"/>
        <v>0</v>
      </c>
      <c r="W96" s="351"/>
      <c r="X96" s="336"/>
      <c r="Y96" s="329">
        <f t="shared" si="53"/>
        <v>0</v>
      </c>
      <c r="Z96" s="336"/>
      <c r="AA96" s="108">
        <f t="shared" si="54"/>
        <v>0</v>
      </c>
    </row>
    <row r="97" spans="1:27" ht="57" x14ac:dyDescent="0.25">
      <c r="A97" s="345"/>
      <c r="B97" s="336" t="s">
        <v>630</v>
      </c>
      <c r="C97" s="268" t="s">
        <v>631</v>
      </c>
      <c r="D97" s="269" t="s">
        <v>656</v>
      </c>
      <c r="E97" s="97" t="s">
        <v>657</v>
      </c>
      <c r="F97" s="271" t="s">
        <v>658</v>
      </c>
      <c r="G97" s="270">
        <v>100</v>
      </c>
      <c r="H97" s="351">
        <v>0</v>
      </c>
      <c r="I97" s="350">
        <v>0</v>
      </c>
      <c r="J97" s="325">
        <f t="shared" si="25"/>
        <v>0</v>
      </c>
      <c r="K97" s="336"/>
      <c r="L97" s="108">
        <f t="shared" si="42"/>
        <v>0</v>
      </c>
      <c r="M97" s="351"/>
      <c r="N97" s="352"/>
      <c r="O97" s="329">
        <f t="shared" si="49"/>
        <v>0</v>
      </c>
      <c r="P97" s="336"/>
      <c r="Q97" s="108">
        <f t="shared" si="50"/>
        <v>0</v>
      </c>
      <c r="R97" s="351"/>
      <c r="S97" s="352"/>
      <c r="T97" s="329">
        <f t="shared" si="51"/>
        <v>0</v>
      </c>
      <c r="U97" s="336"/>
      <c r="V97" s="108">
        <f t="shared" si="52"/>
        <v>0</v>
      </c>
      <c r="W97" s="351"/>
      <c r="X97" s="336"/>
      <c r="Y97" s="329">
        <f t="shared" si="53"/>
        <v>0</v>
      </c>
      <c r="Z97" s="336"/>
      <c r="AA97" s="108">
        <f t="shared" si="54"/>
        <v>0</v>
      </c>
    </row>
    <row r="98" spans="1:27" ht="57" x14ac:dyDescent="0.25">
      <c r="A98" s="345"/>
      <c r="B98" s="336" t="s">
        <v>630</v>
      </c>
      <c r="C98" s="268" t="s">
        <v>631</v>
      </c>
      <c r="D98" s="269" t="s">
        <v>659</v>
      </c>
      <c r="E98" s="97" t="s">
        <v>660</v>
      </c>
      <c r="F98" s="271" t="s">
        <v>661</v>
      </c>
      <c r="G98" s="270">
        <v>200</v>
      </c>
      <c r="H98" s="351">
        <v>49</v>
      </c>
      <c r="I98" s="336">
        <v>50</v>
      </c>
      <c r="J98" s="325">
        <f t="shared" si="25"/>
        <v>0.98</v>
      </c>
      <c r="K98" s="336"/>
      <c r="L98" s="108">
        <f t="shared" si="42"/>
        <v>0.245</v>
      </c>
      <c r="M98" s="351"/>
      <c r="N98" s="352"/>
      <c r="O98" s="329">
        <f t="shared" si="49"/>
        <v>0</v>
      </c>
      <c r="P98" s="336"/>
      <c r="Q98" s="108">
        <f t="shared" si="50"/>
        <v>0</v>
      </c>
      <c r="R98" s="351"/>
      <c r="S98" s="352"/>
      <c r="T98" s="329">
        <f t="shared" si="51"/>
        <v>0</v>
      </c>
      <c r="U98" s="336"/>
      <c r="V98" s="108">
        <f t="shared" si="52"/>
        <v>0</v>
      </c>
      <c r="W98" s="351"/>
      <c r="X98" s="336"/>
      <c r="Y98" s="329">
        <f t="shared" si="53"/>
        <v>0</v>
      </c>
      <c r="Z98" s="336"/>
      <c r="AA98" s="108">
        <f t="shared" si="54"/>
        <v>0</v>
      </c>
    </row>
    <row r="99" spans="1:27" ht="57" x14ac:dyDescent="0.25">
      <c r="A99" s="345"/>
      <c r="B99" s="336" t="s">
        <v>630</v>
      </c>
      <c r="C99" s="268" t="s">
        <v>631</v>
      </c>
      <c r="D99" s="269" t="s">
        <v>662</v>
      </c>
      <c r="E99" s="97" t="s">
        <v>663</v>
      </c>
      <c r="F99" s="271" t="s">
        <v>664</v>
      </c>
      <c r="G99" s="270">
        <v>8</v>
      </c>
      <c r="H99" s="351">
        <v>3</v>
      </c>
      <c r="I99" s="350">
        <v>2</v>
      </c>
      <c r="J99" s="325">
        <f t="shared" si="25"/>
        <v>1.5</v>
      </c>
      <c r="K99" s="336"/>
      <c r="L99" s="108">
        <f t="shared" si="42"/>
        <v>0.375</v>
      </c>
      <c r="M99" s="351"/>
      <c r="N99" s="352"/>
      <c r="O99" s="329">
        <f t="shared" si="49"/>
        <v>0</v>
      </c>
      <c r="P99" s="336"/>
      <c r="Q99" s="108">
        <f t="shared" si="50"/>
        <v>0</v>
      </c>
      <c r="R99" s="351"/>
      <c r="S99" s="352"/>
      <c r="T99" s="329">
        <f t="shared" si="51"/>
        <v>0</v>
      </c>
      <c r="U99" s="336"/>
      <c r="V99" s="108">
        <f t="shared" si="52"/>
        <v>0</v>
      </c>
      <c r="W99" s="351"/>
      <c r="X99" s="336"/>
      <c r="Y99" s="329">
        <f t="shared" si="53"/>
        <v>0</v>
      </c>
      <c r="Z99" s="336"/>
      <c r="AA99" s="108">
        <f t="shared" si="54"/>
        <v>0</v>
      </c>
    </row>
    <row r="100" spans="1:27" ht="114" x14ac:dyDescent="0.25">
      <c r="A100" s="345"/>
      <c r="B100" s="344" t="s">
        <v>630</v>
      </c>
      <c r="C100" s="268" t="s">
        <v>631</v>
      </c>
      <c r="D100" s="269" t="s">
        <v>665</v>
      </c>
      <c r="E100" s="97" t="s">
        <v>666</v>
      </c>
      <c r="F100" s="271" t="s">
        <v>667</v>
      </c>
      <c r="G100" s="270">
        <v>2</v>
      </c>
      <c r="H100" s="351">
        <v>1</v>
      </c>
      <c r="I100" s="350">
        <v>0</v>
      </c>
      <c r="J100" s="325">
        <f t="shared" si="25"/>
        <v>0</v>
      </c>
      <c r="K100" s="344"/>
      <c r="L100" s="108">
        <f t="shared" si="42"/>
        <v>0.5</v>
      </c>
      <c r="M100" s="351"/>
      <c r="N100" s="352"/>
      <c r="O100" s="329">
        <f t="shared" si="49"/>
        <v>0</v>
      </c>
      <c r="P100" s="336"/>
      <c r="Q100" s="108">
        <f t="shared" si="50"/>
        <v>0</v>
      </c>
      <c r="R100" s="351"/>
      <c r="S100" s="352"/>
      <c r="T100" s="329">
        <f t="shared" si="51"/>
        <v>0</v>
      </c>
      <c r="U100" s="336"/>
      <c r="V100" s="108">
        <f t="shared" si="52"/>
        <v>0</v>
      </c>
      <c r="W100" s="351"/>
      <c r="X100" s="336"/>
      <c r="Y100" s="329">
        <f t="shared" si="53"/>
        <v>0</v>
      </c>
      <c r="Z100" s="336"/>
      <c r="AA100" s="108">
        <f t="shared" si="54"/>
        <v>0</v>
      </c>
    </row>
    <row r="101" spans="1:27" ht="71.25" x14ac:dyDescent="0.25">
      <c r="A101" s="345"/>
      <c r="B101" s="344" t="s">
        <v>630</v>
      </c>
      <c r="C101" s="268" t="s">
        <v>631</v>
      </c>
      <c r="D101" s="269" t="s">
        <v>668</v>
      </c>
      <c r="E101" s="97" t="s">
        <v>669</v>
      </c>
      <c r="F101" s="271" t="s">
        <v>670</v>
      </c>
      <c r="G101" s="270">
        <v>8</v>
      </c>
      <c r="H101" s="351">
        <v>2</v>
      </c>
      <c r="I101" s="350">
        <v>2</v>
      </c>
      <c r="J101" s="325">
        <f t="shared" si="25"/>
        <v>1</v>
      </c>
      <c r="K101" s="344"/>
      <c r="L101" s="108">
        <f t="shared" si="42"/>
        <v>0.25</v>
      </c>
      <c r="M101" s="351"/>
      <c r="N101" s="352"/>
      <c r="O101" s="329">
        <f t="shared" si="49"/>
        <v>0</v>
      </c>
      <c r="P101" s="336"/>
      <c r="Q101" s="108">
        <f t="shared" si="50"/>
        <v>0</v>
      </c>
      <c r="R101" s="351"/>
      <c r="S101" s="352"/>
      <c r="T101" s="329">
        <f t="shared" si="51"/>
        <v>0</v>
      </c>
      <c r="U101" s="336"/>
      <c r="V101" s="108">
        <f t="shared" si="52"/>
        <v>0</v>
      </c>
      <c r="W101" s="351"/>
      <c r="X101" s="336"/>
      <c r="Y101" s="329">
        <f t="shared" si="53"/>
        <v>0</v>
      </c>
      <c r="Z101" s="336"/>
      <c r="AA101" s="108">
        <f t="shared" si="54"/>
        <v>0</v>
      </c>
    </row>
    <row r="102" spans="1:27" ht="85.5" x14ac:dyDescent="0.25">
      <c r="A102" s="345"/>
      <c r="B102" s="346" t="s">
        <v>671</v>
      </c>
      <c r="C102" s="272" t="s">
        <v>672</v>
      </c>
      <c r="D102" s="104" t="s">
        <v>673</v>
      </c>
      <c r="E102" s="261" t="s">
        <v>674</v>
      </c>
      <c r="F102" s="273" t="s">
        <v>675</v>
      </c>
      <c r="G102" s="274">
        <v>160</v>
      </c>
      <c r="H102" s="356">
        <v>40</v>
      </c>
      <c r="I102" s="357">
        <v>40</v>
      </c>
      <c r="J102" s="325">
        <f t="shared" si="25"/>
        <v>1</v>
      </c>
      <c r="K102" s="358"/>
      <c r="L102" s="108">
        <f t="shared" si="42"/>
        <v>0.25</v>
      </c>
      <c r="M102" s="349"/>
      <c r="N102" s="330"/>
      <c r="O102" s="329">
        <f t="shared" si="49"/>
        <v>0</v>
      </c>
      <c r="P102" s="336"/>
      <c r="Q102" s="108">
        <f t="shared" si="50"/>
        <v>0</v>
      </c>
      <c r="R102" s="349"/>
      <c r="S102" s="330"/>
      <c r="T102" s="329">
        <f t="shared" si="51"/>
        <v>0</v>
      </c>
      <c r="U102" s="332"/>
      <c r="V102" s="108">
        <f t="shared" si="52"/>
        <v>0</v>
      </c>
      <c r="W102" s="353">
        <v>0</v>
      </c>
      <c r="X102" s="330">
        <v>3</v>
      </c>
      <c r="Y102" s="329">
        <f t="shared" si="53"/>
        <v>0</v>
      </c>
      <c r="Z102" s="359"/>
      <c r="AA102" s="108">
        <f t="shared" si="54"/>
        <v>0</v>
      </c>
    </row>
    <row r="103" spans="1:27" ht="42.75" x14ac:dyDescent="0.25">
      <c r="A103" s="345"/>
      <c r="B103" s="346" t="s">
        <v>671</v>
      </c>
      <c r="C103" s="272"/>
      <c r="D103" s="75" t="s">
        <v>676</v>
      </c>
      <c r="E103" s="75" t="s">
        <v>677</v>
      </c>
      <c r="F103" s="75" t="s">
        <v>678</v>
      </c>
      <c r="G103" s="275">
        <v>6</v>
      </c>
      <c r="H103" s="349">
        <v>1</v>
      </c>
      <c r="I103" s="330">
        <v>1</v>
      </c>
      <c r="J103" s="325">
        <f t="shared" si="25"/>
        <v>1</v>
      </c>
      <c r="K103" s="336"/>
      <c r="L103" s="108">
        <f t="shared" si="42"/>
        <v>0.16666666666666666</v>
      </c>
      <c r="M103" s="360"/>
      <c r="N103" s="330"/>
      <c r="O103" s="329">
        <f t="shared" si="49"/>
        <v>0</v>
      </c>
      <c r="P103" s="361"/>
      <c r="Q103" s="108">
        <f t="shared" si="50"/>
        <v>0</v>
      </c>
      <c r="R103" s="360"/>
      <c r="S103" s="330"/>
      <c r="T103" s="329">
        <f t="shared" si="51"/>
        <v>0</v>
      </c>
      <c r="U103" s="361"/>
      <c r="V103" s="108">
        <f t="shared" si="52"/>
        <v>0</v>
      </c>
      <c r="W103" s="353"/>
      <c r="X103" s="330">
        <v>0</v>
      </c>
      <c r="Y103" s="329">
        <f t="shared" si="53"/>
        <v>0</v>
      </c>
      <c r="Z103" s="361"/>
      <c r="AA103" s="108">
        <f t="shared" si="54"/>
        <v>0</v>
      </c>
    </row>
    <row r="104" spans="1:27" ht="42.75" x14ac:dyDescent="0.25">
      <c r="A104" s="345"/>
      <c r="B104" s="346" t="s">
        <v>671</v>
      </c>
      <c r="C104" s="272"/>
      <c r="D104" s="87" t="s">
        <v>679</v>
      </c>
      <c r="E104" s="104" t="s">
        <v>680</v>
      </c>
      <c r="F104" s="87" t="s">
        <v>681</v>
      </c>
      <c r="G104" s="275">
        <v>160</v>
      </c>
      <c r="H104" s="349">
        <v>40</v>
      </c>
      <c r="I104" s="330">
        <v>40</v>
      </c>
      <c r="J104" s="325">
        <f t="shared" si="25"/>
        <v>1</v>
      </c>
      <c r="K104" s="336"/>
      <c r="L104" s="108">
        <f t="shared" si="42"/>
        <v>0.25</v>
      </c>
      <c r="M104" s="349"/>
      <c r="N104" s="330"/>
      <c r="O104" s="329">
        <f t="shared" si="49"/>
        <v>0</v>
      </c>
      <c r="P104" s="340"/>
      <c r="Q104" s="108">
        <f t="shared" si="50"/>
        <v>0</v>
      </c>
      <c r="R104" s="349"/>
      <c r="S104" s="330"/>
      <c r="T104" s="329">
        <f t="shared" si="51"/>
        <v>0</v>
      </c>
      <c r="U104" s="340"/>
      <c r="V104" s="108">
        <f t="shared" si="52"/>
        <v>0</v>
      </c>
      <c r="W104" s="362"/>
      <c r="X104" s="330">
        <v>1</v>
      </c>
      <c r="Y104" s="329">
        <f t="shared" si="53"/>
        <v>0</v>
      </c>
      <c r="Z104" s="361"/>
      <c r="AA104" s="108">
        <f t="shared" si="54"/>
        <v>0</v>
      </c>
    </row>
    <row r="105" spans="1:27" ht="42.75" x14ac:dyDescent="0.25">
      <c r="A105" s="345"/>
      <c r="B105" s="346" t="s">
        <v>671</v>
      </c>
      <c r="C105" s="272"/>
      <c r="D105" s="87" t="s">
        <v>682</v>
      </c>
      <c r="E105" s="104" t="s">
        <v>683</v>
      </c>
      <c r="F105" s="87" t="s">
        <v>684</v>
      </c>
      <c r="G105" s="275">
        <v>160</v>
      </c>
      <c r="H105" s="349">
        <v>40</v>
      </c>
      <c r="I105" s="330">
        <v>40</v>
      </c>
      <c r="J105" s="325">
        <f t="shared" si="25"/>
        <v>1</v>
      </c>
      <c r="K105" s="336"/>
      <c r="L105" s="108">
        <f t="shared" si="42"/>
        <v>0.25</v>
      </c>
      <c r="M105" s="349"/>
      <c r="N105" s="330"/>
      <c r="O105" s="329">
        <f t="shared" si="49"/>
        <v>0</v>
      </c>
      <c r="P105" s="336"/>
      <c r="Q105" s="108">
        <f t="shared" si="50"/>
        <v>0</v>
      </c>
      <c r="R105" s="349"/>
      <c r="S105" s="330"/>
      <c r="T105" s="329">
        <f t="shared" si="51"/>
        <v>0</v>
      </c>
      <c r="U105" s="344"/>
      <c r="V105" s="108">
        <f t="shared" si="52"/>
        <v>0</v>
      </c>
      <c r="W105" s="353"/>
      <c r="X105" s="330">
        <v>3</v>
      </c>
      <c r="Y105" s="329">
        <f t="shared" si="53"/>
        <v>0</v>
      </c>
      <c r="Z105" s="363"/>
      <c r="AA105" s="108">
        <f t="shared" si="54"/>
        <v>0</v>
      </c>
    </row>
    <row r="106" spans="1:27" ht="42.75" x14ac:dyDescent="0.25">
      <c r="A106" s="345"/>
      <c r="B106" s="346" t="s">
        <v>671</v>
      </c>
      <c r="C106" s="276"/>
      <c r="D106" s="87" t="s">
        <v>685</v>
      </c>
      <c r="E106" s="104" t="s">
        <v>686</v>
      </c>
      <c r="F106" s="87" t="s">
        <v>687</v>
      </c>
      <c r="G106" s="275">
        <v>40</v>
      </c>
      <c r="H106" s="349">
        <v>36</v>
      </c>
      <c r="I106" s="330">
        <v>40</v>
      </c>
      <c r="J106" s="325">
        <f t="shared" si="25"/>
        <v>0.9</v>
      </c>
      <c r="K106" s="336" t="s">
        <v>688</v>
      </c>
      <c r="L106" s="108">
        <f t="shared" si="42"/>
        <v>0.9</v>
      </c>
      <c r="M106" s="360"/>
      <c r="N106" s="330"/>
      <c r="O106" s="329">
        <f t="shared" si="49"/>
        <v>0</v>
      </c>
      <c r="P106" s="361"/>
      <c r="Q106" s="108">
        <f t="shared" si="50"/>
        <v>0</v>
      </c>
      <c r="R106" s="360"/>
      <c r="S106" s="330"/>
      <c r="T106" s="329">
        <f t="shared" si="51"/>
        <v>0</v>
      </c>
      <c r="U106" s="361"/>
      <c r="V106" s="108">
        <f t="shared" si="52"/>
        <v>0</v>
      </c>
      <c r="W106" s="353"/>
      <c r="X106" s="330">
        <v>0</v>
      </c>
      <c r="Y106" s="329">
        <f t="shared" si="53"/>
        <v>0</v>
      </c>
      <c r="Z106" s="361"/>
      <c r="AA106" s="108">
        <f t="shared" si="54"/>
        <v>0</v>
      </c>
    </row>
    <row r="107" spans="1:27" ht="57" x14ac:dyDescent="0.25">
      <c r="A107" s="345"/>
      <c r="B107" s="346" t="s">
        <v>671</v>
      </c>
      <c r="C107" s="277" t="s">
        <v>689</v>
      </c>
      <c r="D107" s="87" t="s">
        <v>690</v>
      </c>
      <c r="E107" s="104" t="s">
        <v>691</v>
      </c>
      <c r="F107" s="87" t="s">
        <v>692</v>
      </c>
      <c r="G107" s="275">
        <v>1</v>
      </c>
      <c r="H107" s="349">
        <v>1</v>
      </c>
      <c r="I107" s="330">
        <v>1</v>
      </c>
      <c r="J107" s="325">
        <f t="shared" si="25"/>
        <v>1</v>
      </c>
      <c r="K107" s="336"/>
      <c r="L107" s="108">
        <f t="shared" si="42"/>
        <v>1</v>
      </c>
      <c r="M107" s="349"/>
      <c r="N107" s="330"/>
      <c r="O107" s="329">
        <f t="shared" si="49"/>
        <v>0</v>
      </c>
      <c r="P107" s="340"/>
      <c r="Q107" s="108">
        <f t="shared" si="50"/>
        <v>0</v>
      </c>
      <c r="R107" s="349"/>
      <c r="S107" s="330"/>
      <c r="T107" s="329">
        <f t="shared" si="51"/>
        <v>0</v>
      </c>
      <c r="U107" s="340"/>
      <c r="V107" s="108">
        <f t="shared" si="52"/>
        <v>0</v>
      </c>
      <c r="W107" s="362"/>
      <c r="X107" s="339">
        <v>3</v>
      </c>
      <c r="Y107" s="329">
        <f t="shared" si="53"/>
        <v>0</v>
      </c>
      <c r="Z107" s="332"/>
      <c r="AA107" s="108">
        <f t="shared" si="54"/>
        <v>0</v>
      </c>
    </row>
    <row r="108" spans="1:27" ht="28.5" x14ac:dyDescent="0.25">
      <c r="A108" s="345"/>
      <c r="B108" s="346" t="s">
        <v>671</v>
      </c>
      <c r="C108" s="272"/>
      <c r="D108" s="87" t="s">
        <v>693</v>
      </c>
      <c r="E108" s="104" t="s">
        <v>694</v>
      </c>
      <c r="F108" s="87" t="s">
        <v>695</v>
      </c>
      <c r="G108" s="275" t="s">
        <v>696</v>
      </c>
      <c r="H108" s="349">
        <v>0</v>
      </c>
      <c r="I108" s="330">
        <v>0</v>
      </c>
      <c r="J108" s="325">
        <f t="shared" si="25"/>
        <v>0</v>
      </c>
      <c r="K108" s="336" t="s">
        <v>697</v>
      </c>
      <c r="L108" s="108">
        <f t="shared" si="42"/>
        <v>0</v>
      </c>
      <c r="M108" s="360"/>
      <c r="N108" s="330"/>
      <c r="O108" s="329">
        <f t="shared" si="49"/>
        <v>0</v>
      </c>
      <c r="P108" s="364"/>
      <c r="Q108" s="108">
        <f t="shared" si="50"/>
        <v>0</v>
      </c>
      <c r="R108" s="360"/>
      <c r="S108" s="330"/>
      <c r="T108" s="329">
        <f t="shared" si="51"/>
        <v>0</v>
      </c>
      <c r="U108" s="364"/>
      <c r="V108" s="108">
        <f t="shared" si="52"/>
        <v>0</v>
      </c>
      <c r="W108" s="353"/>
      <c r="X108" s="330">
        <v>0</v>
      </c>
      <c r="Y108" s="329">
        <f t="shared" si="53"/>
        <v>0</v>
      </c>
      <c r="Z108" s="359"/>
      <c r="AA108" s="108">
        <f t="shared" si="54"/>
        <v>0</v>
      </c>
    </row>
    <row r="109" spans="1:27" ht="42.75" x14ac:dyDescent="0.25">
      <c r="A109" s="345"/>
      <c r="B109" s="346" t="s">
        <v>671</v>
      </c>
      <c r="C109" s="272"/>
      <c r="D109" s="87" t="s">
        <v>698</v>
      </c>
      <c r="E109" s="104" t="s">
        <v>699</v>
      </c>
      <c r="F109" s="87" t="s">
        <v>700</v>
      </c>
      <c r="G109" s="275" t="s">
        <v>696</v>
      </c>
      <c r="H109" s="349">
        <v>80</v>
      </c>
      <c r="I109" s="330">
        <v>80</v>
      </c>
      <c r="J109" s="325">
        <f t="shared" si="25"/>
        <v>1</v>
      </c>
      <c r="K109" s="336"/>
      <c r="L109" s="108">
        <f t="shared" si="42"/>
        <v>1</v>
      </c>
      <c r="M109" s="360"/>
      <c r="N109" s="330"/>
      <c r="O109" s="329">
        <f t="shared" si="49"/>
        <v>0</v>
      </c>
      <c r="P109" s="364"/>
      <c r="Q109" s="108">
        <f t="shared" si="50"/>
        <v>0</v>
      </c>
      <c r="R109" s="360"/>
      <c r="S109" s="330"/>
      <c r="T109" s="329">
        <f t="shared" si="51"/>
        <v>0</v>
      </c>
      <c r="U109" s="363"/>
      <c r="V109" s="108">
        <f t="shared" si="52"/>
        <v>0</v>
      </c>
      <c r="W109" s="353"/>
      <c r="X109" s="330">
        <v>0</v>
      </c>
      <c r="Y109" s="329">
        <f t="shared" si="53"/>
        <v>0</v>
      </c>
      <c r="Z109" s="359"/>
      <c r="AA109" s="108">
        <f t="shared" si="54"/>
        <v>0</v>
      </c>
    </row>
    <row r="110" spans="1:27" ht="42.75" x14ac:dyDescent="0.25">
      <c r="A110" s="345"/>
      <c r="B110" s="346" t="s">
        <v>671</v>
      </c>
      <c r="C110" s="276"/>
      <c r="D110" s="104" t="s">
        <v>701</v>
      </c>
      <c r="E110" s="278" t="s">
        <v>702</v>
      </c>
      <c r="F110" s="87" t="s">
        <v>703</v>
      </c>
      <c r="G110" s="106">
        <v>160</v>
      </c>
      <c r="H110" s="349">
        <v>40</v>
      </c>
      <c r="I110" s="330">
        <v>40</v>
      </c>
      <c r="J110" s="325">
        <f t="shared" si="25"/>
        <v>1</v>
      </c>
      <c r="K110" s="336" t="s">
        <v>704</v>
      </c>
      <c r="L110" s="108">
        <f t="shared" si="42"/>
        <v>0.25</v>
      </c>
      <c r="M110" s="360"/>
      <c r="N110" s="330"/>
      <c r="O110" s="329">
        <f t="shared" si="49"/>
        <v>0</v>
      </c>
      <c r="P110" s="336"/>
      <c r="Q110" s="108">
        <f t="shared" si="50"/>
        <v>0</v>
      </c>
      <c r="R110" s="365"/>
      <c r="S110" s="330"/>
      <c r="T110" s="329">
        <f t="shared" si="51"/>
        <v>0</v>
      </c>
      <c r="U110" s="336"/>
      <c r="V110" s="108">
        <f t="shared" si="52"/>
        <v>0</v>
      </c>
      <c r="W110" s="353"/>
      <c r="X110" s="330"/>
      <c r="Y110" s="329">
        <f t="shared" si="53"/>
        <v>0</v>
      </c>
      <c r="Z110" s="366"/>
      <c r="AA110" s="108">
        <f t="shared" si="54"/>
        <v>0</v>
      </c>
    </row>
    <row r="111" spans="1:27" ht="42.75" x14ac:dyDescent="0.25">
      <c r="A111" s="345"/>
      <c r="B111" s="346" t="s">
        <v>705</v>
      </c>
      <c r="C111" s="272" t="s">
        <v>706</v>
      </c>
      <c r="D111" s="87" t="s">
        <v>707</v>
      </c>
      <c r="E111" s="104" t="s">
        <v>708</v>
      </c>
      <c r="F111" s="87" t="s">
        <v>709</v>
      </c>
      <c r="G111" s="275">
        <v>4</v>
      </c>
      <c r="H111" s="349">
        <v>1</v>
      </c>
      <c r="I111" s="330">
        <v>1</v>
      </c>
      <c r="J111" s="325">
        <f t="shared" si="25"/>
        <v>1</v>
      </c>
      <c r="K111" s="336" t="s">
        <v>710</v>
      </c>
      <c r="L111" s="108">
        <f t="shared" si="42"/>
        <v>0.25</v>
      </c>
      <c r="M111" s="360"/>
      <c r="N111" s="330"/>
      <c r="O111" s="329">
        <f t="shared" si="49"/>
        <v>0</v>
      </c>
      <c r="P111" s="336"/>
      <c r="Q111" s="108">
        <f t="shared" si="50"/>
        <v>0</v>
      </c>
      <c r="R111" s="365"/>
      <c r="S111" s="330"/>
      <c r="T111" s="329">
        <f t="shared" si="51"/>
        <v>0</v>
      </c>
      <c r="U111" s="336"/>
      <c r="V111" s="108">
        <f t="shared" si="52"/>
        <v>0</v>
      </c>
      <c r="W111" s="353"/>
      <c r="X111" s="330"/>
      <c r="Y111" s="329">
        <f t="shared" si="53"/>
        <v>0</v>
      </c>
      <c r="Z111" s="366"/>
      <c r="AA111" s="108">
        <f t="shared" si="54"/>
        <v>0</v>
      </c>
    </row>
    <row r="112" spans="1:27" ht="42.75" x14ac:dyDescent="0.25">
      <c r="A112" s="345"/>
      <c r="B112" s="346" t="s">
        <v>705</v>
      </c>
      <c r="C112" s="272"/>
      <c r="D112" s="87" t="s">
        <v>711</v>
      </c>
      <c r="E112" s="104" t="s">
        <v>712</v>
      </c>
      <c r="F112" s="87" t="s">
        <v>713</v>
      </c>
      <c r="G112" s="275">
        <v>20</v>
      </c>
      <c r="H112" s="349">
        <v>10</v>
      </c>
      <c r="I112" s="339">
        <v>10</v>
      </c>
      <c r="J112" s="325">
        <f t="shared" si="25"/>
        <v>1</v>
      </c>
      <c r="K112" s="336" t="s">
        <v>714</v>
      </c>
      <c r="L112" s="108">
        <f t="shared" si="42"/>
        <v>0.5</v>
      </c>
      <c r="M112" s="360"/>
      <c r="N112" s="330"/>
      <c r="O112" s="329">
        <f t="shared" si="49"/>
        <v>0</v>
      </c>
      <c r="P112" s="336"/>
      <c r="Q112" s="108">
        <f t="shared" si="50"/>
        <v>0</v>
      </c>
      <c r="R112" s="365"/>
      <c r="S112" s="330"/>
      <c r="T112" s="329">
        <f t="shared" si="51"/>
        <v>0</v>
      </c>
      <c r="U112" s="336"/>
      <c r="V112" s="108">
        <f t="shared" si="52"/>
        <v>0</v>
      </c>
      <c r="W112" s="353"/>
      <c r="X112" s="330"/>
      <c r="Y112" s="329">
        <f t="shared" si="53"/>
        <v>0</v>
      </c>
      <c r="Z112" s="366"/>
      <c r="AA112" s="108">
        <f t="shared" si="54"/>
        <v>0</v>
      </c>
    </row>
    <row r="113" spans="1:27" ht="42.75" x14ac:dyDescent="0.25">
      <c r="A113" s="345"/>
      <c r="B113" s="346" t="s">
        <v>705</v>
      </c>
      <c r="C113" s="272"/>
      <c r="D113" s="104" t="s">
        <v>715</v>
      </c>
      <c r="E113" s="104" t="s">
        <v>680</v>
      </c>
      <c r="F113" s="87" t="s">
        <v>716</v>
      </c>
      <c r="G113" s="275" t="s">
        <v>696</v>
      </c>
      <c r="H113" s="349">
        <v>3</v>
      </c>
      <c r="I113" s="339">
        <v>3</v>
      </c>
      <c r="J113" s="325">
        <f t="shared" si="25"/>
        <v>1</v>
      </c>
      <c r="K113" s="336" t="s">
        <v>717</v>
      </c>
      <c r="L113" s="108">
        <f t="shared" si="42"/>
        <v>1</v>
      </c>
      <c r="M113" s="360"/>
      <c r="N113" s="330"/>
      <c r="O113" s="329">
        <f t="shared" si="49"/>
        <v>0</v>
      </c>
      <c r="P113" s="336"/>
      <c r="Q113" s="108">
        <f t="shared" si="50"/>
        <v>0</v>
      </c>
      <c r="R113" s="365"/>
      <c r="S113" s="330"/>
      <c r="T113" s="329">
        <f t="shared" si="51"/>
        <v>0</v>
      </c>
      <c r="U113" s="336"/>
      <c r="V113" s="108">
        <f t="shared" si="52"/>
        <v>0</v>
      </c>
      <c r="W113" s="353"/>
      <c r="X113" s="330"/>
      <c r="Y113" s="329">
        <f t="shared" si="53"/>
        <v>0</v>
      </c>
      <c r="Z113" s="366"/>
      <c r="AA113" s="108">
        <f t="shared" si="54"/>
        <v>0</v>
      </c>
    </row>
    <row r="114" spans="1:27" ht="28.5" x14ac:dyDescent="0.25">
      <c r="A114" s="345"/>
      <c r="B114" s="346" t="s">
        <v>705</v>
      </c>
      <c r="C114" s="272"/>
      <c r="D114" s="87" t="s">
        <v>718</v>
      </c>
      <c r="E114" s="279" t="s">
        <v>712</v>
      </c>
      <c r="F114" s="87" t="s">
        <v>719</v>
      </c>
      <c r="G114" s="106">
        <v>32</v>
      </c>
      <c r="H114" s="349">
        <v>8</v>
      </c>
      <c r="I114" s="330">
        <v>8</v>
      </c>
      <c r="J114" s="325">
        <f t="shared" si="25"/>
        <v>1</v>
      </c>
      <c r="K114" s="336"/>
      <c r="L114" s="108">
        <f t="shared" si="42"/>
        <v>0.25</v>
      </c>
      <c r="M114" s="360"/>
      <c r="N114" s="330"/>
      <c r="O114" s="329">
        <f t="shared" si="49"/>
        <v>0</v>
      </c>
      <c r="P114" s="336"/>
      <c r="Q114" s="108">
        <f t="shared" si="50"/>
        <v>0</v>
      </c>
      <c r="R114" s="365"/>
      <c r="S114" s="330"/>
      <c r="T114" s="329">
        <f t="shared" si="51"/>
        <v>0</v>
      </c>
      <c r="U114" s="336"/>
      <c r="V114" s="108">
        <f t="shared" si="52"/>
        <v>0</v>
      </c>
      <c r="W114" s="353"/>
      <c r="X114" s="330"/>
      <c r="Y114" s="329">
        <f t="shared" si="53"/>
        <v>0</v>
      </c>
      <c r="Z114" s="366"/>
      <c r="AA114" s="108">
        <f t="shared" si="54"/>
        <v>0</v>
      </c>
    </row>
    <row r="115" spans="1:27" ht="42.75" x14ac:dyDescent="0.25">
      <c r="A115" s="345"/>
      <c r="B115" s="346" t="s">
        <v>705</v>
      </c>
      <c r="C115" s="272"/>
      <c r="D115" s="87" t="s">
        <v>720</v>
      </c>
      <c r="E115" s="104" t="s">
        <v>721</v>
      </c>
      <c r="F115" s="104" t="s">
        <v>722</v>
      </c>
      <c r="G115" s="275" t="s">
        <v>696</v>
      </c>
      <c r="H115" s="349">
        <v>0</v>
      </c>
      <c r="I115" s="330">
        <v>0</v>
      </c>
      <c r="J115" s="325">
        <f t="shared" si="25"/>
        <v>0</v>
      </c>
      <c r="K115" s="336"/>
      <c r="L115" s="108">
        <f t="shared" si="42"/>
        <v>0</v>
      </c>
      <c r="M115" s="349"/>
      <c r="N115" s="330"/>
      <c r="O115" s="329">
        <f t="shared" si="49"/>
        <v>0</v>
      </c>
      <c r="P115" s="336"/>
      <c r="Q115" s="108">
        <f t="shared" si="50"/>
        <v>0</v>
      </c>
      <c r="R115" s="365"/>
      <c r="S115" s="330"/>
      <c r="T115" s="329">
        <f t="shared" si="51"/>
        <v>0</v>
      </c>
      <c r="U115" s="336"/>
      <c r="V115" s="108">
        <f t="shared" si="52"/>
        <v>0</v>
      </c>
      <c r="W115" s="353"/>
      <c r="X115" s="330"/>
      <c r="Y115" s="329">
        <f t="shared" si="53"/>
        <v>0</v>
      </c>
      <c r="Z115" s="366"/>
      <c r="AA115" s="108">
        <f t="shared" si="54"/>
        <v>0</v>
      </c>
    </row>
    <row r="116" spans="1:27" ht="28.5" x14ac:dyDescent="0.25">
      <c r="A116" s="345"/>
      <c r="B116" s="346" t="s">
        <v>705</v>
      </c>
      <c r="C116" s="272"/>
      <c r="D116" s="87" t="s">
        <v>723</v>
      </c>
      <c r="E116" s="104" t="s">
        <v>724</v>
      </c>
      <c r="F116" s="87" t="s">
        <v>725</v>
      </c>
      <c r="G116" s="275">
        <v>2</v>
      </c>
      <c r="H116" s="349">
        <v>1</v>
      </c>
      <c r="I116" s="330">
        <v>1</v>
      </c>
      <c r="J116" s="325">
        <f t="shared" si="25"/>
        <v>1</v>
      </c>
      <c r="K116" s="336"/>
      <c r="L116" s="108">
        <f t="shared" si="42"/>
        <v>0.5</v>
      </c>
      <c r="M116" s="349"/>
      <c r="N116" s="330"/>
      <c r="O116" s="329">
        <f t="shared" si="49"/>
        <v>0</v>
      </c>
      <c r="P116" s="336"/>
      <c r="Q116" s="108">
        <f t="shared" si="50"/>
        <v>0</v>
      </c>
      <c r="R116" s="349"/>
      <c r="S116" s="330"/>
      <c r="T116" s="329">
        <f t="shared" si="51"/>
        <v>0</v>
      </c>
      <c r="U116" s="336"/>
      <c r="V116" s="108">
        <f t="shared" si="52"/>
        <v>0</v>
      </c>
      <c r="W116" s="353"/>
      <c r="X116" s="330"/>
      <c r="Y116" s="329">
        <f t="shared" si="53"/>
        <v>0</v>
      </c>
      <c r="Z116" s="366"/>
      <c r="AA116" s="108">
        <f t="shared" si="54"/>
        <v>0</v>
      </c>
    </row>
    <row r="117" spans="1:27" ht="99.75" x14ac:dyDescent="0.25">
      <c r="A117" s="345"/>
      <c r="B117" s="346" t="s">
        <v>705</v>
      </c>
      <c r="C117" s="272"/>
      <c r="D117" s="87" t="s">
        <v>726</v>
      </c>
      <c r="E117" s="104" t="s">
        <v>727</v>
      </c>
      <c r="F117" s="104" t="s">
        <v>728</v>
      </c>
      <c r="G117" s="275" t="s">
        <v>696</v>
      </c>
      <c r="H117" s="349">
        <v>23</v>
      </c>
      <c r="I117" s="330">
        <v>23</v>
      </c>
      <c r="J117" s="325">
        <f t="shared" si="25"/>
        <v>1</v>
      </c>
      <c r="K117" s="336"/>
      <c r="L117" s="108">
        <f t="shared" si="42"/>
        <v>1</v>
      </c>
      <c r="M117" s="349"/>
      <c r="N117" s="330"/>
      <c r="O117" s="329">
        <f t="shared" si="49"/>
        <v>0</v>
      </c>
      <c r="P117" s="336"/>
      <c r="Q117" s="108">
        <f t="shared" si="50"/>
        <v>0</v>
      </c>
      <c r="R117" s="349"/>
      <c r="S117" s="330"/>
      <c r="T117" s="329">
        <f t="shared" si="51"/>
        <v>0</v>
      </c>
      <c r="U117" s="336"/>
      <c r="V117" s="108">
        <f t="shared" si="52"/>
        <v>0</v>
      </c>
      <c r="W117" s="353"/>
      <c r="X117" s="330"/>
      <c r="Y117" s="329">
        <f t="shared" si="53"/>
        <v>0</v>
      </c>
      <c r="Z117" s="366"/>
      <c r="AA117" s="108">
        <f t="shared" si="54"/>
        <v>0</v>
      </c>
    </row>
    <row r="118" spans="1:27" ht="42.75" x14ac:dyDescent="0.25">
      <c r="A118" s="345"/>
      <c r="B118" s="346" t="s">
        <v>705</v>
      </c>
      <c r="C118" s="272"/>
      <c r="D118" s="87" t="s">
        <v>729</v>
      </c>
      <c r="E118" s="104" t="s">
        <v>730</v>
      </c>
      <c r="F118" s="87" t="s">
        <v>716</v>
      </c>
      <c r="G118" s="275" t="s">
        <v>696</v>
      </c>
      <c r="H118" s="349">
        <v>30</v>
      </c>
      <c r="I118" s="330">
        <v>30</v>
      </c>
      <c r="J118" s="325">
        <f t="shared" si="25"/>
        <v>1</v>
      </c>
      <c r="K118" s="336" t="s">
        <v>731</v>
      </c>
      <c r="L118" s="108">
        <f t="shared" si="42"/>
        <v>1</v>
      </c>
      <c r="M118" s="353"/>
      <c r="N118" s="332"/>
      <c r="O118" s="329">
        <f t="shared" si="49"/>
        <v>0</v>
      </c>
      <c r="P118" s="332"/>
      <c r="Q118" s="108">
        <f t="shared" si="50"/>
        <v>0</v>
      </c>
      <c r="R118" s="353"/>
      <c r="S118" s="332"/>
      <c r="T118" s="329">
        <f t="shared" si="51"/>
        <v>0</v>
      </c>
      <c r="U118" s="332"/>
      <c r="V118" s="108">
        <f t="shared" si="52"/>
        <v>0</v>
      </c>
      <c r="W118" s="353"/>
      <c r="X118" s="332"/>
      <c r="Y118" s="329">
        <f t="shared" si="53"/>
        <v>0</v>
      </c>
      <c r="Z118" s="332"/>
      <c r="AA118" s="108">
        <f t="shared" si="54"/>
        <v>0</v>
      </c>
    </row>
    <row r="119" spans="1:27" ht="28.5" x14ac:dyDescent="0.25">
      <c r="A119" s="345"/>
      <c r="B119" s="346" t="s">
        <v>705</v>
      </c>
      <c r="C119" s="276"/>
      <c r="D119" s="87" t="s">
        <v>732</v>
      </c>
      <c r="E119" s="104" t="s">
        <v>733</v>
      </c>
      <c r="F119" s="87" t="s">
        <v>716</v>
      </c>
      <c r="G119" s="275" t="s">
        <v>696</v>
      </c>
      <c r="H119" s="349">
        <v>3</v>
      </c>
      <c r="I119" s="330">
        <v>3</v>
      </c>
      <c r="J119" s="325">
        <f t="shared" si="25"/>
        <v>1</v>
      </c>
      <c r="K119" s="336" t="s">
        <v>734</v>
      </c>
      <c r="L119" s="108">
        <f t="shared" si="42"/>
        <v>1</v>
      </c>
      <c r="M119" s="353"/>
      <c r="N119" s="332"/>
      <c r="O119" s="329">
        <f t="shared" si="49"/>
        <v>0</v>
      </c>
      <c r="P119" s="367"/>
      <c r="Q119" s="108">
        <f t="shared" si="50"/>
        <v>0</v>
      </c>
      <c r="R119" s="353"/>
      <c r="S119" s="332"/>
      <c r="T119" s="329">
        <f t="shared" si="51"/>
        <v>0</v>
      </c>
      <c r="U119" s="367"/>
      <c r="V119" s="108">
        <f t="shared" si="52"/>
        <v>0</v>
      </c>
      <c r="W119" s="353"/>
      <c r="X119" s="332"/>
      <c r="Y119" s="329">
        <f t="shared" si="53"/>
        <v>0</v>
      </c>
      <c r="Z119" s="332"/>
      <c r="AA119" s="108">
        <f t="shared" si="54"/>
        <v>0</v>
      </c>
    </row>
    <row r="120" spans="1:27" ht="142.5" x14ac:dyDescent="0.25">
      <c r="A120" s="345"/>
      <c r="B120" s="346" t="s">
        <v>705</v>
      </c>
      <c r="C120" s="87" t="s">
        <v>735</v>
      </c>
      <c r="D120" s="104" t="s">
        <v>736</v>
      </c>
      <c r="E120" s="104" t="s">
        <v>737</v>
      </c>
      <c r="F120" s="87" t="s">
        <v>716</v>
      </c>
      <c r="G120" s="275" t="s">
        <v>696</v>
      </c>
      <c r="H120" s="349">
        <v>10</v>
      </c>
      <c r="I120" s="330">
        <v>10</v>
      </c>
      <c r="J120" s="325">
        <f t="shared" si="25"/>
        <v>1</v>
      </c>
      <c r="K120" s="336"/>
      <c r="L120" s="108">
        <f t="shared" si="42"/>
        <v>1</v>
      </c>
      <c r="M120" s="353"/>
      <c r="N120" s="332"/>
      <c r="O120" s="329">
        <f t="shared" si="49"/>
        <v>0</v>
      </c>
      <c r="P120" s="367"/>
      <c r="Q120" s="108">
        <f t="shared" si="50"/>
        <v>0</v>
      </c>
      <c r="R120" s="353"/>
      <c r="S120" s="332"/>
      <c r="T120" s="329">
        <f t="shared" si="51"/>
        <v>0</v>
      </c>
      <c r="U120" s="367"/>
      <c r="V120" s="108">
        <f t="shared" si="52"/>
        <v>0</v>
      </c>
      <c r="W120" s="353"/>
      <c r="X120" s="332"/>
      <c r="Y120" s="329">
        <f t="shared" si="53"/>
        <v>0</v>
      </c>
      <c r="Z120" s="332"/>
      <c r="AA120" s="108">
        <f t="shared" si="54"/>
        <v>0</v>
      </c>
    </row>
    <row r="121" spans="1:27" ht="128.25" x14ac:dyDescent="0.25">
      <c r="A121" s="345"/>
      <c r="B121" s="346" t="s">
        <v>705</v>
      </c>
      <c r="C121" s="280" t="s">
        <v>738</v>
      </c>
      <c r="D121" s="104" t="s">
        <v>739</v>
      </c>
      <c r="E121" s="104" t="s">
        <v>740</v>
      </c>
      <c r="F121" s="87" t="s">
        <v>741</v>
      </c>
      <c r="G121" s="275">
        <v>4</v>
      </c>
      <c r="H121" s="349">
        <v>1</v>
      </c>
      <c r="I121" s="330">
        <v>1</v>
      </c>
      <c r="J121" s="325">
        <f t="shared" si="25"/>
        <v>1</v>
      </c>
      <c r="K121" s="336"/>
      <c r="L121" s="108">
        <f t="shared" si="42"/>
        <v>0.25</v>
      </c>
      <c r="M121" s="353"/>
      <c r="N121" s="332"/>
      <c r="O121" s="329">
        <f t="shared" si="49"/>
        <v>0</v>
      </c>
      <c r="P121" s="367"/>
      <c r="Q121" s="108">
        <f t="shared" si="50"/>
        <v>0</v>
      </c>
      <c r="R121" s="353"/>
      <c r="S121" s="332"/>
      <c r="T121" s="329">
        <f t="shared" si="51"/>
        <v>0</v>
      </c>
      <c r="U121" s="367"/>
      <c r="V121" s="108">
        <f t="shared" si="52"/>
        <v>0</v>
      </c>
      <c r="W121" s="353"/>
      <c r="X121" s="332"/>
      <c r="Y121" s="329">
        <f t="shared" si="53"/>
        <v>0</v>
      </c>
      <c r="Z121" s="332"/>
      <c r="AA121" s="108">
        <f t="shared" si="54"/>
        <v>0</v>
      </c>
    </row>
    <row r="122" spans="1:27" ht="99.75" x14ac:dyDescent="0.25">
      <c r="A122" s="345"/>
      <c r="B122" s="346" t="s">
        <v>705</v>
      </c>
      <c r="C122" s="281"/>
      <c r="D122" s="104" t="s">
        <v>742</v>
      </c>
      <c r="E122" s="104" t="s">
        <v>743</v>
      </c>
      <c r="F122" s="87" t="s">
        <v>716</v>
      </c>
      <c r="G122" s="106">
        <v>5</v>
      </c>
      <c r="H122" s="349">
        <v>2</v>
      </c>
      <c r="I122" s="330">
        <v>2</v>
      </c>
      <c r="J122" s="325">
        <f t="shared" si="25"/>
        <v>1</v>
      </c>
      <c r="K122" s="336" t="s">
        <v>744</v>
      </c>
      <c r="L122" s="108">
        <f t="shared" si="42"/>
        <v>0.4</v>
      </c>
      <c r="M122" s="353"/>
      <c r="N122" s="332"/>
      <c r="O122" s="329">
        <f t="shared" si="49"/>
        <v>0</v>
      </c>
      <c r="P122" s="367"/>
      <c r="Q122" s="108">
        <f t="shared" si="50"/>
        <v>0</v>
      </c>
      <c r="R122" s="353"/>
      <c r="S122" s="332"/>
      <c r="T122" s="329">
        <f t="shared" si="51"/>
        <v>0</v>
      </c>
      <c r="U122" s="367"/>
      <c r="V122" s="108">
        <f t="shared" si="52"/>
        <v>0</v>
      </c>
      <c r="W122" s="353"/>
      <c r="X122" s="332"/>
      <c r="Y122" s="329">
        <f t="shared" si="53"/>
        <v>0</v>
      </c>
      <c r="Z122" s="332"/>
      <c r="AA122" s="108">
        <f t="shared" si="54"/>
        <v>0</v>
      </c>
    </row>
    <row r="123" spans="1:27" ht="42.75" x14ac:dyDescent="0.25">
      <c r="A123" s="345"/>
      <c r="B123" s="346" t="s">
        <v>705</v>
      </c>
      <c r="C123" s="282"/>
      <c r="D123" s="75" t="s">
        <v>745</v>
      </c>
      <c r="E123" s="75" t="s">
        <v>724</v>
      </c>
      <c r="F123" s="87" t="s">
        <v>716</v>
      </c>
      <c r="G123" s="275">
        <v>5</v>
      </c>
      <c r="H123" s="353">
        <v>2</v>
      </c>
      <c r="I123" s="332">
        <v>2</v>
      </c>
      <c r="J123" s="325">
        <f t="shared" si="25"/>
        <v>1</v>
      </c>
      <c r="K123" s="336" t="s">
        <v>744</v>
      </c>
      <c r="L123" s="108">
        <f t="shared" si="42"/>
        <v>0.4</v>
      </c>
      <c r="M123" s="353"/>
      <c r="N123" s="332"/>
      <c r="O123" s="329">
        <f t="shared" si="49"/>
        <v>0</v>
      </c>
      <c r="P123" s="367"/>
      <c r="Q123" s="108">
        <f t="shared" si="50"/>
        <v>0</v>
      </c>
      <c r="R123" s="353"/>
      <c r="S123" s="332"/>
      <c r="T123" s="329">
        <f t="shared" si="51"/>
        <v>0</v>
      </c>
      <c r="U123" s="367"/>
      <c r="V123" s="108">
        <f t="shared" si="52"/>
        <v>0</v>
      </c>
      <c r="W123" s="353"/>
      <c r="X123" s="332"/>
      <c r="Y123" s="329">
        <f t="shared" si="53"/>
        <v>0</v>
      </c>
      <c r="Z123" s="332"/>
      <c r="AA123" s="108">
        <f t="shared" si="54"/>
        <v>0</v>
      </c>
    </row>
    <row r="124" spans="1:27" ht="85.5" x14ac:dyDescent="0.25">
      <c r="A124" s="345"/>
      <c r="B124" s="346" t="s">
        <v>746</v>
      </c>
      <c r="C124" s="114"/>
      <c r="D124" s="104" t="s">
        <v>747</v>
      </c>
      <c r="E124" s="104" t="s">
        <v>748</v>
      </c>
      <c r="F124" s="104" t="s">
        <v>749</v>
      </c>
      <c r="G124" s="283">
        <v>16</v>
      </c>
      <c r="H124" s="351">
        <v>4</v>
      </c>
      <c r="I124" s="336">
        <v>4</v>
      </c>
      <c r="J124" s="325">
        <f t="shared" si="25"/>
        <v>1</v>
      </c>
      <c r="K124" s="358"/>
      <c r="L124" s="108">
        <f t="shared" si="42"/>
        <v>0.25</v>
      </c>
      <c r="M124" s="351"/>
      <c r="N124" s="336"/>
      <c r="O124" s="329">
        <f t="shared" si="49"/>
        <v>0</v>
      </c>
      <c r="P124" s="358"/>
      <c r="Q124" s="108">
        <f t="shared" si="50"/>
        <v>0</v>
      </c>
      <c r="R124" s="351"/>
      <c r="S124" s="336"/>
      <c r="T124" s="329">
        <f t="shared" si="51"/>
        <v>0</v>
      </c>
      <c r="U124" s="358"/>
      <c r="V124" s="108">
        <f t="shared" si="52"/>
        <v>0</v>
      </c>
      <c r="W124" s="368"/>
      <c r="X124" s="336"/>
      <c r="Y124" s="329">
        <f t="shared" si="53"/>
        <v>0</v>
      </c>
      <c r="Z124" s="369"/>
      <c r="AA124" s="108">
        <f t="shared" si="54"/>
        <v>0</v>
      </c>
    </row>
    <row r="125" spans="1:27" ht="71.25" x14ac:dyDescent="0.25">
      <c r="A125" s="345"/>
      <c r="B125" s="346" t="s">
        <v>746</v>
      </c>
      <c r="C125" s="178" t="s">
        <v>750</v>
      </c>
      <c r="D125" s="284" t="s">
        <v>751</v>
      </c>
      <c r="E125" s="116" t="s">
        <v>752</v>
      </c>
      <c r="F125" s="97" t="s">
        <v>753</v>
      </c>
      <c r="G125" s="283">
        <v>12</v>
      </c>
      <c r="H125" s="351">
        <v>4</v>
      </c>
      <c r="I125" s="336">
        <v>4</v>
      </c>
      <c r="J125" s="325">
        <f t="shared" si="25"/>
        <v>1</v>
      </c>
      <c r="K125" s="358" t="s">
        <v>754</v>
      </c>
      <c r="L125" s="108">
        <f t="shared" si="42"/>
        <v>0.33333333333333331</v>
      </c>
      <c r="M125" s="351"/>
      <c r="N125" s="336"/>
      <c r="O125" s="329">
        <f t="shared" si="49"/>
        <v>0</v>
      </c>
      <c r="P125" s="358"/>
      <c r="Q125" s="108">
        <f t="shared" si="50"/>
        <v>0</v>
      </c>
      <c r="R125" s="351"/>
      <c r="S125" s="336"/>
      <c r="T125" s="329">
        <f t="shared" si="51"/>
        <v>0</v>
      </c>
      <c r="U125" s="358"/>
      <c r="V125" s="108">
        <f t="shared" si="52"/>
        <v>0</v>
      </c>
      <c r="W125" s="368"/>
      <c r="X125" s="336"/>
      <c r="Y125" s="329">
        <f t="shared" si="53"/>
        <v>0</v>
      </c>
      <c r="Z125" s="369"/>
      <c r="AA125" s="108">
        <f t="shared" si="54"/>
        <v>0</v>
      </c>
    </row>
    <row r="126" spans="1:27" ht="42.75" x14ac:dyDescent="0.25">
      <c r="A126" s="345"/>
      <c r="B126" s="346" t="s">
        <v>746</v>
      </c>
      <c r="C126" s="180"/>
      <c r="D126" s="284" t="s">
        <v>755</v>
      </c>
      <c r="E126" s="116" t="s">
        <v>756</v>
      </c>
      <c r="F126" s="97" t="s">
        <v>749</v>
      </c>
      <c r="G126" s="283">
        <v>2</v>
      </c>
      <c r="H126" s="351">
        <v>0</v>
      </c>
      <c r="I126" s="336">
        <v>0</v>
      </c>
      <c r="J126" s="325">
        <f t="shared" si="25"/>
        <v>0</v>
      </c>
      <c r="K126" s="358" t="s">
        <v>757</v>
      </c>
      <c r="L126" s="108">
        <f t="shared" si="42"/>
        <v>0</v>
      </c>
      <c r="M126" s="351"/>
      <c r="N126" s="336"/>
      <c r="O126" s="329">
        <f t="shared" si="49"/>
        <v>0</v>
      </c>
      <c r="P126" s="358"/>
      <c r="Q126" s="108">
        <f t="shared" si="50"/>
        <v>0</v>
      </c>
      <c r="R126" s="351"/>
      <c r="S126" s="336"/>
      <c r="T126" s="329">
        <f t="shared" si="51"/>
        <v>0</v>
      </c>
      <c r="U126" s="370"/>
      <c r="V126" s="108">
        <f t="shared" si="52"/>
        <v>0</v>
      </c>
      <c r="W126" s="368"/>
      <c r="X126" s="336"/>
      <c r="Y126" s="329">
        <f t="shared" si="53"/>
        <v>0</v>
      </c>
      <c r="Z126" s="369"/>
      <c r="AA126" s="108">
        <f t="shared" si="54"/>
        <v>0</v>
      </c>
    </row>
    <row r="127" spans="1:27" ht="72" x14ac:dyDescent="0.25">
      <c r="A127" s="345"/>
      <c r="B127" s="346" t="s">
        <v>746</v>
      </c>
      <c r="C127" s="285" t="s">
        <v>758</v>
      </c>
      <c r="D127" s="284" t="s">
        <v>759</v>
      </c>
      <c r="E127" s="116" t="s">
        <v>760</v>
      </c>
      <c r="F127" s="97" t="s">
        <v>761</v>
      </c>
      <c r="G127" s="283">
        <v>12</v>
      </c>
      <c r="H127" s="351">
        <v>4</v>
      </c>
      <c r="I127" s="336">
        <v>4</v>
      </c>
      <c r="J127" s="325">
        <f t="shared" si="25"/>
        <v>1</v>
      </c>
      <c r="K127" s="336" t="s">
        <v>762</v>
      </c>
      <c r="L127" s="108">
        <f t="shared" si="42"/>
        <v>0.33333333333333331</v>
      </c>
      <c r="M127" s="351"/>
      <c r="N127" s="336"/>
      <c r="O127" s="329">
        <f t="shared" si="49"/>
        <v>0</v>
      </c>
      <c r="P127" s="336"/>
      <c r="Q127" s="108">
        <f t="shared" si="50"/>
        <v>0</v>
      </c>
      <c r="R127" s="351"/>
      <c r="S127" s="336"/>
      <c r="T127" s="329">
        <f t="shared" si="51"/>
        <v>0</v>
      </c>
      <c r="U127" s="370"/>
      <c r="V127" s="108">
        <f t="shared" si="52"/>
        <v>0</v>
      </c>
      <c r="W127" s="368"/>
      <c r="X127" s="336"/>
      <c r="Y127" s="329">
        <f t="shared" si="53"/>
        <v>0</v>
      </c>
      <c r="Z127" s="369"/>
      <c r="AA127" s="108">
        <f t="shared" si="54"/>
        <v>0</v>
      </c>
    </row>
    <row r="128" spans="1:27" ht="57" x14ac:dyDescent="0.25">
      <c r="A128" s="345"/>
      <c r="B128" s="346" t="s">
        <v>746</v>
      </c>
      <c r="C128" s="116" t="s">
        <v>763</v>
      </c>
      <c r="D128" s="284" t="s">
        <v>764</v>
      </c>
      <c r="E128" s="116" t="s">
        <v>765</v>
      </c>
      <c r="F128" s="97" t="s">
        <v>766</v>
      </c>
      <c r="G128" s="283">
        <v>12</v>
      </c>
      <c r="H128" s="351">
        <v>4</v>
      </c>
      <c r="I128" s="336">
        <v>4</v>
      </c>
      <c r="J128" s="325">
        <f t="shared" si="25"/>
        <v>1</v>
      </c>
      <c r="K128" s="336" t="s">
        <v>762</v>
      </c>
      <c r="L128" s="108">
        <f t="shared" si="42"/>
        <v>0.33333333333333331</v>
      </c>
      <c r="M128" s="351"/>
      <c r="N128" s="336"/>
      <c r="O128" s="329">
        <f t="shared" si="49"/>
        <v>0</v>
      </c>
      <c r="P128" s="336"/>
      <c r="Q128" s="108">
        <f t="shared" si="50"/>
        <v>0</v>
      </c>
      <c r="R128" s="354"/>
      <c r="S128" s="336"/>
      <c r="T128" s="329">
        <f t="shared" si="51"/>
        <v>0</v>
      </c>
      <c r="U128" s="369"/>
      <c r="V128" s="108">
        <f t="shared" si="52"/>
        <v>0</v>
      </c>
      <c r="W128" s="354"/>
      <c r="X128" s="336"/>
      <c r="Y128" s="329">
        <f t="shared" si="53"/>
        <v>0</v>
      </c>
      <c r="Z128" s="369"/>
      <c r="AA128" s="108">
        <f t="shared" si="54"/>
        <v>0</v>
      </c>
    </row>
    <row r="129" spans="1:27" ht="85.5" x14ac:dyDescent="0.25">
      <c r="A129" s="345"/>
      <c r="B129" s="346" t="s">
        <v>746</v>
      </c>
      <c r="C129" s="116" t="s">
        <v>767</v>
      </c>
      <c r="D129" s="284" t="s">
        <v>768</v>
      </c>
      <c r="E129" s="116" t="s">
        <v>769</v>
      </c>
      <c r="F129" s="97" t="s">
        <v>770</v>
      </c>
      <c r="G129" s="283">
        <v>12</v>
      </c>
      <c r="H129" s="351">
        <v>4</v>
      </c>
      <c r="I129" s="336">
        <v>4</v>
      </c>
      <c r="J129" s="325">
        <f t="shared" si="25"/>
        <v>1</v>
      </c>
      <c r="K129" s="371" t="s">
        <v>771</v>
      </c>
      <c r="L129" s="108">
        <f t="shared" si="42"/>
        <v>0.33333333333333331</v>
      </c>
      <c r="M129" s="351"/>
      <c r="N129" s="336"/>
      <c r="O129" s="329">
        <f t="shared" si="49"/>
        <v>0</v>
      </c>
      <c r="P129" s="371"/>
      <c r="Q129" s="108">
        <f t="shared" si="50"/>
        <v>0</v>
      </c>
      <c r="R129" s="354"/>
      <c r="S129" s="336"/>
      <c r="T129" s="329">
        <f t="shared" si="51"/>
        <v>0</v>
      </c>
      <c r="U129" s="371"/>
      <c r="V129" s="108">
        <f t="shared" si="52"/>
        <v>0</v>
      </c>
      <c r="W129" s="354"/>
      <c r="X129" s="336"/>
      <c r="Y129" s="329">
        <f t="shared" si="53"/>
        <v>0</v>
      </c>
      <c r="Z129" s="369"/>
      <c r="AA129" s="108">
        <f t="shared" si="54"/>
        <v>0</v>
      </c>
    </row>
    <row r="130" spans="1:27" ht="85.5" x14ac:dyDescent="0.25">
      <c r="A130" s="345"/>
      <c r="B130" s="346" t="s">
        <v>746</v>
      </c>
      <c r="C130" s="286" t="s">
        <v>772</v>
      </c>
      <c r="D130" s="284" t="s">
        <v>773</v>
      </c>
      <c r="E130" s="116" t="s">
        <v>774</v>
      </c>
      <c r="F130" s="97" t="s">
        <v>775</v>
      </c>
      <c r="G130" s="283">
        <v>12</v>
      </c>
      <c r="H130" s="368">
        <v>4</v>
      </c>
      <c r="I130" s="327">
        <v>4</v>
      </c>
      <c r="J130" s="325">
        <f t="shared" ref="J130:J154" si="55">IFERROR((H130/I130),0)</f>
        <v>1</v>
      </c>
      <c r="K130" s="336"/>
      <c r="L130" s="108">
        <f t="shared" si="42"/>
        <v>0.33333333333333331</v>
      </c>
      <c r="M130" s="351"/>
      <c r="N130" s="336"/>
      <c r="O130" s="329">
        <f t="shared" si="49"/>
        <v>0</v>
      </c>
      <c r="P130" s="336"/>
      <c r="Q130" s="108">
        <f t="shared" si="50"/>
        <v>0</v>
      </c>
      <c r="R130" s="354"/>
      <c r="S130" s="336"/>
      <c r="T130" s="329">
        <f t="shared" si="51"/>
        <v>0</v>
      </c>
      <c r="U130" s="336"/>
      <c r="V130" s="108">
        <f t="shared" si="52"/>
        <v>0</v>
      </c>
      <c r="W130" s="354"/>
      <c r="X130" s="336"/>
      <c r="Y130" s="329">
        <f t="shared" si="53"/>
        <v>0</v>
      </c>
      <c r="Z130" s="369"/>
      <c r="AA130" s="108">
        <f t="shared" si="54"/>
        <v>0</v>
      </c>
    </row>
    <row r="131" spans="1:27" ht="57" x14ac:dyDescent="0.25">
      <c r="A131" s="345"/>
      <c r="B131" s="346" t="s">
        <v>776</v>
      </c>
      <c r="C131" s="104" t="s">
        <v>777</v>
      </c>
      <c r="D131" s="287" t="s">
        <v>778</v>
      </c>
      <c r="E131" s="104" t="s">
        <v>779</v>
      </c>
      <c r="F131" s="104" t="s">
        <v>780</v>
      </c>
      <c r="G131" s="275">
        <v>7</v>
      </c>
      <c r="H131" s="368">
        <v>0</v>
      </c>
      <c r="I131" s="327">
        <v>0</v>
      </c>
      <c r="J131" s="325">
        <f t="shared" si="55"/>
        <v>0</v>
      </c>
      <c r="K131" s="336" t="s">
        <v>781</v>
      </c>
      <c r="L131" s="108">
        <f t="shared" si="42"/>
        <v>0</v>
      </c>
      <c r="M131" s="368"/>
      <c r="N131" s="327"/>
      <c r="O131" s="329">
        <f t="shared" si="49"/>
        <v>0</v>
      </c>
      <c r="P131" s="336"/>
      <c r="Q131" s="108">
        <f t="shared" si="50"/>
        <v>0</v>
      </c>
      <c r="R131" s="368"/>
      <c r="S131" s="327"/>
      <c r="T131" s="329">
        <f t="shared" si="51"/>
        <v>0</v>
      </c>
      <c r="U131" s="326"/>
      <c r="V131" s="108">
        <f t="shared" si="52"/>
        <v>0</v>
      </c>
      <c r="W131" s="368"/>
      <c r="X131" s="327"/>
      <c r="Y131" s="329">
        <f t="shared" si="53"/>
        <v>0</v>
      </c>
      <c r="Z131" s="326"/>
      <c r="AA131" s="108">
        <f t="shared" si="54"/>
        <v>0</v>
      </c>
    </row>
    <row r="132" spans="1:27" ht="85.5" x14ac:dyDescent="0.25">
      <c r="A132" s="345"/>
      <c r="B132" s="346" t="s">
        <v>776</v>
      </c>
      <c r="C132" s="104" t="s">
        <v>777</v>
      </c>
      <c r="D132" s="287" t="s">
        <v>782</v>
      </c>
      <c r="E132" s="104" t="s">
        <v>783</v>
      </c>
      <c r="F132" s="104" t="s">
        <v>231</v>
      </c>
      <c r="G132" s="288" t="s">
        <v>500</v>
      </c>
      <c r="H132" s="372">
        <v>425</v>
      </c>
      <c r="I132" s="344">
        <v>441</v>
      </c>
      <c r="J132" s="325">
        <f t="shared" si="55"/>
        <v>0.96371882086167804</v>
      </c>
      <c r="K132" s="373" t="s">
        <v>784</v>
      </c>
      <c r="L132" s="108">
        <f t="shared" si="42"/>
        <v>0.96371882086167804</v>
      </c>
      <c r="M132" s="372"/>
      <c r="N132" s="330"/>
      <c r="O132" s="329">
        <f t="shared" si="49"/>
        <v>0</v>
      </c>
      <c r="P132" s="373"/>
      <c r="Q132" s="108">
        <f t="shared" si="50"/>
        <v>0</v>
      </c>
      <c r="R132" s="353"/>
      <c r="S132" s="341"/>
      <c r="T132" s="329">
        <f t="shared" si="51"/>
        <v>0</v>
      </c>
      <c r="U132" s="332"/>
      <c r="V132" s="108">
        <f t="shared" si="52"/>
        <v>0</v>
      </c>
      <c r="W132" s="353"/>
      <c r="X132" s="332"/>
      <c r="Y132" s="329">
        <f t="shared" si="53"/>
        <v>0</v>
      </c>
      <c r="Z132" s="359"/>
      <c r="AA132" s="108">
        <f t="shared" si="54"/>
        <v>0</v>
      </c>
    </row>
    <row r="133" spans="1:27" ht="57" x14ac:dyDescent="0.25">
      <c r="A133" s="345"/>
      <c r="B133" s="346" t="s">
        <v>776</v>
      </c>
      <c r="C133" s="104" t="s">
        <v>777</v>
      </c>
      <c r="D133" s="287" t="s">
        <v>785</v>
      </c>
      <c r="E133" s="104" t="s">
        <v>786</v>
      </c>
      <c r="F133" s="104" t="s">
        <v>787</v>
      </c>
      <c r="G133" s="288" t="s">
        <v>788</v>
      </c>
      <c r="H133" s="353">
        <v>0</v>
      </c>
      <c r="I133" s="344">
        <v>0</v>
      </c>
      <c r="J133" s="325">
        <f t="shared" si="55"/>
        <v>0</v>
      </c>
      <c r="K133" s="344" t="s">
        <v>789</v>
      </c>
      <c r="L133" s="108">
        <f t="shared" si="42"/>
        <v>0</v>
      </c>
      <c r="M133" s="368"/>
      <c r="N133" s="330"/>
      <c r="O133" s="329">
        <f t="shared" si="49"/>
        <v>0</v>
      </c>
      <c r="P133" s="344"/>
      <c r="Q133" s="108">
        <f t="shared" si="50"/>
        <v>0</v>
      </c>
      <c r="R133" s="354"/>
      <c r="S133" s="374"/>
      <c r="T133" s="329">
        <f t="shared" si="51"/>
        <v>0</v>
      </c>
      <c r="U133" s="332"/>
      <c r="V133" s="108">
        <f t="shared" si="52"/>
        <v>0</v>
      </c>
      <c r="W133" s="353"/>
      <c r="X133" s="341"/>
      <c r="Y133" s="329">
        <f t="shared" si="53"/>
        <v>0</v>
      </c>
      <c r="Z133" s="332"/>
      <c r="AA133" s="108">
        <f t="shared" si="54"/>
        <v>0</v>
      </c>
    </row>
    <row r="134" spans="1:27" ht="57" x14ac:dyDescent="0.25">
      <c r="A134" s="345"/>
      <c r="B134" s="346" t="s">
        <v>776</v>
      </c>
      <c r="C134" s="104" t="s">
        <v>777</v>
      </c>
      <c r="D134" s="287" t="s">
        <v>790</v>
      </c>
      <c r="E134" s="104" t="s">
        <v>791</v>
      </c>
      <c r="F134" s="87" t="s">
        <v>792</v>
      </c>
      <c r="G134" s="275">
        <v>1</v>
      </c>
      <c r="H134" s="372">
        <v>0</v>
      </c>
      <c r="I134" s="344">
        <v>0</v>
      </c>
      <c r="J134" s="325">
        <f t="shared" si="55"/>
        <v>0</v>
      </c>
      <c r="K134" s="344" t="s">
        <v>793</v>
      </c>
      <c r="L134" s="108">
        <f t="shared" si="42"/>
        <v>0</v>
      </c>
      <c r="M134" s="372"/>
      <c r="N134" s="330"/>
      <c r="O134" s="329">
        <f t="shared" si="49"/>
        <v>0</v>
      </c>
      <c r="P134" s="344"/>
      <c r="Q134" s="108">
        <f t="shared" si="50"/>
        <v>0</v>
      </c>
      <c r="R134" s="353"/>
      <c r="S134" s="341"/>
      <c r="T134" s="329">
        <f t="shared" si="51"/>
        <v>0</v>
      </c>
      <c r="U134" s="332"/>
      <c r="V134" s="108">
        <f t="shared" si="52"/>
        <v>0</v>
      </c>
      <c r="W134" s="353"/>
      <c r="X134" s="341"/>
      <c r="Y134" s="329">
        <f t="shared" si="53"/>
        <v>0</v>
      </c>
      <c r="Z134" s="359"/>
      <c r="AA134" s="108">
        <f t="shared" si="54"/>
        <v>0</v>
      </c>
    </row>
    <row r="135" spans="1:27" ht="87" thickBot="1" x14ac:dyDescent="0.3">
      <c r="A135" s="347"/>
      <c r="B135" s="348" t="s">
        <v>776</v>
      </c>
      <c r="C135" s="289" t="s">
        <v>777</v>
      </c>
      <c r="D135" s="290" t="s">
        <v>794</v>
      </c>
      <c r="E135" s="289" t="s">
        <v>795</v>
      </c>
      <c r="F135" s="289" t="s">
        <v>796</v>
      </c>
      <c r="G135" s="291" t="s">
        <v>440</v>
      </c>
      <c r="H135" s="375">
        <v>0</v>
      </c>
      <c r="I135" s="376">
        <v>0</v>
      </c>
      <c r="J135" s="476">
        <f t="shared" si="55"/>
        <v>0</v>
      </c>
      <c r="K135" s="378" t="s">
        <v>797</v>
      </c>
      <c r="L135" s="379">
        <f t="shared" si="42"/>
        <v>0</v>
      </c>
      <c r="M135" s="375"/>
      <c r="N135" s="380"/>
      <c r="O135" s="377">
        <f t="shared" si="49"/>
        <v>0</v>
      </c>
      <c r="P135" s="378"/>
      <c r="Q135" s="379">
        <f t="shared" si="50"/>
        <v>0</v>
      </c>
      <c r="R135" s="381"/>
      <c r="S135" s="382"/>
      <c r="T135" s="377">
        <f t="shared" si="51"/>
        <v>0</v>
      </c>
      <c r="U135" s="382"/>
      <c r="V135" s="379">
        <f t="shared" si="52"/>
        <v>0</v>
      </c>
      <c r="W135" s="381"/>
      <c r="X135" s="383"/>
      <c r="Y135" s="377">
        <f t="shared" si="53"/>
        <v>0</v>
      </c>
      <c r="Z135" s="384"/>
      <c r="AA135" s="379">
        <f t="shared" si="54"/>
        <v>0</v>
      </c>
    </row>
    <row r="136" spans="1:27" ht="156.75" x14ac:dyDescent="0.25">
      <c r="A136" s="75" t="s">
        <v>917</v>
      </c>
      <c r="B136" s="317" t="s">
        <v>900</v>
      </c>
      <c r="C136" s="292" t="s">
        <v>798</v>
      </c>
      <c r="D136" s="293" t="s">
        <v>799</v>
      </c>
      <c r="E136" s="292" t="s">
        <v>800</v>
      </c>
      <c r="F136" s="429" t="s">
        <v>801</v>
      </c>
      <c r="G136" s="294">
        <v>80</v>
      </c>
      <c r="H136" s="81">
        <v>32</v>
      </c>
      <c r="I136" s="71">
        <v>16</v>
      </c>
      <c r="J136" s="251">
        <f t="shared" si="55"/>
        <v>2</v>
      </c>
      <c r="K136" s="293" t="s">
        <v>802</v>
      </c>
      <c r="L136" s="295">
        <f t="shared" si="42"/>
        <v>0.4</v>
      </c>
      <c r="M136" s="81">
        <v>16</v>
      </c>
      <c r="N136" s="71">
        <v>16</v>
      </c>
      <c r="O136" s="251">
        <f t="shared" si="49"/>
        <v>1</v>
      </c>
      <c r="P136" s="293" t="s">
        <v>803</v>
      </c>
      <c r="Q136" s="295">
        <f t="shared" ref="Q136:Q166" si="56">IFERROR(IF(G136="Según demanda",(M136+H136)/(I136+N136),(M136+H136)/G136),0)</f>
        <v>0.6</v>
      </c>
      <c r="R136" s="81">
        <v>16</v>
      </c>
      <c r="S136" s="71">
        <v>16</v>
      </c>
      <c r="T136" s="251">
        <f t="shared" si="51"/>
        <v>1</v>
      </c>
      <c r="U136" s="293" t="s">
        <v>804</v>
      </c>
      <c r="V136" s="295">
        <f t="shared" ref="V136:V153" si="57">IFERROR(IF(G136="Según demanda",(R136+M136+H136)/(I136+N136+S136),(R136+M136+H136)/G136),0)</f>
        <v>0.8</v>
      </c>
      <c r="W136" s="107"/>
      <c r="X136" s="71"/>
      <c r="Y136" s="251">
        <f t="shared" si="53"/>
        <v>0</v>
      </c>
      <c r="Z136" s="293"/>
      <c r="AA136" s="295">
        <f t="shared" ref="AA136:AA166" si="58">IFERROR(IF(G136="Según demanda",(W136+R136+M136+H136)/(I136+N136+S136+X136),(W136+R136+M136+H136)/G136),0)</f>
        <v>0.8</v>
      </c>
    </row>
    <row r="137" spans="1:27" ht="273.75" customHeight="1" x14ac:dyDescent="0.25">
      <c r="A137" s="75" t="s">
        <v>917</v>
      </c>
      <c r="B137" s="318" t="s">
        <v>901</v>
      </c>
      <c r="C137" s="292" t="s">
        <v>805</v>
      </c>
      <c r="D137" s="293" t="s">
        <v>806</v>
      </c>
      <c r="E137" s="292" t="s">
        <v>807</v>
      </c>
      <c r="F137" s="305" t="s">
        <v>808</v>
      </c>
      <c r="G137" s="294" t="s">
        <v>809</v>
      </c>
      <c r="H137" s="81">
        <v>1</v>
      </c>
      <c r="I137" s="71">
        <v>2</v>
      </c>
      <c r="J137" s="251">
        <f t="shared" si="55"/>
        <v>0.5</v>
      </c>
      <c r="K137" s="314" t="s">
        <v>810</v>
      </c>
      <c r="L137" s="295">
        <f t="shared" si="42"/>
        <v>0.5</v>
      </c>
      <c r="M137" s="81">
        <v>1</v>
      </c>
      <c r="N137" s="71">
        <v>1</v>
      </c>
      <c r="O137" s="251">
        <f t="shared" si="49"/>
        <v>1</v>
      </c>
      <c r="P137" s="314" t="s">
        <v>811</v>
      </c>
      <c r="Q137" s="295">
        <f t="shared" si="56"/>
        <v>0.66666666666666663</v>
      </c>
      <c r="R137" s="81">
        <v>1</v>
      </c>
      <c r="S137" s="71">
        <v>1</v>
      </c>
      <c r="T137" s="251">
        <f t="shared" si="51"/>
        <v>1</v>
      </c>
      <c r="U137" s="314" t="s">
        <v>812</v>
      </c>
      <c r="V137" s="295">
        <f t="shared" si="57"/>
        <v>0.75</v>
      </c>
      <c r="W137" s="107"/>
      <c r="X137" s="71"/>
      <c r="Y137" s="251">
        <f t="shared" si="53"/>
        <v>0</v>
      </c>
      <c r="Z137" s="314"/>
      <c r="AA137" s="295">
        <f t="shared" si="58"/>
        <v>0.75</v>
      </c>
    </row>
    <row r="138" spans="1:27" ht="409.5" x14ac:dyDescent="0.25">
      <c r="A138" s="75" t="s">
        <v>917</v>
      </c>
      <c r="B138" s="319" t="s">
        <v>902</v>
      </c>
      <c r="C138" s="296" t="s">
        <v>813</v>
      </c>
      <c r="D138" s="297" t="s">
        <v>814</v>
      </c>
      <c r="E138" s="298" t="s">
        <v>815</v>
      </c>
      <c r="F138" s="294" t="s">
        <v>816</v>
      </c>
      <c r="G138" s="299" t="s">
        <v>809</v>
      </c>
      <c r="H138" s="406">
        <v>16</v>
      </c>
      <c r="I138" s="117">
        <v>16</v>
      </c>
      <c r="J138" s="300">
        <f t="shared" si="55"/>
        <v>1</v>
      </c>
      <c r="K138" s="407" t="s">
        <v>817</v>
      </c>
      <c r="L138" s="301">
        <f t="shared" si="42"/>
        <v>1</v>
      </c>
      <c r="M138" s="406">
        <v>17</v>
      </c>
      <c r="N138" s="117">
        <v>17</v>
      </c>
      <c r="O138" s="300">
        <f t="shared" si="49"/>
        <v>1</v>
      </c>
      <c r="P138" s="407" t="s">
        <v>818</v>
      </c>
      <c r="Q138" s="301">
        <f t="shared" si="56"/>
        <v>1</v>
      </c>
      <c r="R138" s="107">
        <v>17</v>
      </c>
      <c r="S138" s="71">
        <v>17</v>
      </c>
      <c r="T138" s="251">
        <f t="shared" si="51"/>
        <v>1</v>
      </c>
      <c r="U138" s="407" t="s">
        <v>819</v>
      </c>
      <c r="V138" s="295">
        <f t="shared" si="57"/>
        <v>1</v>
      </c>
      <c r="W138" s="107"/>
      <c r="X138" s="71"/>
      <c r="Y138" s="251">
        <f t="shared" si="53"/>
        <v>0</v>
      </c>
      <c r="Z138" s="407"/>
      <c r="AA138" s="295">
        <f t="shared" si="58"/>
        <v>1</v>
      </c>
    </row>
    <row r="139" spans="1:27" ht="256.5" x14ac:dyDescent="0.25">
      <c r="A139" s="75" t="s">
        <v>917</v>
      </c>
      <c r="B139" s="320" t="s">
        <v>902</v>
      </c>
      <c r="C139" s="292" t="s">
        <v>820</v>
      </c>
      <c r="D139" s="391" t="s">
        <v>821</v>
      </c>
      <c r="E139" s="392" t="s">
        <v>822</v>
      </c>
      <c r="F139" s="294" t="s">
        <v>823</v>
      </c>
      <c r="G139" s="299" t="s">
        <v>809</v>
      </c>
      <c r="H139" s="406">
        <v>7</v>
      </c>
      <c r="I139" s="117">
        <v>7</v>
      </c>
      <c r="J139" s="251">
        <f t="shared" si="55"/>
        <v>1</v>
      </c>
      <c r="K139" s="313" t="s">
        <v>1070</v>
      </c>
      <c r="L139" s="295">
        <f t="shared" si="42"/>
        <v>1</v>
      </c>
      <c r="M139" s="406"/>
      <c r="N139" s="117"/>
      <c r="O139" s="300"/>
      <c r="P139" s="407"/>
      <c r="Q139" s="301"/>
      <c r="R139" s="107"/>
      <c r="S139" s="71"/>
      <c r="T139" s="251"/>
      <c r="U139" s="407"/>
      <c r="V139" s="295"/>
      <c r="W139" s="107"/>
      <c r="X139" s="71"/>
      <c r="Y139" s="251"/>
      <c r="Z139" s="407"/>
      <c r="AA139" s="295">
        <f t="shared" si="58"/>
        <v>1</v>
      </c>
    </row>
    <row r="140" spans="1:27" ht="99.75" x14ac:dyDescent="0.25">
      <c r="A140" s="75" t="s">
        <v>917</v>
      </c>
      <c r="B140" s="318" t="s">
        <v>903</v>
      </c>
      <c r="C140" s="304" t="s">
        <v>824</v>
      </c>
      <c r="D140" s="303" t="s">
        <v>825</v>
      </c>
      <c r="E140" s="305" t="s">
        <v>826</v>
      </c>
      <c r="F140" s="294" t="s">
        <v>827</v>
      </c>
      <c r="G140" s="299" t="s">
        <v>809</v>
      </c>
      <c r="H140" s="408">
        <v>0</v>
      </c>
      <c r="I140" s="409">
        <v>0</v>
      </c>
      <c r="J140" s="251">
        <f t="shared" si="55"/>
        <v>0</v>
      </c>
      <c r="K140" s="407" t="s">
        <v>828</v>
      </c>
      <c r="L140" s="295">
        <f t="shared" si="42"/>
        <v>0</v>
      </c>
      <c r="M140" s="406"/>
      <c r="N140" s="117"/>
      <c r="O140" s="300"/>
      <c r="P140" s="407"/>
      <c r="Q140" s="301"/>
      <c r="R140" s="107"/>
      <c r="S140" s="71"/>
      <c r="T140" s="251"/>
      <c r="U140" s="407"/>
      <c r="V140" s="295"/>
      <c r="W140" s="107"/>
      <c r="X140" s="71"/>
      <c r="Y140" s="251"/>
      <c r="Z140" s="407"/>
      <c r="AA140" s="295">
        <f t="shared" si="58"/>
        <v>0</v>
      </c>
    </row>
    <row r="141" spans="1:27" ht="409.5" x14ac:dyDescent="0.25">
      <c r="A141" s="75" t="s">
        <v>917</v>
      </c>
      <c r="B141" s="318" t="s">
        <v>904</v>
      </c>
      <c r="C141" s="292" t="s">
        <v>829</v>
      </c>
      <c r="D141" s="293" t="s">
        <v>830</v>
      </c>
      <c r="E141" s="292" t="s">
        <v>831</v>
      </c>
      <c r="F141" s="305" t="s">
        <v>832</v>
      </c>
      <c r="G141" s="294" t="s">
        <v>809</v>
      </c>
      <c r="H141" s="81">
        <v>16</v>
      </c>
      <c r="I141" s="71">
        <v>16</v>
      </c>
      <c r="J141" s="251">
        <f t="shared" si="55"/>
        <v>1</v>
      </c>
      <c r="K141" s="314" t="s">
        <v>833</v>
      </c>
      <c r="L141" s="295">
        <f t="shared" si="42"/>
        <v>1</v>
      </c>
      <c r="M141" s="81">
        <v>17</v>
      </c>
      <c r="N141" s="71">
        <v>17</v>
      </c>
      <c r="O141" s="251">
        <f t="shared" si="49"/>
        <v>1</v>
      </c>
      <c r="P141" s="314" t="s">
        <v>834</v>
      </c>
      <c r="Q141" s="295">
        <f t="shared" si="56"/>
        <v>1</v>
      </c>
      <c r="R141" s="107">
        <v>24</v>
      </c>
      <c r="S141" s="71">
        <v>24</v>
      </c>
      <c r="T141" s="251">
        <f t="shared" si="51"/>
        <v>1</v>
      </c>
      <c r="U141" s="314" t="s">
        <v>835</v>
      </c>
      <c r="V141" s="295">
        <f t="shared" si="57"/>
        <v>1</v>
      </c>
      <c r="W141" s="107"/>
      <c r="X141" s="71"/>
      <c r="Y141" s="251">
        <f t="shared" si="53"/>
        <v>0</v>
      </c>
      <c r="Z141" s="314" t="s">
        <v>836</v>
      </c>
      <c r="AA141" s="295">
        <f t="shared" si="58"/>
        <v>1</v>
      </c>
    </row>
    <row r="142" spans="1:27" ht="142.5" x14ac:dyDescent="0.25">
      <c r="A142" s="75" t="s">
        <v>917</v>
      </c>
      <c r="B142" s="318" t="s">
        <v>905</v>
      </c>
      <c r="C142" s="292" t="s">
        <v>837</v>
      </c>
      <c r="D142" s="293" t="s">
        <v>838</v>
      </c>
      <c r="E142" s="292" t="s">
        <v>839</v>
      </c>
      <c r="F142" s="294" t="s">
        <v>840</v>
      </c>
      <c r="G142" s="294" t="s">
        <v>809</v>
      </c>
      <c r="H142" s="81">
        <v>0</v>
      </c>
      <c r="I142" s="71">
        <v>0</v>
      </c>
      <c r="J142" s="251">
        <f t="shared" si="55"/>
        <v>0</v>
      </c>
      <c r="K142" s="314" t="s">
        <v>841</v>
      </c>
      <c r="L142" s="295">
        <f t="shared" si="42"/>
        <v>0</v>
      </c>
      <c r="M142" s="81"/>
      <c r="N142" s="71"/>
      <c r="O142" s="251"/>
      <c r="P142" s="314"/>
      <c r="Q142" s="295"/>
      <c r="R142" s="107"/>
      <c r="S142" s="71"/>
      <c r="T142" s="251"/>
      <c r="U142" s="314"/>
      <c r="V142" s="295"/>
      <c r="W142" s="107"/>
      <c r="X142" s="71"/>
      <c r="Y142" s="251"/>
      <c r="Z142" s="314"/>
      <c r="AA142" s="295">
        <f t="shared" si="58"/>
        <v>0</v>
      </c>
    </row>
    <row r="143" spans="1:27" ht="171" x14ac:dyDescent="0.25">
      <c r="A143" s="75" t="s">
        <v>917</v>
      </c>
      <c r="B143" s="318" t="s">
        <v>903</v>
      </c>
      <c r="C143" s="292" t="s">
        <v>842</v>
      </c>
      <c r="D143" s="293" t="s">
        <v>843</v>
      </c>
      <c r="E143" s="292" t="s">
        <v>844</v>
      </c>
      <c r="F143" s="292" t="s">
        <v>845</v>
      </c>
      <c r="G143" s="104" t="s">
        <v>809</v>
      </c>
      <c r="H143" s="81">
        <v>0</v>
      </c>
      <c r="I143" s="71">
        <v>0</v>
      </c>
      <c r="J143" s="251">
        <f t="shared" si="55"/>
        <v>0</v>
      </c>
      <c r="K143" s="314" t="s">
        <v>846</v>
      </c>
      <c r="L143" s="295">
        <f t="shared" si="42"/>
        <v>0</v>
      </c>
      <c r="M143" s="409">
        <v>0</v>
      </c>
      <c r="N143" s="409">
        <v>0</v>
      </c>
      <c r="O143" s="251">
        <f t="shared" si="49"/>
        <v>0</v>
      </c>
      <c r="P143" s="314"/>
      <c r="Q143" s="295">
        <f t="shared" si="56"/>
        <v>0</v>
      </c>
      <c r="R143" s="408">
        <v>0</v>
      </c>
      <c r="S143" s="409">
        <v>0</v>
      </c>
      <c r="T143" s="251">
        <f t="shared" si="51"/>
        <v>0</v>
      </c>
      <c r="U143" s="314"/>
      <c r="V143" s="295">
        <f t="shared" si="57"/>
        <v>0</v>
      </c>
      <c r="W143" s="107"/>
      <c r="X143" s="71"/>
      <c r="Y143" s="251">
        <f t="shared" si="53"/>
        <v>0</v>
      </c>
      <c r="Z143" s="314"/>
      <c r="AA143" s="295">
        <f t="shared" si="58"/>
        <v>0</v>
      </c>
    </row>
    <row r="144" spans="1:27" ht="71.25" x14ac:dyDescent="0.25">
      <c r="A144" s="75" t="s">
        <v>917</v>
      </c>
      <c r="B144" s="317" t="s">
        <v>906</v>
      </c>
      <c r="C144" s="292" t="s">
        <v>847</v>
      </c>
      <c r="D144" s="293" t="s">
        <v>848</v>
      </c>
      <c r="E144" s="292" t="s">
        <v>849</v>
      </c>
      <c r="F144" s="292" t="s">
        <v>849</v>
      </c>
      <c r="G144" s="104">
        <v>1</v>
      </c>
      <c r="H144" s="81">
        <v>1</v>
      </c>
      <c r="I144" s="71">
        <v>1</v>
      </c>
      <c r="J144" s="251">
        <f t="shared" si="55"/>
        <v>1</v>
      </c>
      <c r="K144" s="314" t="s">
        <v>850</v>
      </c>
      <c r="L144" s="295">
        <f t="shared" si="42"/>
        <v>1</v>
      </c>
      <c r="M144" s="87">
        <v>0</v>
      </c>
      <c r="N144" s="71">
        <v>0</v>
      </c>
      <c r="O144" s="251">
        <f t="shared" si="49"/>
        <v>0</v>
      </c>
      <c r="P144" s="314"/>
      <c r="Q144" s="295">
        <f t="shared" si="56"/>
        <v>1</v>
      </c>
      <c r="R144" s="107">
        <v>0</v>
      </c>
      <c r="S144" s="71">
        <v>0</v>
      </c>
      <c r="T144" s="251">
        <f t="shared" si="51"/>
        <v>0</v>
      </c>
      <c r="U144" s="314"/>
      <c r="V144" s="295">
        <f t="shared" si="57"/>
        <v>1</v>
      </c>
      <c r="W144" s="107">
        <v>0</v>
      </c>
      <c r="X144" s="71">
        <v>0</v>
      </c>
      <c r="Y144" s="251">
        <f t="shared" si="53"/>
        <v>0</v>
      </c>
      <c r="Z144" s="314"/>
      <c r="AA144" s="295">
        <f t="shared" si="58"/>
        <v>1</v>
      </c>
    </row>
    <row r="145" spans="1:27" ht="99.75" x14ac:dyDescent="0.25">
      <c r="A145" s="75" t="s">
        <v>917</v>
      </c>
      <c r="B145" s="317" t="s">
        <v>907</v>
      </c>
      <c r="C145" s="292" t="s">
        <v>851</v>
      </c>
      <c r="D145" s="292" t="s">
        <v>851</v>
      </c>
      <c r="E145" s="292" t="s">
        <v>852</v>
      </c>
      <c r="F145" s="292" t="s">
        <v>853</v>
      </c>
      <c r="G145" s="104">
        <v>1</v>
      </c>
      <c r="H145" s="81">
        <v>1</v>
      </c>
      <c r="I145" s="71">
        <v>1</v>
      </c>
      <c r="J145" s="251">
        <f t="shared" si="55"/>
        <v>1</v>
      </c>
      <c r="K145" s="249" t="s">
        <v>854</v>
      </c>
      <c r="L145" s="306">
        <f t="shared" si="42"/>
        <v>1</v>
      </c>
      <c r="M145" s="87">
        <v>0</v>
      </c>
      <c r="N145" s="71">
        <v>0</v>
      </c>
      <c r="O145" s="251">
        <f t="shared" si="49"/>
        <v>0</v>
      </c>
      <c r="P145" s="249"/>
      <c r="Q145" s="295">
        <f t="shared" si="56"/>
        <v>1</v>
      </c>
      <c r="R145" s="107">
        <v>0</v>
      </c>
      <c r="S145" s="71">
        <v>0</v>
      </c>
      <c r="T145" s="251">
        <f t="shared" si="51"/>
        <v>0</v>
      </c>
      <c r="U145" s="249"/>
      <c r="V145" s="295">
        <f t="shared" si="57"/>
        <v>1</v>
      </c>
      <c r="W145" s="107">
        <v>0</v>
      </c>
      <c r="X145" s="71">
        <v>0</v>
      </c>
      <c r="Y145" s="251">
        <f t="shared" si="53"/>
        <v>0</v>
      </c>
      <c r="Z145" s="249"/>
      <c r="AA145" s="295">
        <f t="shared" si="58"/>
        <v>1</v>
      </c>
    </row>
    <row r="146" spans="1:27" ht="85.5" x14ac:dyDescent="0.25">
      <c r="A146" s="75" t="s">
        <v>917</v>
      </c>
      <c r="B146" s="317" t="s">
        <v>908</v>
      </c>
      <c r="C146" s="292" t="s">
        <v>855</v>
      </c>
      <c r="D146" s="293" t="s">
        <v>856</v>
      </c>
      <c r="E146" s="307" t="s">
        <v>857</v>
      </c>
      <c r="F146" s="292" t="s">
        <v>858</v>
      </c>
      <c r="G146" s="104">
        <v>6</v>
      </c>
      <c r="H146" s="81">
        <v>0</v>
      </c>
      <c r="I146" s="71">
        <v>0</v>
      </c>
      <c r="J146" s="251">
        <f t="shared" si="55"/>
        <v>0</v>
      </c>
      <c r="K146" s="249" t="s">
        <v>859</v>
      </c>
      <c r="L146" s="306">
        <f t="shared" si="42"/>
        <v>0</v>
      </c>
      <c r="M146" s="87"/>
      <c r="N146" s="71"/>
      <c r="O146" s="251">
        <f t="shared" si="49"/>
        <v>0</v>
      </c>
      <c r="P146" s="314"/>
      <c r="Q146" s="295">
        <f t="shared" si="56"/>
        <v>0</v>
      </c>
      <c r="R146" s="107"/>
      <c r="S146" s="71"/>
      <c r="T146" s="251">
        <f t="shared" si="51"/>
        <v>0</v>
      </c>
      <c r="U146" s="308"/>
      <c r="V146" s="295">
        <f t="shared" si="57"/>
        <v>0</v>
      </c>
      <c r="W146" s="107"/>
      <c r="X146" s="71"/>
      <c r="Y146" s="251">
        <f t="shared" si="53"/>
        <v>0</v>
      </c>
      <c r="Z146" s="308"/>
      <c r="AA146" s="295">
        <f t="shared" si="58"/>
        <v>0</v>
      </c>
    </row>
    <row r="147" spans="1:27" ht="171" x14ac:dyDescent="0.25">
      <c r="A147" s="75" t="s">
        <v>917</v>
      </c>
      <c r="B147" s="317" t="s">
        <v>909</v>
      </c>
      <c r="C147" s="292" t="s">
        <v>860</v>
      </c>
      <c r="D147" s="293" t="s">
        <v>861</v>
      </c>
      <c r="E147" s="292" t="s">
        <v>862</v>
      </c>
      <c r="F147" s="309" t="s">
        <v>863</v>
      </c>
      <c r="G147" s="309" t="s">
        <v>809</v>
      </c>
      <c r="H147" s="410">
        <v>6032074920</v>
      </c>
      <c r="I147" s="411">
        <v>41839733278</v>
      </c>
      <c r="J147" s="251">
        <f t="shared" si="55"/>
        <v>0.14417096973158194</v>
      </c>
      <c r="K147" s="314" t="s">
        <v>864</v>
      </c>
      <c r="L147" s="306">
        <f t="shared" si="42"/>
        <v>0.14417096973158194</v>
      </c>
      <c r="M147" s="412"/>
      <c r="N147" s="413"/>
      <c r="O147" s="251">
        <f t="shared" si="49"/>
        <v>0</v>
      </c>
      <c r="P147" s="302"/>
      <c r="Q147" s="295">
        <f t="shared" si="56"/>
        <v>0.14417096973158194</v>
      </c>
      <c r="R147" s="414"/>
      <c r="S147" s="410"/>
      <c r="T147" s="251">
        <f t="shared" si="51"/>
        <v>0</v>
      </c>
      <c r="U147" s="308"/>
      <c r="V147" s="295">
        <f t="shared" si="57"/>
        <v>0.14417096973158194</v>
      </c>
      <c r="W147" s="415"/>
      <c r="X147" s="414"/>
      <c r="Y147" s="251">
        <f t="shared" si="53"/>
        <v>0</v>
      </c>
      <c r="Z147" s="308"/>
      <c r="AA147" s="295">
        <f t="shared" si="58"/>
        <v>0.14417096973158194</v>
      </c>
    </row>
    <row r="148" spans="1:27" ht="128.25" x14ac:dyDescent="0.25">
      <c r="A148" s="75" t="s">
        <v>917</v>
      </c>
      <c r="B148" s="318" t="s">
        <v>910</v>
      </c>
      <c r="C148" s="292" t="s">
        <v>865</v>
      </c>
      <c r="D148" s="310" t="s">
        <v>866</v>
      </c>
      <c r="E148" s="311" t="s">
        <v>867</v>
      </c>
      <c r="F148" s="311" t="s">
        <v>868</v>
      </c>
      <c r="G148" s="104" t="s">
        <v>809</v>
      </c>
      <c r="H148" s="81">
        <v>1</v>
      </c>
      <c r="I148" s="71">
        <v>2</v>
      </c>
      <c r="J148" s="251">
        <f t="shared" si="55"/>
        <v>0.5</v>
      </c>
      <c r="K148" s="314" t="s">
        <v>869</v>
      </c>
      <c r="L148" s="295">
        <f t="shared" si="42"/>
        <v>0.5</v>
      </c>
      <c r="M148" s="81">
        <v>1</v>
      </c>
      <c r="N148" s="71">
        <v>1</v>
      </c>
      <c r="O148" s="251">
        <f t="shared" si="49"/>
        <v>1</v>
      </c>
      <c r="P148" s="310" t="s">
        <v>870</v>
      </c>
      <c r="Q148" s="295">
        <f t="shared" si="56"/>
        <v>0.66666666666666663</v>
      </c>
      <c r="R148" s="107">
        <v>3</v>
      </c>
      <c r="S148" s="71">
        <v>3</v>
      </c>
      <c r="T148" s="312">
        <f t="shared" si="51"/>
        <v>1</v>
      </c>
      <c r="U148" s="313" t="s">
        <v>871</v>
      </c>
      <c r="V148" s="295">
        <f t="shared" si="57"/>
        <v>0.83333333333333337</v>
      </c>
      <c r="W148" s="107"/>
      <c r="X148" s="71"/>
      <c r="Y148" s="251">
        <f t="shared" si="53"/>
        <v>0</v>
      </c>
      <c r="Z148" s="313"/>
      <c r="AA148" s="295">
        <f t="shared" si="58"/>
        <v>0.83333333333333337</v>
      </c>
    </row>
    <row r="149" spans="1:27" ht="57" x14ac:dyDescent="0.25">
      <c r="A149" s="75" t="s">
        <v>917</v>
      </c>
      <c r="B149" s="317" t="s">
        <v>911</v>
      </c>
      <c r="C149" s="292" t="s">
        <v>872</v>
      </c>
      <c r="D149" s="292" t="s">
        <v>873</v>
      </c>
      <c r="E149" s="307" t="s">
        <v>874</v>
      </c>
      <c r="F149" s="307" t="s">
        <v>875</v>
      </c>
      <c r="G149" s="104">
        <v>11</v>
      </c>
      <c r="H149" s="81">
        <v>3</v>
      </c>
      <c r="I149" s="71">
        <v>11</v>
      </c>
      <c r="J149" s="251">
        <f t="shared" si="55"/>
        <v>0.27272727272727271</v>
      </c>
      <c r="K149" s="314" t="s">
        <v>876</v>
      </c>
      <c r="L149" s="295">
        <f t="shared" ref="L149:L166" si="59">IFERROR(IF(G149="Según demanda",H149/I149,H149/G149),0)</f>
        <v>0.27272727272727271</v>
      </c>
      <c r="M149" s="87"/>
      <c r="N149" s="71"/>
      <c r="O149" s="251">
        <f t="shared" si="49"/>
        <v>0</v>
      </c>
      <c r="P149" s="302"/>
      <c r="Q149" s="295">
        <f t="shared" si="56"/>
        <v>0.27272727272727271</v>
      </c>
      <c r="R149" s="107"/>
      <c r="S149" s="71"/>
      <c r="T149" s="312">
        <f t="shared" si="51"/>
        <v>0</v>
      </c>
      <c r="U149" s="308"/>
      <c r="V149" s="295">
        <f t="shared" si="57"/>
        <v>0.27272727272727271</v>
      </c>
      <c r="W149" s="107"/>
      <c r="X149" s="71"/>
      <c r="Y149" s="251">
        <f t="shared" si="53"/>
        <v>0</v>
      </c>
      <c r="Z149" s="308"/>
      <c r="AA149" s="295">
        <f t="shared" si="58"/>
        <v>0.27272727272727271</v>
      </c>
    </row>
    <row r="150" spans="1:27" ht="85.5" x14ac:dyDescent="0.25">
      <c r="A150" s="75" t="s">
        <v>917</v>
      </c>
      <c r="B150" s="317" t="s">
        <v>912</v>
      </c>
      <c r="C150" s="292" t="s">
        <v>877</v>
      </c>
      <c r="D150" s="292" t="s">
        <v>878</v>
      </c>
      <c r="E150" s="292" t="s">
        <v>879</v>
      </c>
      <c r="F150" s="292" t="s">
        <v>880</v>
      </c>
      <c r="G150" s="104">
        <v>4</v>
      </c>
      <c r="H150" s="81">
        <v>1</v>
      </c>
      <c r="I150" s="71">
        <v>4</v>
      </c>
      <c r="J150" s="251">
        <f t="shared" si="55"/>
        <v>0.25</v>
      </c>
      <c r="K150" s="314" t="s">
        <v>1071</v>
      </c>
      <c r="L150" s="295">
        <f t="shared" si="59"/>
        <v>0.25</v>
      </c>
      <c r="M150" s="87"/>
      <c r="N150" s="71"/>
      <c r="O150" s="251">
        <f t="shared" si="49"/>
        <v>0</v>
      </c>
      <c r="P150" s="314"/>
      <c r="Q150" s="295">
        <f t="shared" si="56"/>
        <v>0.25</v>
      </c>
      <c r="R150" s="107"/>
      <c r="S150" s="71"/>
      <c r="T150" s="251">
        <f t="shared" si="51"/>
        <v>0</v>
      </c>
      <c r="U150" s="314"/>
      <c r="V150" s="295">
        <f t="shared" si="57"/>
        <v>0.25</v>
      </c>
      <c r="W150" s="107"/>
      <c r="X150" s="71"/>
      <c r="Y150" s="251">
        <f t="shared" si="53"/>
        <v>0</v>
      </c>
      <c r="Z150" s="314"/>
      <c r="AA150" s="295">
        <f t="shared" si="58"/>
        <v>0.25</v>
      </c>
    </row>
    <row r="151" spans="1:27" ht="85.5" x14ac:dyDescent="0.25">
      <c r="A151" s="75" t="s">
        <v>917</v>
      </c>
      <c r="B151" s="317" t="s">
        <v>913</v>
      </c>
      <c r="C151" s="292" t="s">
        <v>881</v>
      </c>
      <c r="D151" s="293" t="s">
        <v>882</v>
      </c>
      <c r="E151" s="292" t="s">
        <v>883</v>
      </c>
      <c r="F151" s="292" t="s">
        <v>884</v>
      </c>
      <c r="G151" s="309" t="s">
        <v>809</v>
      </c>
      <c r="H151" s="81">
        <v>592</v>
      </c>
      <c r="I151" s="71">
        <v>592</v>
      </c>
      <c r="J151" s="251">
        <f t="shared" si="55"/>
        <v>1</v>
      </c>
      <c r="K151" s="314" t="s">
        <v>885</v>
      </c>
      <c r="L151" s="295">
        <f t="shared" si="59"/>
        <v>1</v>
      </c>
      <c r="M151" s="416"/>
      <c r="N151" s="71"/>
      <c r="O151" s="251">
        <f t="shared" si="49"/>
        <v>0</v>
      </c>
      <c r="P151" s="315"/>
      <c r="Q151" s="295">
        <f t="shared" si="56"/>
        <v>1</v>
      </c>
      <c r="R151" s="107"/>
      <c r="S151" s="71"/>
      <c r="T151" s="312">
        <f t="shared" si="51"/>
        <v>0</v>
      </c>
      <c r="U151" s="315"/>
      <c r="V151" s="295">
        <f t="shared" si="57"/>
        <v>1</v>
      </c>
      <c r="W151" s="107"/>
      <c r="X151" s="71"/>
      <c r="Y151" s="251">
        <f t="shared" si="53"/>
        <v>0</v>
      </c>
      <c r="Z151" s="308"/>
      <c r="AA151" s="295">
        <f>AA152</f>
        <v>1</v>
      </c>
    </row>
    <row r="152" spans="1:27" ht="256.5" x14ac:dyDescent="0.25">
      <c r="A152" s="75" t="s">
        <v>917</v>
      </c>
      <c r="B152" s="317" t="s">
        <v>914</v>
      </c>
      <c r="C152" s="292" t="s">
        <v>886</v>
      </c>
      <c r="D152" s="293" t="s">
        <v>887</v>
      </c>
      <c r="E152" s="292" t="s">
        <v>888</v>
      </c>
      <c r="F152" s="292" t="s">
        <v>889</v>
      </c>
      <c r="G152" s="104" t="s">
        <v>809</v>
      </c>
      <c r="H152" s="81">
        <v>742</v>
      </c>
      <c r="I152" s="71">
        <v>742</v>
      </c>
      <c r="J152" s="251">
        <f t="shared" si="55"/>
        <v>1</v>
      </c>
      <c r="K152" s="417" t="s">
        <v>1072</v>
      </c>
      <c r="L152" s="295">
        <f>IFERROR(IF(G152="Según demanda",H152/I152,H152/G152),0)</f>
        <v>1</v>
      </c>
      <c r="M152" s="416"/>
      <c r="N152" s="409"/>
      <c r="O152" s="251">
        <f t="shared" ref="O152:O154" si="60">IFERROR((M152/N152),0)</f>
        <v>0</v>
      </c>
      <c r="P152" s="314" t="s">
        <v>890</v>
      </c>
      <c r="Q152" s="295">
        <f t="shared" si="56"/>
        <v>1</v>
      </c>
      <c r="R152" s="107"/>
      <c r="S152" s="107"/>
      <c r="T152" s="251">
        <f t="shared" ref="T152:T166" si="61">IFERROR((R152/S152),0)</f>
        <v>0</v>
      </c>
      <c r="U152" s="314" t="s">
        <v>891</v>
      </c>
      <c r="V152" s="295">
        <f t="shared" si="57"/>
        <v>1</v>
      </c>
      <c r="W152" s="71"/>
      <c r="X152" s="71"/>
      <c r="Y152" s="251">
        <f t="shared" ref="Y152:Y154" si="62">IFERROR((W152/X152),0)</f>
        <v>0</v>
      </c>
      <c r="Z152" s="314" t="s">
        <v>892</v>
      </c>
      <c r="AA152" s="295">
        <f t="shared" si="58"/>
        <v>1</v>
      </c>
    </row>
    <row r="153" spans="1:27" ht="57" x14ac:dyDescent="0.25">
      <c r="A153" s="75" t="s">
        <v>917</v>
      </c>
      <c r="B153" s="318" t="s">
        <v>915</v>
      </c>
      <c r="C153" s="292" t="s">
        <v>893</v>
      </c>
      <c r="D153" s="292" t="s">
        <v>894</v>
      </c>
      <c r="E153" s="292" t="s">
        <v>895</v>
      </c>
      <c r="F153" s="309" t="s">
        <v>895</v>
      </c>
      <c r="G153" s="104" t="s">
        <v>809</v>
      </c>
      <c r="H153" s="81">
        <v>4</v>
      </c>
      <c r="I153" s="71">
        <v>4</v>
      </c>
      <c r="J153" s="251">
        <f t="shared" si="55"/>
        <v>1</v>
      </c>
      <c r="K153" s="314" t="s">
        <v>896</v>
      </c>
      <c r="L153" s="295">
        <f t="shared" si="59"/>
        <v>1</v>
      </c>
      <c r="M153" s="87"/>
      <c r="N153" s="71"/>
      <c r="O153" s="251">
        <f t="shared" si="60"/>
        <v>0</v>
      </c>
      <c r="P153" s="314"/>
      <c r="Q153" s="295">
        <f t="shared" si="56"/>
        <v>1</v>
      </c>
      <c r="R153" s="107"/>
      <c r="S153" s="71"/>
      <c r="T153" s="312">
        <f t="shared" si="61"/>
        <v>0</v>
      </c>
      <c r="U153" s="314"/>
      <c r="V153" s="295">
        <f t="shared" si="57"/>
        <v>1</v>
      </c>
      <c r="W153" s="107"/>
      <c r="X153" s="71"/>
      <c r="Y153" s="251"/>
      <c r="Z153" s="418"/>
      <c r="AA153" s="295">
        <f t="shared" si="58"/>
        <v>1</v>
      </c>
    </row>
    <row r="154" spans="1:27" ht="409.6" thickBot="1" x14ac:dyDescent="0.3">
      <c r="A154" s="75" t="s">
        <v>917</v>
      </c>
      <c r="B154" s="318" t="s">
        <v>916</v>
      </c>
      <c r="C154" s="311" t="s">
        <v>897</v>
      </c>
      <c r="D154" s="310" t="s">
        <v>898</v>
      </c>
      <c r="E154" s="311" t="s">
        <v>899</v>
      </c>
      <c r="F154" s="309" t="s">
        <v>899</v>
      </c>
      <c r="G154" s="104" t="s">
        <v>809</v>
      </c>
      <c r="H154" s="81">
        <v>26</v>
      </c>
      <c r="I154" s="71">
        <v>26</v>
      </c>
      <c r="J154" s="251">
        <f t="shared" si="55"/>
        <v>1</v>
      </c>
      <c r="K154" s="314" t="s">
        <v>1074</v>
      </c>
      <c r="L154" s="295">
        <f t="shared" si="59"/>
        <v>1</v>
      </c>
      <c r="M154" s="87"/>
      <c r="N154" s="71"/>
      <c r="O154" s="251">
        <f t="shared" si="60"/>
        <v>0</v>
      </c>
      <c r="P154" s="310"/>
      <c r="Q154" s="295">
        <f t="shared" si="56"/>
        <v>1</v>
      </c>
      <c r="R154" s="107"/>
      <c r="S154" s="71"/>
      <c r="T154" s="312">
        <f t="shared" si="61"/>
        <v>0</v>
      </c>
      <c r="U154" s="90"/>
      <c r="V154" s="295">
        <f>IFERROR(IF(G154="Según demanda",(R154+M154+H154)/(I154+N154+S154),(R154+M154+H154)/G154),0)</f>
        <v>1</v>
      </c>
      <c r="W154" s="107"/>
      <c r="X154" s="71"/>
      <c r="Y154" s="312">
        <f>IFERROR((W154/X154),0)</f>
        <v>0</v>
      </c>
      <c r="Z154" s="90"/>
      <c r="AA154" s="295">
        <f t="shared" si="58"/>
        <v>1</v>
      </c>
    </row>
    <row r="155" spans="1:27" ht="42.75" x14ac:dyDescent="0.25">
      <c r="A155" s="75" t="s">
        <v>967</v>
      </c>
      <c r="B155" s="321" t="s">
        <v>918</v>
      </c>
      <c r="C155" s="120" t="s">
        <v>919</v>
      </c>
      <c r="D155" s="284" t="s">
        <v>920</v>
      </c>
      <c r="E155" s="284" t="s">
        <v>921</v>
      </c>
      <c r="F155" s="284" t="s">
        <v>922</v>
      </c>
      <c r="G155" s="104" t="s">
        <v>809</v>
      </c>
      <c r="H155" s="104">
        <v>28</v>
      </c>
      <c r="I155" s="253">
        <v>28</v>
      </c>
      <c r="J155" s="251">
        <f>IFERROR((H155/I155),0)</f>
        <v>1</v>
      </c>
      <c r="K155" s="430"/>
      <c r="L155" s="306">
        <f t="shared" si="59"/>
        <v>1</v>
      </c>
      <c r="M155" s="81"/>
      <c r="N155" s="81"/>
      <c r="O155" s="251">
        <f>IFERROR((M155/N155),0)</f>
        <v>0</v>
      </c>
      <c r="P155" s="430"/>
      <c r="Q155" s="295">
        <f t="shared" si="56"/>
        <v>1</v>
      </c>
      <c r="R155" s="419"/>
      <c r="S155" s="86"/>
      <c r="T155" s="251">
        <f t="shared" si="61"/>
        <v>0</v>
      </c>
      <c r="U155" s="431"/>
      <c r="V155" s="295">
        <f t="shared" ref="V155:V166" si="63">IFERROR(IF(G155="Según demanda",(R155+M155+H155)/(I155+N155+S155),(R155+M155+H155)/G155),0)</f>
        <v>1</v>
      </c>
      <c r="W155" s="419"/>
      <c r="X155" s="419"/>
      <c r="Y155" s="251">
        <f t="shared" ref="Y155:Y166" si="64">IFERROR((W155/X155),0)</f>
        <v>0</v>
      </c>
      <c r="Z155" s="431"/>
      <c r="AA155" s="295">
        <f t="shared" si="58"/>
        <v>1</v>
      </c>
    </row>
    <row r="156" spans="1:27" ht="42.75" x14ac:dyDescent="0.25">
      <c r="A156" s="75" t="s">
        <v>967</v>
      </c>
      <c r="B156" s="322"/>
      <c r="C156" s="120"/>
      <c r="D156" s="284" t="s">
        <v>923</v>
      </c>
      <c r="E156" s="284" t="s">
        <v>924</v>
      </c>
      <c r="F156" s="294" t="s">
        <v>925</v>
      </c>
      <c r="G156" s="104" t="s">
        <v>809</v>
      </c>
      <c r="H156" s="104">
        <v>4</v>
      </c>
      <c r="I156" s="253">
        <v>4</v>
      </c>
      <c r="J156" s="251">
        <f t="shared" ref="J156:J166" si="65">IFERROR((H156/I156),0)</f>
        <v>1</v>
      </c>
      <c r="K156" s="104"/>
      <c r="L156" s="306">
        <f t="shared" si="59"/>
        <v>1</v>
      </c>
      <c r="M156" s="81"/>
      <c r="N156" s="81"/>
      <c r="O156" s="251">
        <f t="shared" ref="O156:O166" si="66">IFERROR((M156/N156),0)</f>
        <v>0</v>
      </c>
      <c r="P156" s="104"/>
      <c r="Q156" s="295">
        <f t="shared" si="56"/>
        <v>1</v>
      </c>
      <c r="R156" s="419"/>
      <c r="S156" s="86"/>
      <c r="T156" s="251">
        <f t="shared" si="61"/>
        <v>0</v>
      </c>
      <c r="U156" s="261"/>
      <c r="V156" s="295">
        <f t="shared" si="63"/>
        <v>1</v>
      </c>
      <c r="W156" s="419"/>
      <c r="X156" s="86"/>
      <c r="Y156" s="251">
        <f t="shared" si="64"/>
        <v>0</v>
      </c>
      <c r="Z156" s="261"/>
      <c r="AA156" s="295">
        <f t="shared" si="58"/>
        <v>1</v>
      </c>
    </row>
    <row r="157" spans="1:27" ht="42.75" x14ac:dyDescent="0.25">
      <c r="A157" s="75" t="s">
        <v>967</v>
      </c>
      <c r="B157" s="322"/>
      <c r="C157" s="120"/>
      <c r="D157" s="284" t="s">
        <v>926</v>
      </c>
      <c r="E157" s="284" t="s">
        <v>927</v>
      </c>
      <c r="F157" s="294" t="s">
        <v>928</v>
      </c>
      <c r="G157" s="104" t="s">
        <v>809</v>
      </c>
      <c r="H157" s="104">
        <v>1</v>
      </c>
      <c r="I157" s="253">
        <v>1</v>
      </c>
      <c r="J157" s="251">
        <f t="shared" si="65"/>
        <v>1</v>
      </c>
      <c r="K157" s="104"/>
      <c r="L157" s="306">
        <f t="shared" si="59"/>
        <v>1</v>
      </c>
      <c r="M157" s="81"/>
      <c r="N157" s="81"/>
      <c r="O157" s="251">
        <f t="shared" si="66"/>
        <v>0</v>
      </c>
      <c r="P157" s="104"/>
      <c r="Q157" s="295">
        <f t="shared" si="56"/>
        <v>1</v>
      </c>
      <c r="R157" s="419"/>
      <c r="S157" s="86"/>
      <c r="T157" s="251">
        <f t="shared" si="61"/>
        <v>0</v>
      </c>
      <c r="U157" s="104"/>
      <c r="V157" s="295">
        <f t="shared" si="63"/>
        <v>1</v>
      </c>
      <c r="W157" s="419"/>
      <c r="X157" s="86"/>
      <c r="Y157" s="251">
        <f t="shared" si="64"/>
        <v>0</v>
      </c>
      <c r="Z157" s="104"/>
      <c r="AA157" s="295">
        <f t="shared" si="58"/>
        <v>1</v>
      </c>
    </row>
    <row r="158" spans="1:27" ht="42.75" x14ac:dyDescent="0.25">
      <c r="A158" s="75" t="s">
        <v>967</v>
      </c>
      <c r="B158" s="322"/>
      <c r="C158" s="120" t="s">
        <v>929</v>
      </c>
      <c r="D158" s="116" t="s">
        <v>930</v>
      </c>
      <c r="E158" s="116" t="s">
        <v>931</v>
      </c>
      <c r="F158" s="316" t="s">
        <v>932</v>
      </c>
      <c r="G158" s="104" t="s">
        <v>809</v>
      </c>
      <c r="H158" s="104">
        <v>45</v>
      </c>
      <c r="I158" s="253">
        <v>45</v>
      </c>
      <c r="J158" s="251">
        <f t="shared" si="65"/>
        <v>1</v>
      </c>
      <c r="K158" s="104"/>
      <c r="L158" s="306">
        <f t="shared" si="59"/>
        <v>1</v>
      </c>
      <c r="M158" s="81"/>
      <c r="N158" s="81"/>
      <c r="O158" s="251">
        <f t="shared" si="66"/>
        <v>0</v>
      </c>
      <c r="P158" s="104"/>
      <c r="Q158" s="295">
        <f t="shared" si="56"/>
        <v>1</v>
      </c>
      <c r="R158" s="419"/>
      <c r="S158" s="86"/>
      <c r="T158" s="251">
        <f t="shared" si="61"/>
        <v>0</v>
      </c>
      <c r="U158" s="104"/>
      <c r="V158" s="295">
        <f t="shared" si="63"/>
        <v>1</v>
      </c>
      <c r="W158" s="419"/>
      <c r="X158" s="419"/>
      <c r="Y158" s="251">
        <f t="shared" si="64"/>
        <v>0</v>
      </c>
      <c r="Z158" s="104"/>
      <c r="AA158" s="295">
        <f t="shared" si="58"/>
        <v>1</v>
      </c>
    </row>
    <row r="159" spans="1:27" ht="28.5" x14ac:dyDescent="0.25">
      <c r="A159" s="75" t="s">
        <v>967</v>
      </c>
      <c r="B159" s="322"/>
      <c r="C159" s="120"/>
      <c r="D159" s="284" t="s">
        <v>933</v>
      </c>
      <c r="E159" s="284" t="s">
        <v>934</v>
      </c>
      <c r="F159" s="284" t="s">
        <v>935</v>
      </c>
      <c r="G159" s="104" t="s">
        <v>809</v>
      </c>
      <c r="H159" s="104">
        <v>903</v>
      </c>
      <c r="I159" s="253">
        <v>903</v>
      </c>
      <c r="J159" s="251">
        <f t="shared" si="65"/>
        <v>1</v>
      </c>
      <c r="K159" s="97"/>
      <c r="L159" s="306">
        <f t="shared" si="59"/>
        <v>1</v>
      </c>
      <c r="M159" s="81"/>
      <c r="N159" s="81"/>
      <c r="O159" s="251">
        <f t="shared" si="66"/>
        <v>0</v>
      </c>
      <c r="P159" s="104"/>
      <c r="Q159" s="295">
        <f t="shared" si="56"/>
        <v>1</v>
      </c>
      <c r="R159" s="419"/>
      <c r="S159" s="86"/>
      <c r="T159" s="251">
        <f t="shared" si="61"/>
        <v>0</v>
      </c>
      <c r="U159" s="104"/>
      <c r="V159" s="295">
        <f t="shared" si="63"/>
        <v>1</v>
      </c>
      <c r="W159" s="419"/>
      <c r="X159" s="86"/>
      <c r="Y159" s="251">
        <f t="shared" si="64"/>
        <v>0</v>
      </c>
      <c r="Z159" s="104"/>
      <c r="AA159" s="295">
        <f t="shared" si="58"/>
        <v>1</v>
      </c>
    </row>
    <row r="160" spans="1:27" ht="42.75" x14ac:dyDescent="0.25">
      <c r="A160" s="75" t="s">
        <v>967</v>
      </c>
      <c r="B160" s="322"/>
      <c r="C160" s="120"/>
      <c r="D160" s="116" t="s">
        <v>936</v>
      </c>
      <c r="E160" s="116" t="s">
        <v>937</v>
      </c>
      <c r="F160" s="116" t="s">
        <v>938</v>
      </c>
      <c r="G160" s="104" t="s">
        <v>809</v>
      </c>
      <c r="H160" s="104">
        <v>24</v>
      </c>
      <c r="I160" s="253">
        <v>24</v>
      </c>
      <c r="J160" s="251">
        <f t="shared" si="65"/>
        <v>1</v>
      </c>
      <c r="K160" s="104"/>
      <c r="L160" s="306">
        <f t="shared" si="59"/>
        <v>1</v>
      </c>
      <c r="M160" s="81"/>
      <c r="N160" s="81"/>
      <c r="O160" s="251">
        <f t="shared" si="66"/>
        <v>0</v>
      </c>
      <c r="P160" s="104"/>
      <c r="Q160" s="295">
        <f t="shared" si="56"/>
        <v>1</v>
      </c>
      <c r="R160" s="419"/>
      <c r="S160" s="86"/>
      <c r="T160" s="251">
        <f t="shared" si="61"/>
        <v>0</v>
      </c>
      <c r="U160" s="104"/>
      <c r="V160" s="295">
        <f t="shared" si="63"/>
        <v>1</v>
      </c>
      <c r="W160" s="419"/>
      <c r="X160" s="419"/>
      <c r="Y160" s="251">
        <f t="shared" si="64"/>
        <v>0</v>
      </c>
      <c r="Z160" s="104"/>
      <c r="AA160" s="295">
        <f t="shared" si="58"/>
        <v>1</v>
      </c>
    </row>
    <row r="161" spans="1:27" ht="71.25" x14ac:dyDescent="0.25">
      <c r="A161" s="75" t="s">
        <v>967</v>
      </c>
      <c r="B161" s="322"/>
      <c r="C161" s="420" t="s">
        <v>939</v>
      </c>
      <c r="D161" s="432" t="s">
        <v>940</v>
      </c>
      <c r="E161" s="433" t="s">
        <v>941</v>
      </c>
      <c r="F161" s="433" t="s">
        <v>942</v>
      </c>
      <c r="G161" s="104" t="s">
        <v>809</v>
      </c>
      <c r="H161" s="104">
        <v>1</v>
      </c>
      <c r="I161" s="104">
        <v>1</v>
      </c>
      <c r="J161" s="251">
        <f>IFERROR((H161/I161),0)</f>
        <v>1</v>
      </c>
      <c r="K161" s="104"/>
      <c r="L161" s="306">
        <v>1</v>
      </c>
      <c r="M161" s="81"/>
      <c r="N161" s="81"/>
      <c r="O161" s="251">
        <f>IFERROR((M161/N161),0)</f>
        <v>0</v>
      </c>
      <c r="P161" s="104"/>
      <c r="Q161" s="295">
        <f>IFERROR(IF(G161="Según demanda",(M161+H161)/(I161+N161),(M161+H161)/G161),0)</f>
        <v>1</v>
      </c>
      <c r="R161" s="419"/>
      <c r="S161" s="86"/>
      <c r="T161" s="251">
        <f>IFERROR((R161/S161),0)</f>
        <v>0</v>
      </c>
      <c r="U161" s="104"/>
      <c r="V161" s="295">
        <f t="shared" si="63"/>
        <v>1</v>
      </c>
      <c r="W161" s="419"/>
      <c r="X161" s="86"/>
      <c r="Y161" s="251">
        <f t="shared" si="64"/>
        <v>0</v>
      </c>
      <c r="Z161" s="104"/>
      <c r="AA161" s="295">
        <f>IFERROR(IF(G161="Según demanda",(W161+R161+M161+H161)/(I161+N161+S161+X161),(W161+R161+M161+H161)/G161),0)</f>
        <v>1</v>
      </c>
    </row>
    <row r="162" spans="1:27" ht="43.5" x14ac:dyDescent="0.25">
      <c r="A162" s="75" t="s">
        <v>967</v>
      </c>
      <c r="B162" s="322"/>
      <c r="C162" s="421" t="s">
        <v>943</v>
      </c>
      <c r="D162" s="421" t="s">
        <v>944</v>
      </c>
      <c r="E162" s="421" t="s">
        <v>945</v>
      </c>
      <c r="F162" s="421" t="s">
        <v>946</v>
      </c>
      <c r="G162" s="104" t="s">
        <v>809</v>
      </c>
      <c r="H162" s="104">
        <v>1</v>
      </c>
      <c r="I162" s="104">
        <v>1</v>
      </c>
      <c r="J162" s="251">
        <f>IFERROR((H162/I162),0)</f>
        <v>1</v>
      </c>
      <c r="K162" s="104"/>
      <c r="L162" s="306">
        <f>IFERROR(IF(G162="Según demanda",H162/I162,H162/G162),0)</f>
        <v>1</v>
      </c>
      <c r="M162" s="81"/>
      <c r="N162" s="81"/>
      <c r="O162" s="251">
        <f>IFERROR((M162/N162),0)</f>
        <v>0</v>
      </c>
      <c r="P162" s="104"/>
      <c r="Q162" s="295">
        <f>IFERROR(IF(G162="Según demanda",(M162+H162)/(I162+N162),(M162+H162)/G162),0)</f>
        <v>1</v>
      </c>
      <c r="R162" s="419"/>
      <c r="S162" s="86"/>
      <c r="T162" s="251">
        <f>IFERROR((R162/S162),0)</f>
        <v>0</v>
      </c>
      <c r="U162" s="104"/>
      <c r="V162" s="295">
        <f t="shared" si="63"/>
        <v>1</v>
      </c>
      <c r="W162" s="419"/>
      <c r="X162" s="86"/>
      <c r="Y162" s="251">
        <f t="shared" si="64"/>
        <v>0</v>
      </c>
      <c r="Z162" s="104"/>
      <c r="AA162" s="295">
        <f>IFERROR(IF(G162="Según demanda",(W162+R162+M162+H162)/(I162+N162+S162+X162),(W162+R162+M162+H162)/G162),0)</f>
        <v>1</v>
      </c>
    </row>
    <row r="163" spans="1:27" ht="57.75" x14ac:dyDescent="0.25">
      <c r="A163" s="75" t="s">
        <v>967</v>
      </c>
      <c r="B163" s="322"/>
      <c r="C163" s="421" t="s">
        <v>947</v>
      </c>
      <c r="D163" s="421" t="s">
        <v>948</v>
      </c>
      <c r="E163" s="421" t="s">
        <v>949</v>
      </c>
      <c r="F163" s="421" t="s">
        <v>950</v>
      </c>
      <c r="G163" s="104" t="s">
        <v>809</v>
      </c>
      <c r="H163" s="104">
        <v>1</v>
      </c>
      <c r="I163" s="104">
        <v>1</v>
      </c>
      <c r="J163" s="251">
        <f>IFERROR((H163/I163),0)</f>
        <v>1</v>
      </c>
      <c r="K163" s="104"/>
      <c r="L163" s="306">
        <f>IFERROR(IF(G163="Según demanda",H163/I163,H163/G163),0)</f>
        <v>1</v>
      </c>
      <c r="M163" s="81"/>
      <c r="N163" s="81"/>
      <c r="O163" s="251">
        <f>IFERROR((M163/N163),0)</f>
        <v>0</v>
      </c>
      <c r="P163" s="104"/>
      <c r="Q163" s="295">
        <f>IFERROR(IF(G163="Según demanda",(M163+H163)/(I163+N163),(M163+H163)/G163),0)</f>
        <v>1</v>
      </c>
      <c r="R163" s="419"/>
      <c r="S163" s="86"/>
      <c r="T163" s="251">
        <f>IFERROR((R163/S163),0)</f>
        <v>0</v>
      </c>
      <c r="U163" s="104"/>
      <c r="V163" s="295">
        <f t="shared" si="63"/>
        <v>1</v>
      </c>
      <c r="W163" s="419"/>
      <c r="X163" s="86"/>
      <c r="Y163" s="251">
        <f t="shared" si="64"/>
        <v>0</v>
      </c>
      <c r="Z163" s="104"/>
      <c r="AA163" s="295">
        <f>IFERROR(IF(G163="Según demanda",(W163+R163+M163+H163)/(I163+N163+S163+X163),(W163+R163+M163+H163)/G163),0)</f>
        <v>1</v>
      </c>
    </row>
    <row r="164" spans="1:27" ht="43.5" x14ac:dyDescent="0.25">
      <c r="A164" s="75" t="s">
        <v>967</v>
      </c>
      <c r="B164" s="322"/>
      <c r="C164" s="421" t="s">
        <v>951</v>
      </c>
      <c r="D164" s="421" t="s">
        <v>952</v>
      </c>
      <c r="E164" s="421" t="s">
        <v>953</v>
      </c>
      <c r="F164" s="421" t="s">
        <v>954</v>
      </c>
      <c r="G164" s="104" t="s">
        <v>809</v>
      </c>
      <c r="H164" s="81">
        <v>1</v>
      </c>
      <c r="I164" s="81">
        <v>1</v>
      </c>
      <c r="J164" s="251">
        <f>IFERROR((H164/I164),0)</f>
        <v>1</v>
      </c>
      <c r="K164" s="104"/>
      <c r="L164" s="306">
        <f>IFERROR(IF(G164="Según demanda",H164/I164,H164/G164),0)</f>
        <v>1</v>
      </c>
      <c r="M164" s="81"/>
      <c r="N164" s="81"/>
      <c r="O164" s="251">
        <f>IFERROR((M164/N164),0)</f>
        <v>0</v>
      </c>
      <c r="P164" s="104"/>
      <c r="Q164" s="295">
        <f>IFERROR(IF(G164="Según demanda",(M164+H164)/(I164+N164),(M164+H164)/G164),0)</f>
        <v>1</v>
      </c>
      <c r="R164" s="419"/>
      <c r="S164" s="86"/>
      <c r="T164" s="251">
        <f>IFERROR((R164/S164),0)</f>
        <v>0</v>
      </c>
      <c r="U164" s="104"/>
      <c r="V164" s="295">
        <f t="shared" si="63"/>
        <v>1</v>
      </c>
      <c r="W164" s="419"/>
      <c r="X164" s="86"/>
      <c r="Y164" s="251">
        <f t="shared" si="64"/>
        <v>0</v>
      </c>
      <c r="Z164" s="104"/>
      <c r="AA164" s="295">
        <f>IFERROR(IF(G164="Según demanda",(W164+R164+M164+H164)/(I164+N164+S164+X164),(W164+R164+M164+H164)/G164),0)</f>
        <v>1</v>
      </c>
    </row>
    <row r="165" spans="1:27" ht="72" x14ac:dyDescent="0.25">
      <c r="A165" s="75" t="s">
        <v>967</v>
      </c>
      <c r="B165" s="322"/>
      <c r="C165" s="421" t="s">
        <v>955</v>
      </c>
      <c r="D165" s="421" t="s">
        <v>956</v>
      </c>
      <c r="E165" s="421" t="s">
        <v>957</v>
      </c>
      <c r="F165" s="421" t="s">
        <v>958</v>
      </c>
      <c r="G165" s="104" t="s">
        <v>809</v>
      </c>
      <c r="H165" s="81">
        <v>1</v>
      </c>
      <c r="I165" s="81">
        <v>1</v>
      </c>
      <c r="J165" s="251">
        <f>IFERROR((H165/I165),0)</f>
        <v>1</v>
      </c>
      <c r="K165" s="104"/>
      <c r="L165" s="306">
        <f>IFERROR(IF(G165="Según demanda",H165/I165,H165/G165),0)</f>
        <v>1</v>
      </c>
      <c r="M165" s="81"/>
      <c r="N165" s="81"/>
      <c r="O165" s="251">
        <f>IFERROR((M165/N165),0)</f>
        <v>0</v>
      </c>
      <c r="P165" s="104"/>
      <c r="Q165" s="295">
        <f>IFERROR(IF(G165="Según demanda",(M165+H165)/(I165+N165),(M165+H165)/G165),0)</f>
        <v>1</v>
      </c>
      <c r="R165" s="419"/>
      <c r="S165" s="86"/>
      <c r="T165" s="251">
        <f>IFERROR((R165/S165),0)</f>
        <v>0</v>
      </c>
      <c r="U165" s="104"/>
      <c r="V165" s="295">
        <f t="shared" si="63"/>
        <v>1</v>
      </c>
      <c r="W165" s="419"/>
      <c r="X165" s="86"/>
      <c r="Y165" s="251">
        <f t="shared" si="64"/>
        <v>0</v>
      </c>
      <c r="Z165" s="104"/>
      <c r="AA165" s="295">
        <f>IFERROR(IF(G165="Según demanda",(W165+R165+M165+H165)/(I165+N165+S165+X165),(W165+R165+M165+H165)/G165),0)</f>
        <v>1</v>
      </c>
    </row>
    <row r="166" spans="1:27" ht="57" x14ac:dyDescent="0.25">
      <c r="A166" s="75" t="s">
        <v>967</v>
      </c>
      <c r="B166" s="322"/>
      <c r="C166" s="104" t="s">
        <v>959</v>
      </c>
      <c r="D166" s="311" t="s">
        <v>960</v>
      </c>
      <c r="E166" s="311" t="s">
        <v>961</v>
      </c>
      <c r="F166" s="294" t="s">
        <v>962</v>
      </c>
      <c r="G166" s="104" t="s">
        <v>809</v>
      </c>
      <c r="H166" s="104">
        <v>15</v>
      </c>
      <c r="I166" s="104">
        <v>15</v>
      </c>
      <c r="J166" s="251">
        <f t="shared" si="65"/>
        <v>1</v>
      </c>
      <c r="K166" s="97"/>
      <c r="L166" s="306">
        <f t="shared" si="59"/>
        <v>1</v>
      </c>
      <c r="M166" s="81"/>
      <c r="N166" s="81"/>
      <c r="O166" s="251">
        <f t="shared" si="66"/>
        <v>0</v>
      </c>
      <c r="P166" s="104"/>
      <c r="Q166" s="295">
        <f t="shared" si="56"/>
        <v>1</v>
      </c>
      <c r="R166" s="419"/>
      <c r="S166" s="419"/>
      <c r="T166" s="251">
        <f t="shared" si="61"/>
        <v>0</v>
      </c>
      <c r="U166" s="104"/>
      <c r="V166" s="295">
        <f t="shared" si="63"/>
        <v>1</v>
      </c>
      <c r="W166" s="81"/>
      <c r="X166" s="81"/>
      <c r="Y166" s="251">
        <f t="shared" si="64"/>
        <v>0</v>
      </c>
      <c r="Z166" s="104"/>
      <c r="AA166" s="295">
        <f t="shared" si="58"/>
        <v>1</v>
      </c>
    </row>
    <row r="167" spans="1:27" ht="58.5" thickBot="1" x14ac:dyDescent="0.3">
      <c r="A167" s="75" t="s">
        <v>967</v>
      </c>
      <c r="B167" s="323"/>
      <c r="C167" s="422" t="s">
        <v>963</v>
      </c>
      <c r="D167" s="422" t="s">
        <v>964</v>
      </c>
      <c r="E167" s="423" t="s">
        <v>965</v>
      </c>
      <c r="F167" s="423" t="s">
        <v>966</v>
      </c>
      <c r="G167" s="104">
        <v>12</v>
      </c>
      <c r="H167" s="104">
        <v>3</v>
      </c>
      <c r="I167" s="104">
        <v>3</v>
      </c>
      <c r="J167" s="251">
        <f>IFERROR((H167/I167),0)</f>
        <v>1</v>
      </c>
      <c r="K167" s="97"/>
      <c r="L167" s="306">
        <f>IFERROR(IF(G167="Según demanda",H167/I167,H167/G167),0)</f>
        <v>0.25</v>
      </c>
      <c r="M167" s="81"/>
      <c r="N167" s="81"/>
      <c r="O167" s="251">
        <f>IFERROR((M167/N167),0)</f>
        <v>0</v>
      </c>
      <c r="P167" s="104"/>
      <c r="Q167" s="295">
        <f>IFERROR(IF(G167="Según demanda",(M167+H167)/(I167+N167),(M167+H167)/G167),0)</f>
        <v>0.25</v>
      </c>
      <c r="R167" s="419"/>
      <c r="S167" s="86"/>
      <c r="T167" s="251">
        <f>IFERROR((R167/S167),0)</f>
        <v>0</v>
      </c>
      <c r="U167" s="104"/>
      <c r="V167" s="295">
        <f>IFERROR(IF(G167="Según demanda",(R167+M167+H167)/(I167+N167+S167),(R167+M167+H167)/G167),0)</f>
        <v>0.25</v>
      </c>
      <c r="W167" s="419"/>
      <c r="X167" s="86"/>
      <c r="Y167" s="251">
        <f>IFERROR((W167/X167),0)</f>
        <v>0</v>
      </c>
      <c r="Z167" s="104"/>
      <c r="AA167" s="295">
        <f>IFERROR(IF(G167="Según demanda",(W167+R167+M167+H167)/(I167+N167+S167+X167),(W167+R167+M167+H167)/G167),0)</f>
        <v>0.25</v>
      </c>
    </row>
    <row r="168" spans="1:27" ht="72" x14ac:dyDescent="0.25">
      <c r="A168" s="394" t="s">
        <v>968</v>
      </c>
      <c r="B168" s="346" t="s">
        <v>969</v>
      </c>
      <c r="C168" s="434" t="s">
        <v>758</v>
      </c>
      <c r="D168" s="344" t="s">
        <v>970</v>
      </c>
      <c r="E168" s="371" t="s">
        <v>971</v>
      </c>
      <c r="F168" s="336" t="s">
        <v>972</v>
      </c>
      <c r="G168" s="336">
        <v>11</v>
      </c>
      <c r="H168" s="327">
        <v>2</v>
      </c>
      <c r="I168" s="324">
        <v>2</v>
      </c>
      <c r="J168" s="325">
        <f>IFERROR((H168/I168),0)</f>
        <v>1</v>
      </c>
      <c r="K168" s="336" t="s">
        <v>973</v>
      </c>
      <c r="L168" s="252">
        <v>1</v>
      </c>
      <c r="M168" s="324"/>
      <c r="N168" s="324"/>
      <c r="O168" s="325">
        <f t="shared" ref="O168" si="67">IFERROR((M168/N168),0)</f>
        <v>0</v>
      </c>
      <c r="P168" s="326"/>
      <c r="Q168" s="295">
        <f t="shared" ref="Q168:Q175" si="68">IFERROR(IF(G168="Según demanda",(M168+H168)/(I168+N168),(M168+H168)/G168),0)</f>
        <v>0.18181818181818182</v>
      </c>
      <c r="R168" s="327"/>
      <c r="S168" s="327"/>
      <c r="T168" s="325">
        <f t="shared" ref="T168:T177" si="69">IFERROR((R168/S168),0)</f>
        <v>0</v>
      </c>
      <c r="U168" s="326"/>
      <c r="V168" s="295">
        <f t="shared" ref="V168:V191" si="70">IFERROR(IF(G168="Según demanda",(R168+M168+H168)/(I168+N168+S168),(R168+M168+H168)/G168),0)</f>
        <v>0.18181818181818182</v>
      </c>
      <c r="W168" s="327"/>
      <c r="X168" s="327"/>
      <c r="Y168" s="325">
        <f t="shared" ref="Y168" si="71">IFERROR((W168/X168),0)</f>
        <v>0</v>
      </c>
      <c r="Z168" s="326"/>
      <c r="AA168" s="295">
        <f t="shared" ref="AA168:AA191" si="72">IFERROR(IF(G168="Según demanda",(W168+R168+M168+H168)/(I168+N168+S168+X168),(W168+R168+M168+H168)/G168),0)</f>
        <v>0.18181818181818182</v>
      </c>
    </row>
    <row r="169" spans="1:27" ht="114" x14ac:dyDescent="0.25">
      <c r="A169" s="394"/>
      <c r="B169" s="435" t="s">
        <v>974</v>
      </c>
      <c r="C169" s="436" t="s">
        <v>975</v>
      </c>
      <c r="D169" s="437" t="s">
        <v>976</v>
      </c>
      <c r="E169" s="438" t="s">
        <v>977</v>
      </c>
      <c r="F169" s="437" t="s">
        <v>978</v>
      </c>
      <c r="G169" s="332" t="s">
        <v>440</v>
      </c>
      <c r="H169" s="330">
        <v>3</v>
      </c>
      <c r="I169" s="439">
        <v>3</v>
      </c>
      <c r="J169" s="331">
        <v>1</v>
      </c>
      <c r="K169" s="440" t="s">
        <v>979</v>
      </c>
      <c r="L169" s="441">
        <v>1</v>
      </c>
      <c r="M169" s="324"/>
      <c r="N169" s="324"/>
      <c r="O169" s="325">
        <f>IFERROR((M169/N169),0)</f>
        <v>0</v>
      </c>
      <c r="P169" s="326"/>
      <c r="Q169" s="295">
        <v>1</v>
      </c>
      <c r="R169" s="327"/>
      <c r="S169" s="327"/>
      <c r="T169" s="325">
        <f t="shared" si="69"/>
        <v>0</v>
      </c>
      <c r="U169" s="328"/>
      <c r="V169" s="295">
        <v>1</v>
      </c>
      <c r="W169" s="327"/>
      <c r="X169" s="327"/>
      <c r="Y169" s="329">
        <f>IFERROR((W169/X169),0)</f>
        <v>0</v>
      </c>
      <c r="Z169" s="326"/>
      <c r="AA169" s="295">
        <f t="shared" si="72"/>
        <v>0</v>
      </c>
    </row>
    <row r="170" spans="1:27" ht="142.5" x14ac:dyDescent="0.25">
      <c r="A170" s="394"/>
      <c r="B170" s="442"/>
      <c r="C170" s="437" t="s">
        <v>980</v>
      </c>
      <c r="D170" s="437" t="s">
        <v>981</v>
      </c>
      <c r="E170" s="438" t="s">
        <v>982</v>
      </c>
      <c r="F170" s="437" t="s">
        <v>983</v>
      </c>
      <c r="G170" s="326" t="s">
        <v>500</v>
      </c>
      <c r="H170" s="327">
        <v>40</v>
      </c>
      <c r="I170" s="324">
        <v>40</v>
      </c>
      <c r="J170" s="325">
        <v>1</v>
      </c>
      <c r="K170" s="443" t="s">
        <v>984</v>
      </c>
      <c r="L170" s="252">
        <f t="shared" ref="L170:L177" si="73">IFERROR(IF(G170="Según demanda",H170/I170,H170/G170),0)</f>
        <v>1</v>
      </c>
      <c r="M170" s="324"/>
      <c r="N170" s="324"/>
      <c r="O170" s="325">
        <f t="shared" ref="O170:O178" si="74">IFERROR((M170/N170),0)</f>
        <v>0</v>
      </c>
      <c r="P170" s="326"/>
      <c r="Q170" s="295">
        <f t="shared" si="68"/>
        <v>1</v>
      </c>
      <c r="R170" s="330"/>
      <c r="S170" s="330"/>
      <c r="T170" s="331">
        <f t="shared" si="69"/>
        <v>0</v>
      </c>
      <c r="U170" s="332"/>
      <c r="V170" s="295">
        <f t="shared" si="70"/>
        <v>1</v>
      </c>
      <c r="W170" s="327"/>
      <c r="X170" s="327"/>
      <c r="Y170" s="329">
        <f t="shared" ref="Y170:Y185" si="75">IFERROR((W170/X170),0)</f>
        <v>0</v>
      </c>
      <c r="Z170" s="326"/>
      <c r="AA170" s="295">
        <f t="shared" si="72"/>
        <v>1</v>
      </c>
    </row>
    <row r="171" spans="1:27" ht="409.5" x14ac:dyDescent="0.25">
      <c r="A171" s="394"/>
      <c r="B171" s="442"/>
      <c r="C171" s="437" t="s">
        <v>985</v>
      </c>
      <c r="D171" s="437" t="s">
        <v>986</v>
      </c>
      <c r="E171" s="438" t="s">
        <v>987</v>
      </c>
      <c r="F171" s="344" t="s">
        <v>988</v>
      </c>
      <c r="G171" s="326" t="s">
        <v>440</v>
      </c>
      <c r="H171" s="327">
        <v>11</v>
      </c>
      <c r="I171" s="444">
        <v>11</v>
      </c>
      <c r="J171" s="325">
        <v>1</v>
      </c>
      <c r="K171" s="326" t="s">
        <v>989</v>
      </c>
      <c r="L171" s="252">
        <v>1</v>
      </c>
      <c r="M171" s="324"/>
      <c r="N171" s="324"/>
      <c r="O171" s="325">
        <f t="shared" si="74"/>
        <v>0</v>
      </c>
      <c r="P171" s="326"/>
      <c r="Q171" s="295">
        <v>1</v>
      </c>
      <c r="R171" s="327"/>
      <c r="S171" s="327"/>
      <c r="T171" s="325">
        <f t="shared" si="69"/>
        <v>0</v>
      </c>
      <c r="U171" s="326"/>
      <c r="V171" s="295">
        <f t="shared" si="70"/>
        <v>0</v>
      </c>
      <c r="W171" s="327"/>
      <c r="X171" s="327"/>
      <c r="Y171" s="329">
        <f t="shared" si="75"/>
        <v>0</v>
      </c>
      <c r="Z171" s="326"/>
      <c r="AA171" s="295">
        <f t="shared" si="72"/>
        <v>0</v>
      </c>
    </row>
    <row r="172" spans="1:27" ht="409.5" x14ac:dyDescent="0.25">
      <c r="A172" s="394"/>
      <c r="B172" s="442"/>
      <c r="C172" s="340" t="s">
        <v>990</v>
      </c>
      <c r="D172" s="371" t="s">
        <v>991</v>
      </c>
      <c r="E172" s="336" t="s">
        <v>992</v>
      </c>
      <c r="F172" s="344" t="s">
        <v>993</v>
      </c>
      <c r="G172" s="326" t="s">
        <v>500</v>
      </c>
      <c r="H172" s="327">
        <v>370</v>
      </c>
      <c r="I172" s="324">
        <v>370</v>
      </c>
      <c r="J172" s="325">
        <f t="shared" ref="J172:J182" si="76">IFERROR((H172/I172),0)</f>
        <v>1</v>
      </c>
      <c r="K172" s="445" t="s">
        <v>994</v>
      </c>
      <c r="L172" s="252">
        <f t="shared" si="73"/>
        <v>1</v>
      </c>
      <c r="M172" s="324"/>
      <c r="N172" s="324"/>
      <c r="O172" s="325">
        <v>1</v>
      </c>
      <c r="P172" s="326"/>
      <c r="Q172" s="295">
        <f t="shared" si="68"/>
        <v>1</v>
      </c>
      <c r="R172" s="327"/>
      <c r="S172" s="327"/>
      <c r="T172" s="325">
        <f t="shared" si="69"/>
        <v>0</v>
      </c>
      <c r="U172" s="326"/>
      <c r="V172" s="295">
        <f t="shared" si="70"/>
        <v>1</v>
      </c>
      <c r="W172" s="327"/>
      <c r="X172" s="327"/>
      <c r="Y172" s="329"/>
      <c r="Z172" s="326"/>
      <c r="AA172" s="295">
        <f t="shared" si="72"/>
        <v>1</v>
      </c>
    </row>
    <row r="173" spans="1:27" ht="85.5" x14ac:dyDescent="0.25">
      <c r="A173" s="394"/>
      <c r="B173" s="446"/>
      <c r="C173" s="340" t="s">
        <v>995</v>
      </c>
      <c r="D173" s="371" t="s">
        <v>996</v>
      </c>
      <c r="E173" s="336" t="s">
        <v>997</v>
      </c>
      <c r="F173" s="344" t="s">
        <v>998</v>
      </c>
      <c r="G173" s="326" t="s">
        <v>440</v>
      </c>
      <c r="H173" s="327">
        <v>0</v>
      </c>
      <c r="I173" s="444">
        <v>0</v>
      </c>
      <c r="J173" s="325">
        <v>1</v>
      </c>
      <c r="K173" s="445" t="s">
        <v>999</v>
      </c>
      <c r="L173" s="252">
        <v>1</v>
      </c>
      <c r="M173" s="324"/>
      <c r="N173" s="324"/>
      <c r="O173" s="325">
        <f t="shared" si="74"/>
        <v>0</v>
      </c>
      <c r="P173" s="326"/>
      <c r="Q173" s="295">
        <v>1</v>
      </c>
      <c r="R173" s="327"/>
      <c r="S173" s="327"/>
      <c r="T173" s="325">
        <f t="shared" si="69"/>
        <v>0</v>
      </c>
      <c r="U173" s="326"/>
      <c r="V173" s="295">
        <v>1</v>
      </c>
      <c r="W173" s="327"/>
      <c r="X173" s="327"/>
      <c r="Y173" s="329">
        <f t="shared" si="75"/>
        <v>0</v>
      </c>
      <c r="Z173" s="326"/>
      <c r="AA173" s="295">
        <f t="shared" si="72"/>
        <v>0</v>
      </c>
    </row>
    <row r="174" spans="1:27" ht="71.25" x14ac:dyDescent="0.25">
      <c r="A174" s="394"/>
      <c r="B174" s="435" t="s">
        <v>1000</v>
      </c>
      <c r="C174" s="371" t="s">
        <v>1001</v>
      </c>
      <c r="D174" s="447" t="s">
        <v>1002</v>
      </c>
      <c r="E174" s="336" t="s">
        <v>1003</v>
      </c>
      <c r="F174" s="336" t="s">
        <v>1004</v>
      </c>
      <c r="G174" s="326">
        <v>1</v>
      </c>
      <c r="H174" s="327">
        <v>1</v>
      </c>
      <c r="I174" s="444">
        <v>1</v>
      </c>
      <c r="J174" s="325">
        <f t="shared" si="76"/>
        <v>1</v>
      </c>
      <c r="K174" s="445" t="s">
        <v>1005</v>
      </c>
      <c r="L174" s="252">
        <f t="shared" si="73"/>
        <v>1</v>
      </c>
      <c r="M174" s="324"/>
      <c r="N174" s="324"/>
      <c r="O174" s="325">
        <f t="shared" si="74"/>
        <v>0</v>
      </c>
      <c r="P174" s="326"/>
      <c r="Q174" s="295">
        <f t="shared" si="68"/>
        <v>1</v>
      </c>
      <c r="R174" s="327"/>
      <c r="S174" s="327"/>
      <c r="T174" s="325">
        <f t="shared" si="69"/>
        <v>0</v>
      </c>
      <c r="U174" s="326"/>
      <c r="V174" s="295">
        <f t="shared" si="70"/>
        <v>1</v>
      </c>
      <c r="W174" s="327"/>
      <c r="X174" s="327"/>
      <c r="Y174" s="329"/>
      <c r="Z174" s="326"/>
      <c r="AA174" s="295">
        <f t="shared" si="72"/>
        <v>1</v>
      </c>
    </row>
    <row r="175" spans="1:27" ht="85.5" x14ac:dyDescent="0.25">
      <c r="A175" s="394"/>
      <c r="B175" s="446"/>
      <c r="C175" s="336" t="s">
        <v>1006</v>
      </c>
      <c r="D175" s="447" t="s">
        <v>1007</v>
      </c>
      <c r="E175" s="344" t="s">
        <v>1008</v>
      </c>
      <c r="F175" s="336" t="s">
        <v>1009</v>
      </c>
      <c r="G175" s="326">
        <v>1</v>
      </c>
      <c r="H175" s="327">
        <v>1</v>
      </c>
      <c r="I175" s="444">
        <v>1</v>
      </c>
      <c r="J175" s="325">
        <f t="shared" si="76"/>
        <v>1</v>
      </c>
      <c r="K175" s="445" t="s">
        <v>1010</v>
      </c>
      <c r="L175" s="252">
        <v>1</v>
      </c>
      <c r="M175" s="324"/>
      <c r="N175" s="324"/>
      <c r="O175" s="325">
        <f t="shared" si="74"/>
        <v>0</v>
      </c>
      <c r="P175" s="326"/>
      <c r="Q175" s="295">
        <f t="shared" si="68"/>
        <v>1</v>
      </c>
      <c r="R175" s="327"/>
      <c r="S175" s="327"/>
      <c r="T175" s="325">
        <f t="shared" si="69"/>
        <v>0</v>
      </c>
      <c r="U175" s="326"/>
      <c r="V175" s="295">
        <f t="shared" si="70"/>
        <v>1</v>
      </c>
      <c r="W175" s="327"/>
      <c r="X175" s="327"/>
      <c r="Y175" s="329">
        <f t="shared" si="75"/>
        <v>0</v>
      </c>
      <c r="Z175" s="326"/>
      <c r="AA175" s="295">
        <f t="shared" si="72"/>
        <v>1</v>
      </c>
    </row>
    <row r="176" spans="1:27" ht="85.5" x14ac:dyDescent="0.25">
      <c r="A176" s="394"/>
      <c r="B176" s="435" t="s">
        <v>1011</v>
      </c>
      <c r="C176" s="448" t="s">
        <v>1012</v>
      </c>
      <c r="D176" s="449" t="s">
        <v>1013</v>
      </c>
      <c r="E176" s="450" t="s">
        <v>1014</v>
      </c>
      <c r="F176" s="344" t="s">
        <v>1015</v>
      </c>
      <c r="G176" s="332">
        <v>39</v>
      </c>
      <c r="H176" s="330">
        <v>39</v>
      </c>
      <c r="I176" s="439">
        <v>39</v>
      </c>
      <c r="J176" s="331">
        <v>1</v>
      </c>
      <c r="K176" s="440" t="s">
        <v>1016</v>
      </c>
      <c r="L176" s="252">
        <f t="shared" si="73"/>
        <v>1</v>
      </c>
      <c r="M176" s="324"/>
      <c r="N176" s="324"/>
      <c r="O176" s="325">
        <v>1</v>
      </c>
      <c r="P176" s="326"/>
      <c r="Q176" s="295">
        <v>1</v>
      </c>
      <c r="R176" s="327"/>
      <c r="S176" s="327"/>
      <c r="T176" s="325">
        <f t="shared" si="69"/>
        <v>0</v>
      </c>
      <c r="U176" s="326"/>
      <c r="V176" s="295">
        <v>1</v>
      </c>
      <c r="W176" s="327"/>
      <c r="X176" s="327"/>
      <c r="Y176" s="329"/>
      <c r="Z176" s="326"/>
      <c r="AA176" s="295">
        <f t="shared" si="72"/>
        <v>1</v>
      </c>
    </row>
    <row r="177" spans="1:27" ht="99.75" x14ac:dyDescent="0.25">
      <c r="A177" s="394"/>
      <c r="B177" s="442"/>
      <c r="C177" s="344" t="s">
        <v>1017</v>
      </c>
      <c r="D177" s="449" t="s">
        <v>1018</v>
      </c>
      <c r="E177" s="450" t="s">
        <v>1014</v>
      </c>
      <c r="F177" s="344" t="s">
        <v>1019</v>
      </c>
      <c r="G177" s="332" t="s">
        <v>440</v>
      </c>
      <c r="H177" s="330">
        <v>300</v>
      </c>
      <c r="I177" s="439">
        <v>300</v>
      </c>
      <c r="J177" s="331">
        <v>1</v>
      </c>
      <c r="K177" s="440" t="s">
        <v>1020</v>
      </c>
      <c r="L177" s="252">
        <f t="shared" si="73"/>
        <v>0</v>
      </c>
      <c r="M177" s="324"/>
      <c r="N177" s="324"/>
      <c r="O177" s="325">
        <f t="shared" si="74"/>
        <v>0</v>
      </c>
      <c r="P177" s="326"/>
      <c r="Q177" s="295">
        <v>1</v>
      </c>
      <c r="R177" s="327"/>
      <c r="S177" s="327"/>
      <c r="T177" s="325">
        <f t="shared" si="69"/>
        <v>0</v>
      </c>
      <c r="U177" s="326"/>
      <c r="V177" s="295">
        <f t="shared" si="70"/>
        <v>0</v>
      </c>
      <c r="W177" s="327"/>
      <c r="X177" s="327"/>
      <c r="Y177" s="329">
        <f t="shared" si="75"/>
        <v>0</v>
      </c>
      <c r="Z177" s="326"/>
      <c r="AA177" s="295">
        <f t="shared" si="72"/>
        <v>0</v>
      </c>
    </row>
    <row r="178" spans="1:27" ht="128.25" x14ac:dyDescent="0.25">
      <c r="A178" s="394"/>
      <c r="B178" s="446"/>
      <c r="C178" s="344" t="s">
        <v>1021</v>
      </c>
      <c r="D178" s="449" t="s">
        <v>1022</v>
      </c>
      <c r="E178" s="344" t="s">
        <v>1023</v>
      </c>
      <c r="F178" s="344" t="s">
        <v>1024</v>
      </c>
      <c r="G178" s="332">
        <v>40</v>
      </c>
      <c r="H178" s="330">
        <v>40</v>
      </c>
      <c r="I178" s="439">
        <v>40</v>
      </c>
      <c r="J178" s="331">
        <v>1</v>
      </c>
      <c r="K178" s="332" t="s">
        <v>1025</v>
      </c>
      <c r="L178" s="252">
        <v>1</v>
      </c>
      <c r="M178" s="324"/>
      <c r="N178" s="324"/>
      <c r="O178" s="325">
        <f t="shared" si="74"/>
        <v>0</v>
      </c>
      <c r="P178" s="326"/>
      <c r="Q178" s="295">
        <v>1</v>
      </c>
      <c r="R178" s="327"/>
      <c r="S178" s="327"/>
      <c r="T178" s="325">
        <v>1</v>
      </c>
      <c r="U178" s="326"/>
      <c r="V178" s="295">
        <v>1</v>
      </c>
      <c r="W178" s="327"/>
      <c r="X178" s="327"/>
      <c r="Y178" s="329">
        <f t="shared" si="75"/>
        <v>0</v>
      </c>
      <c r="Z178" s="326"/>
      <c r="AA178" s="295">
        <f t="shared" si="72"/>
        <v>1</v>
      </c>
    </row>
    <row r="179" spans="1:27" ht="85.5" x14ac:dyDescent="0.25">
      <c r="A179" s="394"/>
      <c r="B179" s="435" t="s">
        <v>1026</v>
      </c>
      <c r="C179" s="336" t="s">
        <v>1027</v>
      </c>
      <c r="D179" s="451" t="s">
        <v>1028</v>
      </c>
      <c r="E179" s="452" t="s">
        <v>1023</v>
      </c>
      <c r="F179" s="435" t="s">
        <v>1029</v>
      </c>
      <c r="G179" s="326" t="s">
        <v>500</v>
      </c>
      <c r="H179" s="327">
        <v>749</v>
      </c>
      <c r="I179" s="324">
        <v>749</v>
      </c>
      <c r="J179" s="325">
        <f t="shared" si="76"/>
        <v>1</v>
      </c>
      <c r="K179" s="326" t="s">
        <v>1030</v>
      </c>
      <c r="L179" s="252">
        <v>1</v>
      </c>
      <c r="M179" s="324"/>
      <c r="N179" s="324"/>
      <c r="O179" s="325">
        <v>0.99940688018979829</v>
      </c>
      <c r="P179" s="326"/>
      <c r="Q179" s="295">
        <v>1</v>
      </c>
      <c r="R179" s="327"/>
      <c r="S179" s="327"/>
      <c r="T179" s="325">
        <v>1</v>
      </c>
      <c r="U179" s="326"/>
      <c r="V179" s="295">
        <v>1</v>
      </c>
      <c r="W179" s="327"/>
      <c r="X179" s="327"/>
      <c r="Y179" s="329">
        <f t="shared" si="75"/>
        <v>0</v>
      </c>
      <c r="Z179" s="326"/>
      <c r="AA179" s="295">
        <f t="shared" si="72"/>
        <v>1</v>
      </c>
    </row>
    <row r="180" spans="1:27" ht="85.5" x14ac:dyDescent="0.25">
      <c r="A180" s="394"/>
      <c r="B180" s="442"/>
      <c r="C180" s="336" t="s">
        <v>1027</v>
      </c>
      <c r="D180" s="451" t="s">
        <v>1028</v>
      </c>
      <c r="E180" s="453"/>
      <c r="F180" s="442"/>
      <c r="G180" s="326" t="s">
        <v>440</v>
      </c>
      <c r="H180" s="327">
        <v>112</v>
      </c>
      <c r="I180" s="324">
        <v>112</v>
      </c>
      <c r="J180" s="325">
        <f t="shared" si="76"/>
        <v>1</v>
      </c>
      <c r="K180" s="359" t="s">
        <v>1031</v>
      </c>
      <c r="L180" s="252">
        <v>1</v>
      </c>
      <c r="M180" s="324"/>
      <c r="N180" s="324"/>
      <c r="O180" s="325">
        <v>1</v>
      </c>
      <c r="P180" s="326"/>
      <c r="Q180" s="295">
        <v>1</v>
      </c>
      <c r="R180" s="327"/>
      <c r="S180" s="327"/>
      <c r="T180" s="325">
        <v>1</v>
      </c>
      <c r="U180" s="326"/>
      <c r="V180" s="295">
        <v>1</v>
      </c>
      <c r="W180" s="327"/>
      <c r="X180" s="327"/>
      <c r="Y180" s="329">
        <f t="shared" si="75"/>
        <v>0</v>
      </c>
      <c r="Z180" s="326"/>
      <c r="AA180" s="295">
        <f t="shared" si="72"/>
        <v>0</v>
      </c>
    </row>
    <row r="181" spans="1:27" ht="85.5" x14ac:dyDescent="0.25">
      <c r="A181" s="394"/>
      <c r="B181" s="446"/>
      <c r="C181" s="336" t="s">
        <v>1027</v>
      </c>
      <c r="D181" s="451" t="s">
        <v>1028</v>
      </c>
      <c r="E181" s="344" t="s">
        <v>1023</v>
      </c>
      <c r="F181" s="446"/>
      <c r="G181" s="326" t="s">
        <v>1032</v>
      </c>
      <c r="H181" s="327">
        <v>3584</v>
      </c>
      <c r="I181" s="324">
        <v>3584</v>
      </c>
      <c r="J181" s="325">
        <f t="shared" si="76"/>
        <v>1</v>
      </c>
      <c r="K181" s="359" t="s">
        <v>1033</v>
      </c>
      <c r="L181" s="252">
        <v>1</v>
      </c>
      <c r="M181" s="324"/>
      <c r="N181" s="324"/>
      <c r="O181" s="325">
        <v>1</v>
      </c>
      <c r="P181" s="326"/>
      <c r="Q181" s="66">
        <v>1</v>
      </c>
      <c r="R181" s="327"/>
      <c r="S181" s="327"/>
      <c r="T181" s="329">
        <v>1</v>
      </c>
      <c r="U181" s="326"/>
      <c r="V181" s="295">
        <v>1</v>
      </c>
      <c r="W181" s="327"/>
      <c r="X181" s="327"/>
      <c r="Y181" s="329">
        <f t="shared" si="75"/>
        <v>0</v>
      </c>
      <c r="Z181" s="326"/>
      <c r="AA181" s="295">
        <f t="shared" si="72"/>
        <v>0</v>
      </c>
    </row>
    <row r="182" spans="1:27" ht="71.25" x14ac:dyDescent="0.25">
      <c r="A182" s="394"/>
      <c r="B182" s="346" t="s">
        <v>1034</v>
      </c>
      <c r="C182" s="344" t="s">
        <v>1035</v>
      </c>
      <c r="D182" s="454" t="s">
        <v>1036</v>
      </c>
      <c r="E182" s="336" t="s">
        <v>1037</v>
      </c>
      <c r="F182" s="336" t="s">
        <v>1038</v>
      </c>
      <c r="G182" s="470">
        <v>2</v>
      </c>
      <c r="H182" s="336"/>
      <c r="I182" s="334"/>
      <c r="J182" s="325">
        <f t="shared" si="76"/>
        <v>0</v>
      </c>
      <c r="K182" s="333"/>
      <c r="L182" s="335">
        <v>0.25</v>
      </c>
      <c r="M182" s="336"/>
      <c r="N182" s="336"/>
      <c r="O182" s="337"/>
      <c r="P182" s="336"/>
      <c r="Q182" s="337">
        <v>0.75</v>
      </c>
      <c r="R182" s="336"/>
      <c r="S182" s="336"/>
      <c r="T182" s="337">
        <v>0</v>
      </c>
      <c r="U182" s="338"/>
      <c r="V182" s="295">
        <f t="shared" si="70"/>
        <v>0</v>
      </c>
      <c r="W182" s="336"/>
      <c r="X182" s="336"/>
      <c r="Y182" s="337">
        <f t="shared" si="75"/>
        <v>0</v>
      </c>
      <c r="Z182" s="338"/>
      <c r="AA182" s="295">
        <f t="shared" si="72"/>
        <v>0</v>
      </c>
    </row>
    <row r="183" spans="1:27" ht="71.25" x14ac:dyDescent="0.25">
      <c r="A183" s="394"/>
      <c r="B183" s="346" t="s">
        <v>1034</v>
      </c>
      <c r="C183" s="336" t="s">
        <v>1039</v>
      </c>
      <c r="D183" s="454" t="s">
        <v>1040</v>
      </c>
      <c r="E183" s="336" t="s">
        <v>1037</v>
      </c>
      <c r="F183" s="336" t="s">
        <v>1041</v>
      </c>
      <c r="G183" s="470">
        <v>1</v>
      </c>
      <c r="H183" s="336"/>
      <c r="I183" s="334"/>
      <c r="J183" s="325">
        <v>0</v>
      </c>
      <c r="K183" s="333"/>
      <c r="L183" s="335">
        <v>0</v>
      </c>
      <c r="M183" s="336"/>
      <c r="N183" s="336"/>
      <c r="O183" s="337">
        <v>0.25</v>
      </c>
      <c r="P183" s="336"/>
      <c r="Q183" s="337">
        <v>0.75</v>
      </c>
      <c r="R183" s="336"/>
      <c r="S183" s="336"/>
      <c r="T183" s="337">
        <v>0</v>
      </c>
      <c r="U183" s="336"/>
      <c r="V183" s="295">
        <f t="shared" si="70"/>
        <v>0</v>
      </c>
      <c r="W183" s="336"/>
      <c r="X183" s="336"/>
      <c r="Y183" s="337">
        <f t="shared" si="75"/>
        <v>0</v>
      </c>
      <c r="Z183" s="424"/>
      <c r="AA183" s="295">
        <f t="shared" si="72"/>
        <v>0</v>
      </c>
    </row>
    <row r="184" spans="1:27" ht="57" x14ac:dyDescent="0.25">
      <c r="A184" s="394"/>
      <c r="B184" s="346" t="s">
        <v>1034</v>
      </c>
      <c r="C184" s="336" t="s">
        <v>1042</v>
      </c>
      <c r="D184" s="454" t="s">
        <v>1043</v>
      </c>
      <c r="E184" s="336" t="s">
        <v>1037</v>
      </c>
      <c r="F184" s="336" t="s">
        <v>1038</v>
      </c>
      <c r="G184" s="470">
        <v>2</v>
      </c>
      <c r="H184" s="336"/>
      <c r="I184" s="334"/>
      <c r="J184" s="325">
        <v>0</v>
      </c>
      <c r="K184" s="333"/>
      <c r="L184" s="335">
        <v>0</v>
      </c>
      <c r="M184" s="336"/>
      <c r="N184" s="336"/>
      <c r="O184" s="337">
        <v>0.25</v>
      </c>
      <c r="P184" s="336"/>
      <c r="Q184" s="337">
        <v>0.75</v>
      </c>
      <c r="R184" s="336"/>
      <c r="S184" s="336"/>
      <c r="T184" s="337">
        <v>0</v>
      </c>
      <c r="U184" s="336"/>
      <c r="V184" s="295">
        <f t="shared" si="70"/>
        <v>0</v>
      </c>
      <c r="W184" s="336"/>
      <c r="X184" s="336"/>
      <c r="Y184" s="337">
        <f t="shared" si="75"/>
        <v>0</v>
      </c>
      <c r="Z184" s="336"/>
      <c r="AA184" s="295">
        <f t="shared" si="72"/>
        <v>0</v>
      </c>
    </row>
    <row r="185" spans="1:27" ht="71.25" x14ac:dyDescent="0.25">
      <c r="A185" s="394"/>
      <c r="B185" s="346" t="s">
        <v>1034</v>
      </c>
      <c r="C185" s="344" t="s">
        <v>1044</v>
      </c>
      <c r="D185" s="455" t="s">
        <v>1045</v>
      </c>
      <c r="E185" s="336" t="s">
        <v>1037</v>
      </c>
      <c r="F185" s="336" t="s">
        <v>1046</v>
      </c>
      <c r="G185" s="470">
        <v>2</v>
      </c>
      <c r="H185" s="336"/>
      <c r="I185" s="334"/>
      <c r="J185" s="325">
        <v>0</v>
      </c>
      <c r="K185" s="333"/>
      <c r="L185" s="335">
        <v>0</v>
      </c>
      <c r="M185" s="336"/>
      <c r="N185" s="336"/>
      <c r="O185" s="337">
        <v>0.25</v>
      </c>
      <c r="P185" s="336"/>
      <c r="Q185" s="337">
        <v>0.75</v>
      </c>
      <c r="R185" s="332"/>
      <c r="S185" s="339"/>
      <c r="T185" s="329">
        <v>0</v>
      </c>
      <c r="U185" s="340"/>
      <c r="V185" s="295">
        <f t="shared" si="70"/>
        <v>0</v>
      </c>
      <c r="W185" s="332"/>
      <c r="X185" s="341"/>
      <c r="Y185" s="329">
        <f t="shared" si="75"/>
        <v>0</v>
      </c>
      <c r="Z185" s="424"/>
      <c r="AA185" s="295">
        <f t="shared" si="72"/>
        <v>0</v>
      </c>
    </row>
    <row r="186" spans="1:27" ht="99.75" x14ac:dyDescent="0.25">
      <c r="A186" s="394"/>
      <c r="B186" s="346" t="s">
        <v>1034</v>
      </c>
      <c r="C186" s="336" t="s">
        <v>1047</v>
      </c>
      <c r="D186" s="456" t="s">
        <v>1048</v>
      </c>
      <c r="E186" s="336" t="s">
        <v>1037</v>
      </c>
      <c r="F186" s="457" t="s">
        <v>1049</v>
      </c>
      <c r="G186" s="470">
        <v>2</v>
      </c>
      <c r="H186" s="336"/>
      <c r="I186" s="334"/>
      <c r="J186" s="325">
        <v>0</v>
      </c>
      <c r="K186" s="333"/>
      <c r="L186" s="335">
        <v>0</v>
      </c>
      <c r="M186" s="336"/>
      <c r="N186" s="336"/>
      <c r="O186" s="337"/>
      <c r="P186" s="336"/>
      <c r="Q186" s="337">
        <v>0.75</v>
      </c>
      <c r="R186" s="332"/>
      <c r="S186" s="336"/>
      <c r="T186" s="329">
        <v>0</v>
      </c>
      <c r="U186" s="340"/>
      <c r="V186" s="66">
        <f t="shared" si="70"/>
        <v>0</v>
      </c>
      <c r="W186" s="425"/>
      <c r="X186" s="336"/>
      <c r="Y186" s="329">
        <v>1.58</v>
      </c>
      <c r="Z186" s="340"/>
      <c r="AA186" s="295">
        <f t="shared" si="72"/>
        <v>0</v>
      </c>
    </row>
    <row r="187" spans="1:27" ht="143.25" x14ac:dyDescent="0.25">
      <c r="A187" s="394"/>
      <c r="B187" s="346" t="s">
        <v>1050</v>
      </c>
      <c r="C187" s="458" t="s">
        <v>1051</v>
      </c>
      <c r="D187" s="456" t="s">
        <v>1052</v>
      </c>
      <c r="E187" s="336" t="s">
        <v>1037</v>
      </c>
      <c r="F187" s="457" t="s">
        <v>1053</v>
      </c>
      <c r="G187" s="470">
        <v>4</v>
      </c>
      <c r="H187" s="336"/>
      <c r="I187" s="334"/>
      <c r="J187" s="325">
        <v>1</v>
      </c>
      <c r="K187" s="333"/>
      <c r="L187" s="335">
        <v>0.25</v>
      </c>
      <c r="M187" s="336"/>
      <c r="N187" s="336"/>
      <c r="O187" s="337">
        <v>1</v>
      </c>
      <c r="P187" s="336"/>
      <c r="Q187" s="337">
        <f t="shared" ref="Q187:Q193" si="77">IFERROR(IF(G187="Según demanda",(M187+H187)/(I187+N187),(M187+H187)/G187),0)</f>
        <v>0</v>
      </c>
      <c r="R187" s="332"/>
      <c r="S187" s="336"/>
      <c r="T187" s="329">
        <v>1</v>
      </c>
      <c r="U187" s="340"/>
      <c r="V187" s="66">
        <f t="shared" si="70"/>
        <v>0</v>
      </c>
      <c r="W187" s="326"/>
      <c r="X187" s="336"/>
      <c r="Y187" s="329">
        <v>1</v>
      </c>
      <c r="Z187" s="340"/>
      <c r="AA187" s="295">
        <f t="shared" si="72"/>
        <v>0</v>
      </c>
    </row>
    <row r="188" spans="1:27" ht="270.75" x14ac:dyDescent="0.25">
      <c r="A188" s="394"/>
      <c r="B188" s="459" t="s">
        <v>1054</v>
      </c>
      <c r="C188" s="336" t="s">
        <v>1055</v>
      </c>
      <c r="D188" s="460" t="s">
        <v>1056</v>
      </c>
      <c r="E188" s="336" t="s">
        <v>1037</v>
      </c>
      <c r="F188" s="336" t="s">
        <v>1057</v>
      </c>
      <c r="G188" s="336">
        <v>4</v>
      </c>
      <c r="H188" s="336"/>
      <c r="I188" s="334"/>
      <c r="J188" s="325">
        <v>1</v>
      </c>
      <c r="K188" s="342"/>
      <c r="L188" s="335">
        <v>0.25</v>
      </c>
      <c r="M188" s="336"/>
      <c r="N188" s="336"/>
      <c r="O188" s="329">
        <v>1</v>
      </c>
      <c r="P188" s="340"/>
      <c r="Q188" s="66" t="s">
        <v>1058</v>
      </c>
      <c r="R188" s="332"/>
      <c r="S188" s="336"/>
      <c r="T188" s="329">
        <v>1</v>
      </c>
      <c r="U188" s="340"/>
      <c r="V188" s="66">
        <f t="shared" si="70"/>
        <v>0</v>
      </c>
      <c r="W188" s="326"/>
      <c r="X188" s="336"/>
      <c r="Y188" s="329">
        <v>1.2950819672131149</v>
      </c>
      <c r="Z188" s="340"/>
      <c r="AA188" s="295">
        <f t="shared" si="72"/>
        <v>0</v>
      </c>
    </row>
    <row r="189" spans="1:27" ht="142.5" x14ac:dyDescent="0.25">
      <c r="A189" s="394"/>
      <c r="B189" s="459" t="s">
        <v>1054</v>
      </c>
      <c r="C189" s="336" t="s">
        <v>1055</v>
      </c>
      <c r="D189" s="460" t="s">
        <v>1059</v>
      </c>
      <c r="E189" s="336" t="s">
        <v>1037</v>
      </c>
      <c r="F189" s="336" t="s">
        <v>1060</v>
      </c>
      <c r="G189" s="336">
        <v>3</v>
      </c>
      <c r="H189" s="336"/>
      <c r="I189" s="334"/>
      <c r="J189" s="325">
        <v>1</v>
      </c>
      <c r="K189" s="342"/>
      <c r="L189" s="335">
        <v>0.33</v>
      </c>
      <c r="M189" s="336"/>
      <c r="N189" s="336"/>
      <c r="O189" s="329">
        <f t="shared" ref="O189:O193" si="78">IFERROR((M189/N189),0)</f>
        <v>0</v>
      </c>
      <c r="P189" s="340"/>
      <c r="Q189" s="66">
        <f t="shared" si="77"/>
        <v>0</v>
      </c>
      <c r="R189" s="326"/>
      <c r="S189" s="336"/>
      <c r="T189" s="329">
        <v>1</v>
      </c>
      <c r="U189" s="340"/>
      <c r="V189" s="66">
        <f t="shared" si="70"/>
        <v>0</v>
      </c>
      <c r="W189" s="326"/>
      <c r="X189" s="336"/>
      <c r="Y189" s="329">
        <v>0.76842105263157889</v>
      </c>
      <c r="Z189" s="340"/>
      <c r="AA189" s="295">
        <f t="shared" si="72"/>
        <v>0</v>
      </c>
    </row>
    <row r="190" spans="1:27" ht="71.25" x14ac:dyDescent="0.25">
      <c r="A190" s="394"/>
      <c r="B190" s="459" t="s">
        <v>1054</v>
      </c>
      <c r="C190" s="336" t="s">
        <v>1061</v>
      </c>
      <c r="D190" s="461" t="s">
        <v>1062</v>
      </c>
      <c r="E190" s="336" t="s">
        <v>1037</v>
      </c>
      <c r="F190" s="336" t="s">
        <v>1038</v>
      </c>
      <c r="G190" s="336">
        <v>2</v>
      </c>
      <c r="H190" s="336"/>
      <c r="I190" s="334"/>
      <c r="J190" s="325">
        <v>0</v>
      </c>
      <c r="K190" s="342"/>
      <c r="L190" s="335">
        <v>0</v>
      </c>
      <c r="M190" s="336"/>
      <c r="N190" s="336"/>
      <c r="O190" s="329">
        <f t="shared" si="78"/>
        <v>0</v>
      </c>
      <c r="P190" s="340"/>
      <c r="Q190" s="66">
        <f t="shared" si="77"/>
        <v>0</v>
      </c>
      <c r="R190" s="332"/>
      <c r="S190" s="336"/>
      <c r="T190" s="329">
        <v>1</v>
      </c>
      <c r="U190" s="340"/>
      <c r="V190" s="66">
        <f t="shared" si="70"/>
        <v>0</v>
      </c>
      <c r="W190" s="425"/>
      <c r="X190" s="336"/>
      <c r="Y190" s="329">
        <v>1.2</v>
      </c>
      <c r="Z190" s="340"/>
      <c r="AA190" s="295">
        <f t="shared" si="72"/>
        <v>0</v>
      </c>
    </row>
    <row r="191" spans="1:27" ht="71.25" x14ac:dyDescent="0.25">
      <c r="A191" s="394"/>
      <c r="B191" s="459" t="s">
        <v>1063</v>
      </c>
      <c r="C191" s="336" t="s">
        <v>1061</v>
      </c>
      <c r="D191" s="462" t="s">
        <v>1064</v>
      </c>
      <c r="E191" s="336" t="s">
        <v>1037</v>
      </c>
      <c r="F191" s="336" t="s">
        <v>1065</v>
      </c>
      <c r="G191" s="336">
        <v>2</v>
      </c>
      <c r="H191" s="336"/>
      <c r="I191" s="334"/>
      <c r="J191" s="325">
        <v>1</v>
      </c>
      <c r="K191" s="342"/>
      <c r="L191" s="335">
        <v>1</v>
      </c>
      <c r="M191" s="336"/>
      <c r="N191" s="336"/>
      <c r="O191" s="329">
        <f t="shared" si="78"/>
        <v>0</v>
      </c>
      <c r="P191" s="340"/>
      <c r="Q191" s="66">
        <f t="shared" si="77"/>
        <v>0</v>
      </c>
      <c r="R191" s="332"/>
      <c r="S191" s="336"/>
      <c r="T191" s="329">
        <v>1</v>
      </c>
      <c r="U191" s="340"/>
      <c r="V191" s="66">
        <f t="shared" si="70"/>
        <v>0</v>
      </c>
      <c r="W191" s="326"/>
      <c r="X191" s="336"/>
      <c r="Y191" s="329">
        <v>2.0499999999999998</v>
      </c>
      <c r="Z191" s="336"/>
      <c r="AA191" s="295">
        <f t="shared" si="72"/>
        <v>0</v>
      </c>
    </row>
    <row r="192" spans="1:27" ht="57" x14ac:dyDescent="0.25">
      <c r="A192" s="394"/>
      <c r="B192" s="459" t="s">
        <v>1066</v>
      </c>
      <c r="C192" s="463" t="s">
        <v>1067</v>
      </c>
      <c r="D192" s="454" t="s">
        <v>1068</v>
      </c>
      <c r="E192" s="336" t="s">
        <v>1037</v>
      </c>
      <c r="F192" s="336" t="s">
        <v>1065</v>
      </c>
      <c r="G192" s="336">
        <v>1</v>
      </c>
      <c r="H192" s="336"/>
      <c r="I192" s="334"/>
      <c r="J192" s="325">
        <v>1</v>
      </c>
      <c r="K192" s="342"/>
      <c r="L192" s="335">
        <v>1</v>
      </c>
      <c r="M192" s="336"/>
      <c r="N192" s="464"/>
      <c r="O192" s="329">
        <f t="shared" si="78"/>
        <v>0</v>
      </c>
      <c r="P192" s="340"/>
      <c r="Q192" s="66">
        <f t="shared" si="77"/>
        <v>0</v>
      </c>
      <c r="R192" s="332"/>
      <c r="S192" s="336"/>
      <c r="T192" s="329">
        <v>0</v>
      </c>
      <c r="U192" s="340"/>
      <c r="V192" s="66">
        <v>1</v>
      </c>
      <c r="W192" s="326"/>
      <c r="X192" s="464"/>
      <c r="Y192" s="329">
        <v>3.3</v>
      </c>
      <c r="Z192" s="336"/>
      <c r="AA192" s="66">
        <v>0.88</v>
      </c>
    </row>
    <row r="193" spans="1:27" ht="42.75" x14ac:dyDescent="0.25">
      <c r="A193" s="394"/>
      <c r="B193" s="459" t="s">
        <v>1066</v>
      </c>
      <c r="C193" s="465"/>
      <c r="D193" s="466" t="s">
        <v>1069</v>
      </c>
      <c r="E193" s="336" t="s">
        <v>1037</v>
      </c>
      <c r="F193" s="336" t="s">
        <v>1065</v>
      </c>
      <c r="G193" s="336">
        <v>1</v>
      </c>
      <c r="H193" s="336"/>
      <c r="I193" s="334"/>
      <c r="J193" s="325">
        <v>1</v>
      </c>
      <c r="K193" s="342"/>
      <c r="L193" s="335">
        <v>0</v>
      </c>
      <c r="M193" s="336"/>
      <c r="N193" s="336"/>
      <c r="O193" s="329">
        <f t="shared" si="78"/>
        <v>0</v>
      </c>
      <c r="P193" s="340"/>
      <c r="Q193" s="66">
        <f t="shared" si="77"/>
        <v>0</v>
      </c>
      <c r="R193" s="332"/>
      <c r="S193" s="336"/>
      <c r="T193" s="329">
        <v>0</v>
      </c>
      <c r="U193" s="340"/>
      <c r="V193" s="66">
        <v>0.5</v>
      </c>
      <c r="W193" s="326"/>
      <c r="X193" s="336"/>
      <c r="Y193" s="329">
        <v>3.3</v>
      </c>
      <c r="Z193" s="336"/>
      <c r="AA193" s="66">
        <v>0.7</v>
      </c>
    </row>
  </sheetData>
  <protectedRanges>
    <protectedRange sqref="E133" name="Rango1_1_1_1_1_3_1_1"/>
    <protectedRange sqref="F134" name="Rango1_6_3_1_2_1_2"/>
    <protectedRange sqref="E134" name="Rango1_1_1_1_1_3_1_2"/>
    <protectedRange sqref="E89:E101" name="Rango1_1_2_1_1"/>
    <protectedRange sqref="D97:D100" name="Rango1_22_1_1_1_1"/>
    <protectedRange sqref="D90" name="Rango1_1_1_1_1_1_1_1_1"/>
    <protectedRange sqref="D92:D93" name="Rango1_1_1_5_1_2_1_1_1"/>
    <protectedRange sqref="D94:D95" name="Rango1_1_1_5_1_2_2_1"/>
    <protectedRange sqref="D96" name="Rango1_1_3_6_1"/>
    <protectedRange sqref="D91" name="Rango1_1_1_5_1_2_1_1_1_1"/>
    <protectedRange sqref="D101" name="Rango1_22_4_1_1_1_1"/>
    <protectedRange sqref="C89:C91 C94:C101" name="Rango1_2_1_2_2_1"/>
    <protectedRange sqref="C104" name="Rango1_5_1_2_2"/>
    <protectedRange sqref="C106" name="Rango1_1_1_2_1_2_2"/>
    <protectedRange sqref="C107" name="Rango1_1_2_2_2_2"/>
    <protectedRange sqref="C108" name="Rango1_6_1_1_2_2"/>
    <protectedRange sqref="C109" name="Rango1_6_2_1_2_2"/>
    <protectedRange sqref="C110:C112 C115" name="Rango1_2_1_2_1_2_2"/>
    <protectedRange sqref="D112 D114:D115" name="Rango1_1_1_5_1_2_1_1_1_2_2"/>
    <protectedRange sqref="F110:F115" name="Rango1_6_3_1_2_2"/>
    <protectedRange sqref="E110:E115" name="Rango1_1_1_1_1_3_2"/>
    <protectedRange sqref="D107" name="Rango1_1_3_1_1_2_1_1"/>
    <protectedRange sqref="D108" name="Rango1_9_2_2_1_1"/>
    <protectedRange sqref="D109" name="Rango1_9_1_1_2_1_1"/>
    <protectedRange sqref="D111" name="Rango1_1_1_1_1_1_1_1_2_1_1"/>
    <protectedRange sqref="D113" name="Rango1_1_1_5_1_2_1_1_1_2_1_1"/>
    <protectedRange sqref="X186:X187" name="Rango2_4_2_2"/>
    <protectedRange sqref="N188:N193" name="Rango2_2"/>
    <protectedRange sqref="X188:X193" name="Rango2_4_2_1"/>
    <protectedRange sqref="X168" name="Rango1_6_1_1_1_1_1"/>
    <protectedRange sqref="D172:D173" name="Rango1_1_1_1_1_1_1"/>
    <protectedRange sqref="D174" name="Rango1_1_1_1_1_1_2_1"/>
    <protectedRange sqref="C182" name="Rango1_5_1"/>
    <protectedRange sqref="C184" name="Rango1_1_1_2_1"/>
    <protectedRange sqref="C185" name="Rango1_1_2_2"/>
    <protectedRange sqref="D185" name="Rango1_1_3_1_1"/>
    <protectedRange sqref="C186" name="Rango1_6_1_1"/>
    <protectedRange sqref="D186" name="Rango1_9_2"/>
    <protectedRange sqref="C187" name="Rango1_6_2_1"/>
    <protectedRange sqref="D187" name="Rango1_9_1_1"/>
    <protectedRange sqref="C188:C190 C193" name="Rango1_2_1_2_1"/>
    <protectedRange sqref="D189" name="Rango1_1_1_1_1_1_1_1"/>
    <protectedRange sqref="D190:D193" name="Rango1_1_1_5_1_2_1_1_1_2"/>
    <protectedRange sqref="F188:F193" name="Rango1_6_3_1"/>
    <protectedRange sqref="E188:E193" name="Rango1_1_1_1_1"/>
  </protectedRanges>
  <mergeCells count="137">
    <mergeCell ref="E179:E180"/>
    <mergeCell ref="F179:F181"/>
    <mergeCell ref="C192:C193"/>
    <mergeCell ref="B155:B167"/>
    <mergeCell ref="C155:C157"/>
    <mergeCell ref="C158:C160"/>
    <mergeCell ref="A168:A193"/>
    <mergeCell ref="B169:B173"/>
    <mergeCell ref="B174:B175"/>
    <mergeCell ref="B176:B178"/>
    <mergeCell ref="B179:B181"/>
    <mergeCell ref="A89:A135"/>
    <mergeCell ref="C102:C106"/>
    <mergeCell ref="C107:C110"/>
    <mergeCell ref="C111:C119"/>
    <mergeCell ref="C121:C123"/>
    <mergeCell ref="C125:C126"/>
    <mergeCell ref="AA70:AA71"/>
    <mergeCell ref="C75:C78"/>
    <mergeCell ref="C79:C80"/>
    <mergeCell ref="C81:C84"/>
    <mergeCell ref="C85:C88"/>
    <mergeCell ref="E85:E88"/>
    <mergeCell ref="V70:V71"/>
    <mergeCell ref="W70:W71"/>
    <mergeCell ref="X70:X71"/>
    <mergeCell ref="Y70:Y71"/>
    <mergeCell ref="Z70:Z71"/>
    <mergeCell ref="Q70:Q71"/>
    <mergeCell ref="R70:R71"/>
    <mergeCell ref="S70:S71"/>
    <mergeCell ref="T70:T71"/>
    <mergeCell ref="U70:U71"/>
    <mergeCell ref="L70:L71"/>
    <mergeCell ref="M70:M71"/>
    <mergeCell ref="N70:N71"/>
    <mergeCell ref="O70:O71"/>
    <mergeCell ref="P70:P71"/>
    <mergeCell ref="G70:G71"/>
    <mergeCell ref="H70:H71"/>
    <mergeCell ref="I70:I71"/>
    <mergeCell ref="J70:J71"/>
    <mergeCell ref="K70:K71"/>
    <mergeCell ref="A66:A88"/>
    <mergeCell ref="C66:C67"/>
    <mergeCell ref="C70:C71"/>
    <mergeCell ref="D70:D71"/>
    <mergeCell ref="E70:E71"/>
    <mergeCell ref="E28:E29"/>
    <mergeCell ref="C20:C21"/>
    <mergeCell ref="C27:C32"/>
    <mergeCell ref="C22:C23"/>
    <mergeCell ref="Z1:AA1"/>
    <mergeCell ref="U8:U9"/>
    <mergeCell ref="V8:V9"/>
    <mergeCell ref="W7:AA7"/>
    <mergeCell ref="Z2:AA3"/>
    <mergeCell ref="Z4:AA4"/>
    <mergeCell ref="Z8:Z9"/>
    <mergeCell ref="AA8:AA9"/>
    <mergeCell ref="R7:V7"/>
    <mergeCell ref="E1:Y1"/>
    <mergeCell ref="F7:G8"/>
    <mergeCell ref="W8:Y8"/>
    <mergeCell ref="Z5:AA6"/>
    <mergeCell ref="E2:Y6"/>
    <mergeCell ref="R8:T8"/>
    <mergeCell ref="L8:L9"/>
    <mergeCell ref="H8:J8"/>
    <mergeCell ref="P8:P9"/>
    <mergeCell ref="Q8:Q9"/>
    <mergeCell ref="E7:E9"/>
    <mergeCell ref="H7:L7"/>
    <mergeCell ref="K8:K9"/>
    <mergeCell ref="M8:O8"/>
    <mergeCell ref="M7:Q7"/>
    <mergeCell ref="B45:B51"/>
    <mergeCell ref="C33:C44"/>
    <mergeCell ref="C48:C49"/>
    <mergeCell ref="C7:C9"/>
    <mergeCell ref="D7:D9"/>
    <mergeCell ref="A1:D5"/>
    <mergeCell ref="A6:D6"/>
    <mergeCell ref="A10:A12"/>
    <mergeCell ref="A13:A15"/>
    <mergeCell ref="C10:C12"/>
    <mergeCell ref="C13:C15"/>
    <mergeCell ref="B7:B9"/>
    <mergeCell ref="B52:B53"/>
    <mergeCell ref="C52:C53"/>
    <mergeCell ref="D52:D53"/>
    <mergeCell ref="E52:E53"/>
    <mergeCell ref="A7:A9"/>
    <mergeCell ref="A16:A18"/>
    <mergeCell ref="A19:A21"/>
    <mergeCell ref="A45:A51"/>
    <mergeCell ref="A22:A24"/>
    <mergeCell ref="A25:A27"/>
    <mergeCell ref="A28:A29"/>
    <mergeCell ref="A30:A32"/>
    <mergeCell ref="A37:A39"/>
    <mergeCell ref="A40:A42"/>
    <mergeCell ref="D27:D28"/>
    <mergeCell ref="C16:C19"/>
    <mergeCell ref="F52:F53"/>
    <mergeCell ref="G52:G53"/>
    <mergeCell ref="H52:H53"/>
    <mergeCell ref="I52:I53"/>
    <mergeCell ref="J52:J53"/>
    <mergeCell ref="K52:K53"/>
    <mergeCell ref="L52:L53"/>
    <mergeCell ref="M52:M53"/>
    <mergeCell ref="N52:N53"/>
    <mergeCell ref="O52:O53"/>
    <mergeCell ref="X52:X53"/>
    <mergeCell ref="Y52:Y53"/>
    <mergeCell ref="P52:P53"/>
    <mergeCell ref="Q52:Q53"/>
    <mergeCell ref="R52:R53"/>
    <mergeCell ref="S52:S53"/>
    <mergeCell ref="T52:T53"/>
    <mergeCell ref="A63:A65"/>
    <mergeCell ref="AA52:AA53"/>
    <mergeCell ref="E54:E55"/>
    <mergeCell ref="C57:C62"/>
    <mergeCell ref="K57:K62"/>
    <mergeCell ref="P57:P62"/>
    <mergeCell ref="U57:U62"/>
    <mergeCell ref="Z57:Z62"/>
    <mergeCell ref="Z52:Z53"/>
    <mergeCell ref="B54:B55"/>
    <mergeCell ref="C54:C55"/>
    <mergeCell ref="D54:D55"/>
    <mergeCell ref="A52:A62"/>
    <mergeCell ref="U52:U53"/>
    <mergeCell ref="V52:V53"/>
    <mergeCell ref="W52:W53"/>
  </mergeCells>
  <phoneticPr fontId="38" type="noConversion"/>
  <dataValidations count="2">
    <dataValidation type="whole" errorStyle="warning" operator="greaterThanOrEqual" allowBlank="1" showInputMessage="1" showErrorMessage="1" errorTitle="Valor erróneo" error="Sólo se permite valores igual o mayores que cero (0)" promptTitle="Información" prompt="Sólo se permite valores enteros" sqref="W36:W40 X36 W10:X35 W41:X52 M10:N52 H10:I52 R10:S52 H54:I66 M54:N66 M85:N85 U66 N67 N69:N70 K66 I67:I70 P66 Z66 N72:N82 I78:I82 I72:I76 H85:I85 W54:X89 R54:S88 H88:I88 M88:N88 H102:I103 R108:R109 R95:R101 M89:M101 H95:H101 W90 W91:X103 R105:S105 M108:M109 M110:N117 M105:N105 M102:N103 W105:X105 W108:W109 R102:S103 W110:X117 R110:S117 I133 H124:I132 H108:I111 H105:I105 H114:I122 H168:I1048576 H134:I154 M168:N1048576 W124:X165 M124:N154 H164:H165 M155:M167 W166 R124:S1048576 W167:X167 W169:X1048576 W168" xr:uid="{00000000-0002-0000-0000-000000000000}">
      <formula1>0</formula1>
    </dataValidation>
    <dataValidation type="decimal" operator="greaterThanOrEqual" allowBlank="1" showInputMessage="1" showErrorMessage="1" sqref="X90 X168" xr:uid="{2836C7FA-15E6-4959-A785-1202E19EB80E}">
      <formula1>-1000000000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800100</xdr:colOff>
                <xdr:row>0</xdr:row>
                <xdr:rowOff>0</xdr:rowOff>
              </from>
              <to>
                <xdr:col>2</xdr:col>
                <xdr:colOff>2171700</xdr:colOff>
                <xdr:row>5</xdr:row>
                <xdr:rowOff>76200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zoomScale="10" zoomScaleNormal="10" workbookViewId="0"/>
  </sheetViews>
  <sheetFormatPr baseColWidth="10" defaultRowHeight="15" x14ac:dyDescent="0.25"/>
  <cols>
    <col min="2" max="2" width="22.42578125" customWidth="1"/>
    <col min="3" max="3" width="24" customWidth="1"/>
    <col min="4" max="4" width="23.28515625" customWidth="1"/>
    <col min="5" max="5" width="26" customWidth="1"/>
    <col min="6" max="6" width="31.140625" customWidth="1"/>
    <col min="7" max="7" width="26.28515625" customWidth="1"/>
  </cols>
  <sheetData>
    <row r="1" spans="1:7" ht="18" x14ac:dyDescent="0.25">
      <c r="A1" s="29"/>
      <c r="B1" s="29"/>
      <c r="C1" s="219" t="s">
        <v>69</v>
      </c>
      <c r="D1" s="219"/>
      <c r="E1" s="219"/>
      <c r="F1" s="29"/>
      <c r="G1" s="29"/>
    </row>
    <row r="2" spans="1:7" ht="18" x14ac:dyDescent="0.25">
      <c r="A2" s="29"/>
      <c r="C2" s="219" t="s">
        <v>70</v>
      </c>
      <c r="D2" s="219"/>
      <c r="E2" s="219"/>
      <c r="F2" s="29"/>
      <c r="G2" s="29"/>
    </row>
    <row r="3" spans="1:7" ht="18" x14ac:dyDescent="0.25">
      <c r="A3" s="29"/>
      <c r="B3" s="29"/>
      <c r="C3" s="219" t="s">
        <v>71</v>
      </c>
      <c r="D3" s="219"/>
      <c r="E3" s="219"/>
      <c r="F3" s="29"/>
      <c r="G3" s="29"/>
    </row>
    <row r="4" spans="1:7" x14ac:dyDescent="0.25">
      <c r="A4" s="29"/>
      <c r="B4" s="29"/>
      <c r="C4" s="29"/>
      <c r="D4" s="29"/>
      <c r="E4" s="29"/>
      <c r="F4" s="29"/>
      <c r="G4" s="29"/>
    </row>
    <row r="5" spans="1:7" ht="27.75" x14ac:dyDescent="0.25">
      <c r="A5" s="29"/>
      <c r="B5" s="220" t="s">
        <v>72</v>
      </c>
      <c r="C5" s="220"/>
      <c r="D5" s="220"/>
      <c r="E5" s="220"/>
      <c r="F5" s="220"/>
      <c r="G5" s="220"/>
    </row>
    <row r="6" spans="1:7" ht="23.25" x14ac:dyDescent="0.25">
      <c r="A6" s="29"/>
      <c r="B6" s="221" t="s">
        <v>73</v>
      </c>
      <c r="C6" s="221"/>
      <c r="D6" s="221"/>
      <c r="E6" s="221"/>
      <c r="F6" s="221"/>
      <c r="G6" s="221"/>
    </row>
    <row r="7" spans="1:7" ht="31.5" x14ac:dyDescent="0.25">
      <c r="A7" s="29"/>
      <c r="B7" s="30" t="s">
        <v>74</v>
      </c>
      <c r="C7" s="222" t="s">
        <v>75</v>
      </c>
      <c r="D7" s="223"/>
      <c r="E7" s="30" t="s">
        <v>76</v>
      </c>
      <c r="F7" s="30" t="s">
        <v>77</v>
      </c>
      <c r="G7" s="30" t="s">
        <v>78</v>
      </c>
    </row>
    <row r="8" spans="1:7" ht="135" x14ac:dyDescent="0.25">
      <c r="A8" s="29"/>
      <c r="B8" s="31" t="s">
        <v>79</v>
      </c>
      <c r="C8" s="32">
        <v>1.1000000000000001</v>
      </c>
      <c r="D8" s="33" t="s">
        <v>80</v>
      </c>
      <c r="E8" s="33" t="s">
        <v>81</v>
      </c>
      <c r="F8" s="32" t="s">
        <v>82</v>
      </c>
      <c r="G8" s="32">
        <v>2018</v>
      </c>
    </row>
    <row r="9" spans="1:7" ht="210" x14ac:dyDescent="0.25">
      <c r="A9" s="29"/>
      <c r="B9" s="31"/>
      <c r="C9" s="32">
        <v>1.2</v>
      </c>
      <c r="D9" s="33" t="s">
        <v>83</v>
      </c>
      <c r="E9" s="33" t="s">
        <v>84</v>
      </c>
      <c r="F9" s="32" t="s">
        <v>85</v>
      </c>
      <c r="G9" s="32">
        <v>2018</v>
      </c>
    </row>
    <row r="10" spans="1:7" ht="270" x14ac:dyDescent="0.25">
      <c r="A10" s="29"/>
      <c r="B10" s="31"/>
      <c r="C10" s="32" t="s">
        <v>86</v>
      </c>
      <c r="D10" s="33" t="s">
        <v>87</v>
      </c>
      <c r="E10" s="33" t="s">
        <v>88</v>
      </c>
      <c r="F10" s="32" t="s">
        <v>89</v>
      </c>
      <c r="G10" s="32">
        <v>2018</v>
      </c>
    </row>
    <row r="11" spans="1:7" ht="75" x14ac:dyDescent="0.25">
      <c r="A11" s="29"/>
      <c r="B11" s="31"/>
      <c r="C11" s="32">
        <v>1.3</v>
      </c>
      <c r="D11" s="33" t="s">
        <v>90</v>
      </c>
      <c r="E11" s="33" t="s">
        <v>91</v>
      </c>
      <c r="F11" s="32" t="s">
        <v>92</v>
      </c>
      <c r="G11" s="32">
        <v>2018</v>
      </c>
    </row>
    <row r="12" spans="1:7" ht="150" x14ac:dyDescent="0.25">
      <c r="A12" s="29"/>
      <c r="B12" s="224" t="s">
        <v>93</v>
      </c>
      <c r="C12" s="32" t="s">
        <v>94</v>
      </c>
      <c r="D12" s="33" t="s">
        <v>95</v>
      </c>
      <c r="E12" s="33" t="s">
        <v>96</v>
      </c>
      <c r="F12" s="32" t="s">
        <v>97</v>
      </c>
      <c r="G12" s="32" t="s">
        <v>98</v>
      </c>
    </row>
    <row r="13" spans="1:7" ht="90" x14ac:dyDescent="0.25">
      <c r="A13" s="29"/>
      <c r="B13" s="224"/>
      <c r="C13" s="32" t="s">
        <v>99</v>
      </c>
      <c r="D13" s="33" t="s">
        <v>100</v>
      </c>
      <c r="E13" s="33" t="s">
        <v>101</v>
      </c>
      <c r="F13" s="32" t="s">
        <v>97</v>
      </c>
      <c r="G13" s="32" t="s">
        <v>102</v>
      </c>
    </row>
    <row r="14" spans="1:7" ht="90" x14ac:dyDescent="0.25">
      <c r="A14" s="29"/>
      <c r="B14" s="224"/>
      <c r="C14" s="32" t="s">
        <v>103</v>
      </c>
      <c r="D14" s="33" t="s">
        <v>104</v>
      </c>
      <c r="E14" s="33" t="s">
        <v>105</v>
      </c>
      <c r="F14" s="32" t="s">
        <v>97</v>
      </c>
      <c r="G14" s="32" t="s">
        <v>98</v>
      </c>
    </row>
    <row r="15" spans="1:7" ht="75" x14ac:dyDescent="0.25">
      <c r="A15" s="29"/>
      <c r="B15" s="224"/>
      <c r="C15" s="32" t="s">
        <v>106</v>
      </c>
      <c r="D15" s="33" t="s">
        <v>107</v>
      </c>
      <c r="E15" s="33" t="s">
        <v>108</v>
      </c>
      <c r="F15" s="32" t="s">
        <v>109</v>
      </c>
      <c r="G15" s="32" t="s">
        <v>110</v>
      </c>
    </row>
    <row r="16" spans="1:7" ht="180" x14ac:dyDescent="0.25">
      <c r="A16" s="29"/>
      <c r="B16" s="224"/>
      <c r="C16" s="32" t="s">
        <v>111</v>
      </c>
      <c r="D16" s="33" t="s">
        <v>112</v>
      </c>
      <c r="E16" s="33" t="s">
        <v>113</v>
      </c>
      <c r="F16" s="32" t="s">
        <v>109</v>
      </c>
      <c r="G16" s="32" t="s">
        <v>110</v>
      </c>
    </row>
    <row r="17" spans="1:7" ht="165" x14ac:dyDescent="0.25">
      <c r="A17" s="29"/>
      <c r="B17" s="225" t="s">
        <v>114</v>
      </c>
      <c r="C17" s="32" t="s">
        <v>115</v>
      </c>
      <c r="D17" s="33" t="s">
        <v>116</v>
      </c>
      <c r="E17" s="33" t="s">
        <v>117</v>
      </c>
      <c r="F17" s="32" t="s">
        <v>118</v>
      </c>
      <c r="G17" s="32" t="s">
        <v>110</v>
      </c>
    </row>
    <row r="18" spans="1:7" ht="135" x14ac:dyDescent="0.25">
      <c r="A18" s="29"/>
      <c r="B18" s="225"/>
      <c r="C18" s="32" t="s">
        <v>119</v>
      </c>
      <c r="D18" s="33" t="s">
        <v>120</v>
      </c>
      <c r="E18" s="33" t="s">
        <v>121</v>
      </c>
      <c r="F18" s="32" t="s">
        <v>122</v>
      </c>
      <c r="G18" s="32" t="s">
        <v>98</v>
      </c>
    </row>
    <row r="19" spans="1:7" ht="105" x14ac:dyDescent="0.25">
      <c r="A19" s="29"/>
      <c r="B19" s="225"/>
      <c r="C19" s="32" t="s">
        <v>123</v>
      </c>
      <c r="D19" s="33" t="s">
        <v>124</v>
      </c>
      <c r="E19" s="33" t="s">
        <v>125</v>
      </c>
      <c r="F19" s="32" t="s">
        <v>126</v>
      </c>
      <c r="G19" s="32" t="s">
        <v>110</v>
      </c>
    </row>
    <row r="20" spans="1:7" ht="105" x14ac:dyDescent="0.25">
      <c r="A20" s="29"/>
      <c r="B20" s="225"/>
      <c r="C20" s="32" t="s">
        <v>127</v>
      </c>
      <c r="D20" s="33" t="s">
        <v>128</v>
      </c>
      <c r="E20" s="33" t="s">
        <v>129</v>
      </c>
      <c r="F20" s="32" t="s">
        <v>130</v>
      </c>
      <c r="G20" s="32" t="s">
        <v>102</v>
      </c>
    </row>
    <row r="21" spans="1:7" ht="105" x14ac:dyDescent="0.25">
      <c r="A21" s="29"/>
      <c r="B21" s="225"/>
      <c r="C21" s="32" t="s">
        <v>131</v>
      </c>
      <c r="D21" s="33" t="s">
        <v>132</v>
      </c>
      <c r="E21" s="33" t="s">
        <v>133</v>
      </c>
      <c r="F21" s="32" t="s">
        <v>130</v>
      </c>
      <c r="G21" s="32" t="s">
        <v>102</v>
      </c>
    </row>
    <row r="22" spans="1:7" ht="210" x14ac:dyDescent="0.25">
      <c r="A22" s="29"/>
      <c r="B22" s="225"/>
      <c r="C22" s="32" t="s">
        <v>134</v>
      </c>
      <c r="D22" s="33" t="s">
        <v>135</v>
      </c>
      <c r="E22" s="33" t="s">
        <v>136</v>
      </c>
      <c r="F22" s="32" t="s">
        <v>137</v>
      </c>
      <c r="G22" s="32" t="s">
        <v>138</v>
      </c>
    </row>
    <row r="23" spans="1:7" ht="30" x14ac:dyDescent="0.25">
      <c r="A23" s="29"/>
      <c r="B23" s="225"/>
      <c r="C23" s="32" t="s">
        <v>139</v>
      </c>
      <c r="D23" s="33" t="s">
        <v>140</v>
      </c>
      <c r="E23" s="33" t="s">
        <v>141</v>
      </c>
      <c r="F23" s="32" t="s">
        <v>142</v>
      </c>
      <c r="G23" s="32" t="s">
        <v>98</v>
      </c>
    </row>
    <row r="24" spans="1:7" ht="165" x14ac:dyDescent="0.25">
      <c r="A24" s="29"/>
      <c r="B24" s="225"/>
      <c r="C24" s="32" t="s">
        <v>143</v>
      </c>
      <c r="D24" s="33" t="s">
        <v>144</v>
      </c>
      <c r="E24" s="33" t="s">
        <v>145</v>
      </c>
      <c r="F24" s="32" t="s">
        <v>146</v>
      </c>
      <c r="G24" s="32" t="s">
        <v>138</v>
      </c>
    </row>
    <row r="25" spans="1:7" ht="300" x14ac:dyDescent="0.25">
      <c r="A25" s="29"/>
      <c r="B25" s="225" t="s">
        <v>114</v>
      </c>
      <c r="C25" s="32" t="s">
        <v>147</v>
      </c>
      <c r="D25" s="33" t="s">
        <v>148</v>
      </c>
      <c r="E25" s="33" t="s">
        <v>149</v>
      </c>
      <c r="F25" s="32" t="s">
        <v>150</v>
      </c>
      <c r="G25" s="32" t="s">
        <v>138</v>
      </c>
    </row>
    <row r="26" spans="1:7" ht="90" x14ac:dyDescent="0.25">
      <c r="A26" s="29"/>
      <c r="B26" s="225"/>
      <c r="C26" s="32" t="s">
        <v>151</v>
      </c>
      <c r="D26" s="33" t="s">
        <v>152</v>
      </c>
      <c r="E26" s="33" t="s">
        <v>153</v>
      </c>
      <c r="F26" s="33" t="s">
        <v>154</v>
      </c>
      <c r="G26" s="32" t="s">
        <v>138</v>
      </c>
    </row>
    <row r="27" spans="1:7" ht="120" x14ac:dyDescent="0.25">
      <c r="A27" s="29"/>
      <c r="B27" s="226" t="s">
        <v>155</v>
      </c>
      <c r="C27" s="32" t="s">
        <v>156</v>
      </c>
      <c r="D27" s="33" t="s">
        <v>157</v>
      </c>
      <c r="E27" s="33" t="s">
        <v>158</v>
      </c>
      <c r="F27" s="32" t="s">
        <v>159</v>
      </c>
      <c r="G27" s="32">
        <v>2018</v>
      </c>
    </row>
    <row r="28" spans="1:7" ht="105" x14ac:dyDescent="0.25">
      <c r="A28" s="29"/>
      <c r="B28" s="227"/>
      <c r="C28" s="32" t="s">
        <v>160</v>
      </c>
      <c r="D28" s="33" t="s">
        <v>161</v>
      </c>
      <c r="E28" s="33" t="s">
        <v>162</v>
      </c>
      <c r="F28" s="32" t="s">
        <v>163</v>
      </c>
      <c r="G28" s="32">
        <v>2018</v>
      </c>
    </row>
    <row r="29" spans="1:7" ht="180" x14ac:dyDescent="0.25">
      <c r="A29" s="29"/>
      <c r="B29" s="34" t="s">
        <v>164</v>
      </c>
      <c r="C29" s="32" t="s">
        <v>165</v>
      </c>
      <c r="D29" s="33" t="s">
        <v>166</v>
      </c>
      <c r="E29" s="33" t="s">
        <v>167</v>
      </c>
      <c r="F29" s="32" t="s">
        <v>168</v>
      </c>
      <c r="G29" s="32">
        <v>2018</v>
      </c>
    </row>
    <row r="30" spans="1:7" ht="150" x14ac:dyDescent="0.25">
      <c r="A30" s="29"/>
      <c r="B30" s="35" t="s">
        <v>169</v>
      </c>
      <c r="C30" s="32" t="s">
        <v>170</v>
      </c>
      <c r="D30" s="33" t="s">
        <v>171</v>
      </c>
      <c r="E30" s="33" t="s">
        <v>172</v>
      </c>
      <c r="F30" s="32" t="s">
        <v>173</v>
      </c>
      <c r="G30" s="32">
        <v>2018</v>
      </c>
    </row>
    <row r="34" spans="1:17" x14ac:dyDescent="0.25">
      <c r="A34" s="36"/>
      <c r="B34" s="36"/>
      <c r="C34" s="36"/>
      <c r="D34" s="36"/>
      <c r="E34" s="36"/>
      <c r="F34" s="36"/>
      <c r="G34" s="36"/>
      <c r="H34" s="36"/>
      <c r="I34" s="36"/>
      <c r="J34" s="36"/>
      <c r="K34" s="36"/>
      <c r="L34" s="36"/>
      <c r="M34" s="36"/>
      <c r="N34" s="36"/>
      <c r="O34" s="36"/>
      <c r="P34" s="36"/>
      <c r="Q34" s="36"/>
    </row>
    <row r="35" spans="1:17" ht="15.75" x14ac:dyDescent="0.25">
      <c r="A35" s="228" t="s">
        <v>174</v>
      </c>
      <c r="B35" s="229"/>
      <c r="C35" s="229"/>
      <c r="D35" s="229"/>
      <c r="E35" s="229"/>
      <c r="F35" s="229"/>
      <c r="G35" s="229"/>
      <c r="H35" s="229"/>
      <c r="I35" s="229"/>
      <c r="J35" s="229"/>
      <c r="K35" s="229"/>
      <c r="L35" s="229"/>
      <c r="M35" s="229"/>
      <c r="N35" s="229"/>
      <c r="O35" s="229"/>
      <c r="P35" s="229"/>
      <c r="Q35" s="229"/>
    </row>
    <row r="36" spans="1:17" ht="15.75" x14ac:dyDescent="0.25">
      <c r="A36" s="37"/>
      <c r="B36" s="38"/>
      <c r="C36" s="38"/>
      <c r="D36" s="38"/>
      <c r="E36" s="38"/>
      <c r="F36" s="38"/>
      <c r="G36" s="38"/>
      <c r="H36" s="38"/>
      <c r="I36" s="38"/>
      <c r="J36" s="38"/>
      <c r="K36" s="38"/>
      <c r="L36" s="38"/>
      <c r="M36" s="36"/>
      <c r="N36" s="36"/>
      <c r="O36" s="36"/>
      <c r="P36" s="36"/>
      <c r="Q36" s="36"/>
    </row>
    <row r="37" spans="1:17" ht="15.75" x14ac:dyDescent="0.25">
      <c r="B37" s="215" t="s">
        <v>175</v>
      </c>
      <c r="C37" s="215"/>
      <c r="D37" s="215"/>
      <c r="E37" s="215"/>
      <c r="F37" s="215"/>
      <c r="G37" s="216" t="s">
        <v>176</v>
      </c>
      <c r="H37" s="217"/>
      <c r="I37" s="217"/>
      <c r="J37" s="218"/>
      <c r="L37" s="38"/>
      <c r="M37" s="36"/>
      <c r="N37" s="36"/>
      <c r="O37" s="36"/>
      <c r="P37" s="36"/>
      <c r="Q37" s="36"/>
    </row>
    <row r="38" spans="1:17" ht="25.5" x14ac:dyDescent="0.25">
      <c r="A38" s="39"/>
      <c r="B38" s="40"/>
      <c r="C38" s="40"/>
      <c r="D38" s="40"/>
      <c r="E38" s="40"/>
      <c r="F38" s="40"/>
      <c r="G38" s="40"/>
      <c r="H38" s="40"/>
      <c r="K38" s="40"/>
      <c r="L38" s="40"/>
      <c r="M38" s="36"/>
      <c r="N38" s="36"/>
      <c r="O38" s="36"/>
      <c r="P38" s="36"/>
      <c r="Q38" s="36"/>
    </row>
    <row r="39" spans="1:17" x14ac:dyDescent="0.25">
      <c r="B39" s="215" t="s">
        <v>177</v>
      </c>
      <c r="C39" s="215"/>
      <c r="D39" s="215"/>
      <c r="E39" s="215"/>
      <c r="F39" s="215"/>
      <c r="G39" s="230" t="s">
        <v>178</v>
      </c>
      <c r="H39" s="231"/>
      <c r="I39" s="232"/>
      <c r="J39" s="41"/>
      <c r="L39" s="42" t="s">
        <v>179</v>
      </c>
      <c r="M39" s="43" t="s">
        <v>180</v>
      </c>
      <c r="N39" s="36"/>
      <c r="O39" s="36"/>
      <c r="P39" s="36"/>
      <c r="Q39" s="36"/>
    </row>
    <row r="40" spans="1:17" ht="15.75" x14ac:dyDescent="0.25">
      <c r="A40" s="44"/>
      <c r="B40" s="45"/>
      <c r="C40" s="36"/>
      <c r="D40" s="36"/>
      <c r="E40" s="36"/>
      <c r="F40" s="46"/>
      <c r="G40" s="45"/>
      <c r="H40" s="45"/>
      <c r="I40" s="45"/>
      <c r="J40" s="46"/>
      <c r="L40" s="46"/>
      <c r="M40" s="46"/>
      <c r="N40" s="36"/>
      <c r="O40" s="36"/>
      <c r="P40" s="36"/>
      <c r="Q40" s="36"/>
    </row>
    <row r="41" spans="1:17" ht="25.5" x14ac:dyDescent="0.25">
      <c r="B41" s="215" t="s">
        <v>181</v>
      </c>
      <c r="C41" s="215"/>
      <c r="D41" s="215"/>
      <c r="E41" s="215"/>
      <c r="F41" s="215"/>
      <c r="G41" s="230" t="s">
        <v>182</v>
      </c>
      <c r="H41" s="231"/>
      <c r="I41" s="232"/>
      <c r="J41" s="47"/>
      <c r="K41" s="48"/>
      <c r="L41" s="42" t="s">
        <v>183</v>
      </c>
      <c r="M41" s="43">
        <v>2018</v>
      </c>
      <c r="N41" s="36"/>
      <c r="O41" s="36"/>
      <c r="P41" s="36"/>
      <c r="Q41" s="36"/>
    </row>
    <row r="42" spans="1:17" x14ac:dyDescent="0.25">
      <c r="A42" s="42"/>
      <c r="B42" s="42"/>
      <c r="C42" s="36"/>
      <c r="D42" s="36"/>
      <c r="E42" s="36"/>
      <c r="F42" s="49"/>
      <c r="G42" s="42"/>
      <c r="H42" s="42"/>
      <c r="I42" s="42"/>
      <c r="J42" s="47"/>
      <c r="K42" s="48"/>
      <c r="M42" s="36"/>
      <c r="N42" s="36"/>
      <c r="O42" s="36"/>
      <c r="P42" s="36"/>
      <c r="Q42" s="36"/>
    </row>
    <row r="43" spans="1:17" x14ac:dyDescent="0.25">
      <c r="B43" s="215" t="s">
        <v>184</v>
      </c>
      <c r="C43" s="215"/>
      <c r="D43" s="215"/>
      <c r="E43" s="215"/>
      <c r="F43" s="215"/>
      <c r="G43" s="230" t="s">
        <v>185</v>
      </c>
      <c r="H43" s="231"/>
      <c r="I43" s="232"/>
      <c r="J43" s="47"/>
      <c r="K43" s="48"/>
      <c r="M43" s="36"/>
      <c r="N43" s="36"/>
      <c r="O43" s="36"/>
      <c r="P43" s="36"/>
      <c r="Q43" s="36"/>
    </row>
    <row r="44" spans="1:17" x14ac:dyDescent="0.25">
      <c r="A44" s="36"/>
      <c r="B44" s="36"/>
      <c r="C44" s="36"/>
      <c r="D44" s="36"/>
      <c r="E44" s="36"/>
      <c r="F44" s="36"/>
      <c r="G44" s="36"/>
      <c r="H44" s="36"/>
      <c r="I44" s="36"/>
      <c r="J44" s="36"/>
      <c r="K44" s="36"/>
      <c r="L44" s="36"/>
      <c r="M44" s="36"/>
      <c r="N44" s="36"/>
      <c r="O44" s="36"/>
      <c r="P44" s="36"/>
      <c r="Q44" s="36"/>
    </row>
    <row r="45" spans="1:17" x14ac:dyDescent="0.25">
      <c r="A45" s="233" t="s">
        <v>186</v>
      </c>
      <c r="B45" s="234"/>
      <c r="C45" s="234"/>
      <c r="D45" s="234"/>
      <c r="E45" s="234"/>
      <c r="F45" s="234"/>
      <c r="G45" s="234"/>
      <c r="H45" s="235"/>
      <c r="I45" s="233" t="s">
        <v>187</v>
      </c>
      <c r="J45" s="234"/>
      <c r="K45" s="234"/>
      <c r="L45" s="234"/>
      <c r="M45" s="235"/>
      <c r="N45" s="233" t="s">
        <v>188</v>
      </c>
      <c r="O45" s="234"/>
      <c r="P45" s="234"/>
      <c r="Q45" s="235"/>
    </row>
    <row r="46" spans="1:17" ht="36" x14ac:dyDescent="0.25">
      <c r="A46" s="233" t="s">
        <v>189</v>
      </c>
      <c r="B46" s="234"/>
      <c r="C46" s="235"/>
      <c r="D46" s="233" t="s">
        <v>190</v>
      </c>
      <c r="E46" s="235"/>
      <c r="F46" s="233" t="s">
        <v>191</v>
      </c>
      <c r="G46" s="235"/>
      <c r="H46" s="50" t="s">
        <v>192</v>
      </c>
      <c r="I46" s="50" t="s">
        <v>193</v>
      </c>
      <c r="J46" s="50" t="s">
        <v>194</v>
      </c>
      <c r="K46" s="50" t="s">
        <v>195</v>
      </c>
      <c r="L46" s="50" t="s">
        <v>196</v>
      </c>
      <c r="M46" s="50" t="s">
        <v>197</v>
      </c>
      <c r="N46" s="50" t="s">
        <v>198</v>
      </c>
      <c r="O46" s="50" t="s">
        <v>199</v>
      </c>
      <c r="P46" s="50" t="s">
        <v>200</v>
      </c>
      <c r="Q46" s="50" t="s">
        <v>201</v>
      </c>
    </row>
    <row r="47" spans="1:17" ht="180" x14ac:dyDescent="0.25">
      <c r="A47" s="236" t="s">
        <v>202</v>
      </c>
      <c r="B47" s="237"/>
      <c r="C47" s="238"/>
      <c r="D47" s="239">
        <v>16544</v>
      </c>
      <c r="E47" s="240"/>
      <c r="F47" s="236" t="s">
        <v>203</v>
      </c>
      <c r="G47" s="238"/>
      <c r="H47" s="51" t="s">
        <v>204</v>
      </c>
      <c r="I47" s="52" t="s">
        <v>205</v>
      </c>
      <c r="J47" s="52" t="s">
        <v>206</v>
      </c>
      <c r="K47" s="52" t="s">
        <v>207</v>
      </c>
      <c r="L47" s="53" t="s">
        <v>208</v>
      </c>
      <c r="M47" s="53" t="s">
        <v>209</v>
      </c>
      <c r="N47" s="54" t="s">
        <v>210</v>
      </c>
      <c r="O47" s="54" t="s">
        <v>211</v>
      </c>
      <c r="P47" s="54" t="s">
        <v>212</v>
      </c>
      <c r="Q47" s="53" t="s">
        <v>213</v>
      </c>
    </row>
    <row r="48" spans="1:17" ht="156" x14ac:dyDescent="0.25">
      <c r="A48" s="236" t="s">
        <v>202</v>
      </c>
      <c r="B48" s="237"/>
      <c r="C48" s="238"/>
      <c r="D48" s="239">
        <v>23799</v>
      </c>
      <c r="E48" s="240"/>
      <c r="F48" s="236" t="s">
        <v>214</v>
      </c>
      <c r="G48" s="238"/>
      <c r="H48" s="51" t="s">
        <v>204</v>
      </c>
      <c r="I48" s="52" t="s">
        <v>215</v>
      </c>
      <c r="J48" s="55" t="s">
        <v>216</v>
      </c>
      <c r="K48" s="52" t="s">
        <v>207</v>
      </c>
      <c r="L48" s="53" t="s">
        <v>208</v>
      </c>
      <c r="M48" s="53" t="s">
        <v>217</v>
      </c>
      <c r="N48" s="54" t="s">
        <v>210</v>
      </c>
      <c r="O48" s="54" t="s">
        <v>211</v>
      </c>
      <c r="P48" s="54" t="s">
        <v>212</v>
      </c>
      <c r="Q48" s="53" t="s">
        <v>218</v>
      </c>
    </row>
    <row r="49" spans="1:17" ht="204" x14ac:dyDescent="0.25">
      <c r="A49" s="236" t="s">
        <v>202</v>
      </c>
      <c r="B49" s="237"/>
      <c r="C49" s="238"/>
      <c r="D49" s="239">
        <v>24226</v>
      </c>
      <c r="E49" s="240"/>
      <c r="F49" s="236" t="s">
        <v>219</v>
      </c>
      <c r="G49" s="238"/>
      <c r="H49" s="51" t="s">
        <v>204</v>
      </c>
      <c r="I49" s="52" t="s">
        <v>220</v>
      </c>
      <c r="J49" s="52" t="s">
        <v>206</v>
      </c>
      <c r="K49" s="52" t="s">
        <v>207</v>
      </c>
      <c r="L49" s="53" t="s">
        <v>208</v>
      </c>
      <c r="M49" s="53" t="s">
        <v>209</v>
      </c>
      <c r="N49" s="54" t="s">
        <v>210</v>
      </c>
      <c r="O49" s="54" t="s">
        <v>211</v>
      </c>
      <c r="P49" s="54" t="s">
        <v>212</v>
      </c>
      <c r="Q49" s="53" t="s">
        <v>213</v>
      </c>
    </row>
    <row r="50" spans="1:17" ht="204" x14ac:dyDescent="0.25">
      <c r="A50" s="236" t="s">
        <v>202</v>
      </c>
      <c r="B50" s="237"/>
      <c r="C50" s="238"/>
      <c r="D50" s="239">
        <v>24227</v>
      </c>
      <c r="E50" s="240"/>
      <c r="F50" s="236" t="s">
        <v>221</v>
      </c>
      <c r="G50" s="238"/>
      <c r="H50" s="51" t="s">
        <v>204</v>
      </c>
      <c r="I50" s="52" t="s">
        <v>220</v>
      </c>
      <c r="J50" s="52" t="s">
        <v>206</v>
      </c>
      <c r="K50" s="52" t="s">
        <v>207</v>
      </c>
      <c r="L50" s="53" t="s">
        <v>208</v>
      </c>
      <c r="M50" s="53" t="s">
        <v>209</v>
      </c>
      <c r="N50" s="54" t="s">
        <v>210</v>
      </c>
      <c r="O50" s="54" t="s">
        <v>211</v>
      </c>
      <c r="P50" s="54" t="s">
        <v>212</v>
      </c>
      <c r="Q50" s="53" t="s">
        <v>213</v>
      </c>
    </row>
    <row r="51" spans="1:17" ht="204" x14ac:dyDescent="0.25">
      <c r="A51" s="236" t="s">
        <v>222</v>
      </c>
      <c r="B51" s="237"/>
      <c r="C51" s="238"/>
      <c r="D51" s="239">
        <v>28561</v>
      </c>
      <c r="E51" s="240"/>
      <c r="F51" s="236" t="s">
        <v>223</v>
      </c>
      <c r="G51" s="238"/>
      <c r="H51" s="51" t="s">
        <v>204</v>
      </c>
      <c r="I51" s="52" t="s">
        <v>220</v>
      </c>
      <c r="J51" s="52" t="s">
        <v>206</v>
      </c>
      <c r="K51" s="52" t="s">
        <v>207</v>
      </c>
      <c r="L51" s="53" t="s">
        <v>208</v>
      </c>
      <c r="M51" s="53" t="s">
        <v>209</v>
      </c>
      <c r="N51" s="54" t="s">
        <v>210</v>
      </c>
      <c r="O51" s="54" t="s">
        <v>211</v>
      </c>
      <c r="P51" s="54" t="s">
        <v>212</v>
      </c>
      <c r="Q51" s="53" t="s">
        <v>213</v>
      </c>
    </row>
    <row r="54" spans="1:17" ht="18" x14ac:dyDescent="0.25">
      <c r="A54" s="29"/>
      <c r="B54" s="29"/>
      <c r="C54" s="56" t="s">
        <v>69</v>
      </c>
      <c r="D54" s="56"/>
      <c r="E54" s="56"/>
      <c r="F54" s="29"/>
      <c r="G54" s="29"/>
    </row>
    <row r="55" spans="1:17" ht="18" x14ac:dyDescent="0.25">
      <c r="A55" s="29"/>
      <c r="B55" s="29"/>
      <c r="C55" s="219" t="s">
        <v>70</v>
      </c>
      <c r="D55" s="219"/>
      <c r="E55" s="219"/>
      <c r="F55" s="29"/>
      <c r="G55" s="29"/>
    </row>
    <row r="56" spans="1:17" ht="18" x14ac:dyDescent="0.25">
      <c r="A56" s="29"/>
      <c r="B56" s="29"/>
      <c r="C56" s="219" t="s">
        <v>224</v>
      </c>
      <c r="D56" s="219"/>
      <c r="E56" s="219"/>
      <c r="F56" s="29"/>
      <c r="G56" s="29"/>
    </row>
    <row r="57" spans="1:17" ht="27.75" x14ac:dyDescent="0.25">
      <c r="A57" s="29"/>
      <c r="B57" s="220" t="s">
        <v>72</v>
      </c>
      <c r="C57" s="220"/>
      <c r="D57" s="220"/>
      <c r="E57" s="220"/>
      <c r="F57" s="220"/>
      <c r="G57" s="220"/>
    </row>
    <row r="58" spans="1:17" ht="23.25" x14ac:dyDescent="0.25">
      <c r="A58" s="29"/>
      <c r="B58" s="221" t="s">
        <v>225</v>
      </c>
      <c r="C58" s="221"/>
      <c r="D58" s="221"/>
      <c r="E58" s="221"/>
      <c r="F58" s="221"/>
      <c r="G58" s="221"/>
    </row>
    <row r="59" spans="1:17" ht="31.5" x14ac:dyDescent="0.25">
      <c r="A59" s="29"/>
      <c r="B59" s="30" t="s">
        <v>74</v>
      </c>
      <c r="C59" s="222" t="s">
        <v>75</v>
      </c>
      <c r="D59" s="223"/>
      <c r="E59" s="30" t="s">
        <v>76</v>
      </c>
      <c r="F59" s="30" t="s">
        <v>77</v>
      </c>
      <c r="G59" s="30" t="s">
        <v>78</v>
      </c>
    </row>
    <row r="60" spans="1:17" ht="255" x14ac:dyDescent="0.25">
      <c r="A60" s="29"/>
      <c r="B60" s="241" t="s">
        <v>226</v>
      </c>
      <c r="C60" s="32" t="s">
        <v>227</v>
      </c>
      <c r="D60" s="33" t="s">
        <v>228</v>
      </c>
      <c r="E60" s="33" t="s">
        <v>229</v>
      </c>
      <c r="F60" s="35" t="s">
        <v>230</v>
      </c>
      <c r="G60" s="35" t="s">
        <v>231</v>
      </c>
    </row>
    <row r="61" spans="1:17" ht="409.5" x14ac:dyDescent="0.25">
      <c r="A61" s="29"/>
      <c r="B61" s="242"/>
      <c r="C61" s="32" t="s">
        <v>232</v>
      </c>
      <c r="D61" s="33" t="s">
        <v>233</v>
      </c>
      <c r="E61" s="33" t="s">
        <v>234</v>
      </c>
      <c r="F61" s="35" t="s">
        <v>235</v>
      </c>
      <c r="G61" s="35" t="s">
        <v>236</v>
      </c>
    </row>
    <row r="62" spans="1:17" ht="195" x14ac:dyDescent="0.25">
      <c r="A62" s="29"/>
      <c r="B62" s="57" t="s">
        <v>237</v>
      </c>
      <c r="C62" s="32" t="s">
        <v>94</v>
      </c>
      <c r="D62" s="33" t="s">
        <v>238</v>
      </c>
      <c r="E62" s="33" t="s">
        <v>239</v>
      </c>
      <c r="F62" s="32" t="s">
        <v>240</v>
      </c>
      <c r="G62" s="32" t="s">
        <v>241</v>
      </c>
    </row>
    <row r="63" spans="1:17" ht="285" x14ac:dyDescent="0.25">
      <c r="A63" s="29"/>
      <c r="B63" s="57" t="s">
        <v>242</v>
      </c>
      <c r="C63" s="32" t="s">
        <v>156</v>
      </c>
      <c r="D63" s="33" t="s">
        <v>243</v>
      </c>
      <c r="E63" s="33" t="s">
        <v>244</v>
      </c>
      <c r="F63" s="35" t="s">
        <v>245</v>
      </c>
      <c r="G63" s="35" t="s">
        <v>43</v>
      </c>
    </row>
    <row r="64" spans="1:17" ht="60" x14ac:dyDescent="0.25">
      <c r="A64" s="29"/>
      <c r="B64" s="241" t="s">
        <v>246</v>
      </c>
      <c r="C64" s="32" t="s">
        <v>165</v>
      </c>
      <c r="D64" s="33" t="s">
        <v>247</v>
      </c>
      <c r="E64" s="33" t="s">
        <v>248</v>
      </c>
      <c r="F64" s="35" t="s">
        <v>249</v>
      </c>
      <c r="G64" s="35" t="s">
        <v>250</v>
      </c>
    </row>
    <row r="65" spans="1:8" ht="135" x14ac:dyDescent="0.25">
      <c r="A65" s="29"/>
      <c r="B65" s="243"/>
      <c r="C65" s="32" t="s">
        <v>251</v>
      </c>
      <c r="D65" s="33" t="s">
        <v>252</v>
      </c>
      <c r="E65" s="58" t="s">
        <v>253</v>
      </c>
      <c r="F65" s="35" t="s">
        <v>254</v>
      </c>
      <c r="G65" s="35" t="s">
        <v>255</v>
      </c>
    </row>
    <row r="69" spans="1:8" ht="18" x14ac:dyDescent="0.25">
      <c r="B69" s="29"/>
      <c r="C69" s="29"/>
      <c r="D69" s="56" t="s">
        <v>69</v>
      </c>
      <c r="E69" s="56"/>
      <c r="F69" s="56"/>
      <c r="G69" s="29"/>
      <c r="H69" s="29"/>
    </row>
    <row r="70" spans="1:8" ht="18" x14ac:dyDescent="0.25">
      <c r="B70" s="29"/>
      <c r="C70" s="29"/>
      <c r="D70" s="219" t="s">
        <v>70</v>
      </c>
      <c r="E70" s="219"/>
      <c r="F70" s="219"/>
      <c r="G70" s="29"/>
      <c r="H70" s="29"/>
    </row>
    <row r="71" spans="1:8" ht="18" x14ac:dyDescent="0.25">
      <c r="B71" s="29"/>
      <c r="C71" s="29"/>
      <c r="D71" s="219" t="s">
        <v>71</v>
      </c>
      <c r="E71" s="219"/>
      <c r="F71" s="219"/>
      <c r="G71" s="29"/>
      <c r="H71" s="29"/>
    </row>
    <row r="72" spans="1:8" ht="27.75" x14ac:dyDescent="0.25">
      <c r="B72" s="29"/>
      <c r="C72" s="220" t="s">
        <v>72</v>
      </c>
      <c r="D72" s="220"/>
      <c r="E72" s="220"/>
      <c r="F72" s="220"/>
      <c r="G72" s="220"/>
      <c r="H72" s="220"/>
    </row>
    <row r="73" spans="1:8" ht="23.25" x14ac:dyDescent="0.25">
      <c r="B73" s="29"/>
      <c r="C73" s="221" t="s">
        <v>256</v>
      </c>
      <c r="D73" s="221"/>
      <c r="E73" s="221"/>
      <c r="F73" s="221"/>
      <c r="G73" s="221"/>
      <c r="H73" s="221"/>
    </row>
    <row r="74" spans="1:8" ht="47.25" x14ac:dyDescent="0.25">
      <c r="B74" s="29"/>
      <c r="C74" s="30" t="s">
        <v>74</v>
      </c>
      <c r="D74" s="222" t="s">
        <v>75</v>
      </c>
      <c r="E74" s="223"/>
      <c r="F74" s="30" t="s">
        <v>76</v>
      </c>
      <c r="G74" s="30" t="s">
        <v>77</v>
      </c>
      <c r="H74" s="30" t="s">
        <v>78</v>
      </c>
    </row>
    <row r="75" spans="1:8" ht="105" x14ac:dyDescent="0.25">
      <c r="B75" s="29"/>
      <c r="C75" s="226" t="s">
        <v>257</v>
      </c>
      <c r="D75" s="35" t="s">
        <v>227</v>
      </c>
      <c r="E75" s="33" t="s">
        <v>258</v>
      </c>
      <c r="F75" s="33" t="s">
        <v>259</v>
      </c>
      <c r="G75" s="35" t="s">
        <v>260</v>
      </c>
      <c r="H75" s="35" t="s">
        <v>231</v>
      </c>
    </row>
    <row r="76" spans="1:8" ht="60" x14ac:dyDescent="0.25">
      <c r="B76" s="29"/>
      <c r="C76" s="227"/>
      <c r="D76" s="35" t="s">
        <v>232</v>
      </c>
      <c r="E76" s="33" t="s">
        <v>261</v>
      </c>
      <c r="F76" s="33" t="s">
        <v>262</v>
      </c>
      <c r="G76" s="35" t="s">
        <v>263</v>
      </c>
      <c r="H76" s="35">
        <v>2018</v>
      </c>
    </row>
    <row r="77" spans="1:8" ht="409.5" x14ac:dyDescent="0.25">
      <c r="B77" s="29"/>
      <c r="C77" s="34" t="s">
        <v>264</v>
      </c>
      <c r="D77" s="35" t="s">
        <v>94</v>
      </c>
      <c r="E77" s="33" t="s">
        <v>265</v>
      </c>
      <c r="F77" s="33" t="s">
        <v>266</v>
      </c>
      <c r="G77" s="35" t="s">
        <v>267</v>
      </c>
      <c r="H77" s="35" t="s">
        <v>236</v>
      </c>
    </row>
    <row r="78" spans="1:8" ht="90" x14ac:dyDescent="0.25">
      <c r="B78" s="29"/>
      <c r="C78" s="34" t="s">
        <v>268</v>
      </c>
      <c r="D78" s="35" t="s">
        <v>156</v>
      </c>
      <c r="E78" s="33" t="s">
        <v>269</v>
      </c>
      <c r="F78" s="33" t="s">
        <v>270</v>
      </c>
      <c r="G78" s="35" t="s">
        <v>271</v>
      </c>
      <c r="H78" s="35" t="s">
        <v>272</v>
      </c>
    </row>
    <row r="79" spans="1:8" ht="75" x14ac:dyDescent="0.25">
      <c r="B79" s="29"/>
      <c r="C79" s="34" t="s">
        <v>273</v>
      </c>
      <c r="D79" s="35" t="s">
        <v>165</v>
      </c>
      <c r="E79" s="33" t="s">
        <v>274</v>
      </c>
      <c r="F79" s="33" t="s">
        <v>275</v>
      </c>
      <c r="G79" s="35" t="s">
        <v>276</v>
      </c>
      <c r="H79" s="35">
        <v>2018</v>
      </c>
    </row>
    <row r="80" spans="1:8" ht="75" x14ac:dyDescent="0.25">
      <c r="B80" s="29"/>
      <c r="C80" s="224" t="s">
        <v>277</v>
      </c>
      <c r="D80" s="35" t="s">
        <v>170</v>
      </c>
      <c r="E80" s="33" t="s">
        <v>278</v>
      </c>
      <c r="F80" s="33" t="s">
        <v>279</v>
      </c>
      <c r="G80" s="35" t="s">
        <v>280</v>
      </c>
      <c r="H80" s="35" t="s">
        <v>102</v>
      </c>
    </row>
    <row r="81" spans="2:9" ht="75" x14ac:dyDescent="0.25">
      <c r="B81" s="29"/>
      <c r="C81" s="224"/>
      <c r="D81" s="35" t="s">
        <v>281</v>
      </c>
      <c r="E81" s="33" t="s">
        <v>282</v>
      </c>
      <c r="F81" s="33" t="s">
        <v>283</v>
      </c>
      <c r="G81" s="35" t="s">
        <v>284</v>
      </c>
      <c r="H81" s="35" t="s">
        <v>285</v>
      </c>
    </row>
    <row r="84" spans="2:9" ht="18" x14ac:dyDescent="0.25">
      <c r="B84" s="29"/>
      <c r="C84" s="29"/>
      <c r="D84" s="56" t="s">
        <v>69</v>
      </c>
      <c r="E84" s="56"/>
      <c r="F84" s="56"/>
      <c r="G84" s="29"/>
      <c r="H84" s="29"/>
      <c r="I84" s="59"/>
    </row>
    <row r="85" spans="2:9" ht="18" x14ac:dyDescent="0.25">
      <c r="B85" s="29"/>
      <c r="C85" s="29"/>
      <c r="D85" s="219" t="s">
        <v>70</v>
      </c>
      <c r="E85" s="219"/>
      <c r="F85" s="219"/>
      <c r="G85" s="29"/>
      <c r="H85" s="29"/>
      <c r="I85" s="59"/>
    </row>
    <row r="86" spans="2:9" ht="18" x14ac:dyDescent="0.25">
      <c r="B86" s="29"/>
      <c r="C86" s="29"/>
      <c r="D86" s="219" t="s">
        <v>286</v>
      </c>
      <c r="E86" s="219"/>
      <c r="F86" s="219"/>
      <c r="G86" s="29"/>
      <c r="H86" s="29"/>
      <c r="I86" s="59"/>
    </row>
    <row r="87" spans="2:9" ht="27.75" x14ac:dyDescent="0.25">
      <c r="B87" s="29"/>
      <c r="C87" s="220" t="s">
        <v>287</v>
      </c>
      <c r="D87" s="220"/>
      <c r="E87" s="220"/>
      <c r="F87" s="220"/>
      <c r="G87" s="220"/>
      <c r="H87" s="220"/>
      <c r="I87" s="220"/>
    </row>
    <row r="88" spans="2:9" ht="23.25" x14ac:dyDescent="0.25">
      <c r="B88" s="29"/>
      <c r="C88" s="221" t="s">
        <v>288</v>
      </c>
      <c r="D88" s="221"/>
      <c r="E88" s="221"/>
      <c r="F88" s="221"/>
      <c r="G88" s="221"/>
      <c r="H88" s="221"/>
      <c r="I88" s="221"/>
    </row>
    <row r="89" spans="2:9" ht="47.25" x14ac:dyDescent="0.25">
      <c r="B89" s="29"/>
      <c r="C89" s="30" t="s">
        <v>74</v>
      </c>
      <c r="D89" s="222" t="s">
        <v>75</v>
      </c>
      <c r="E89" s="223"/>
      <c r="F89" s="30" t="s">
        <v>76</v>
      </c>
      <c r="G89" s="30" t="s">
        <v>289</v>
      </c>
      <c r="H89" s="30" t="s">
        <v>77</v>
      </c>
      <c r="I89" s="30" t="s">
        <v>78</v>
      </c>
    </row>
    <row r="90" spans="2:9" ht="90" x14ac:dyDescent="0.25">
      <c r="B90" s="29"/>
      <c r="C90" s="226" t="s">
        <v>290</v>
      </c>
      <c r="D90" s="35" t="s">
        <v>227</v>
      </c>
      <c r="E90" s="60" t="s">
        <v>291</v>
      </c>
      <c r="F90" s="35" t="s">
        <v>292</v>
      </c>
      <c r="G90" s="35" t="s">
        <v>293</v>
      </c>
      <c r="H90" s="35" t="s">
        <v>37</v>
      </c>
      <c r="I90" s="35" t="s">
        <v>294</v>
      </c>
    </row>
    <row r="91" spans="2:9" ht="90" x14ac:dyDescent="0.25">
      <c r="B91" s="29"/>
      <c r="C91" s="227"/>
      <c r="D91" s="35" t="s">
        <v>232</v>
      </c>
      <c r="E91" s="60" t="s">
        <v>295</v>
      </c>
      <c r="F91" s="35" t="s">
        <v>296</v>
      </c>
      <c r="G91" s="35" t="s">
        <v>297</v>
      </c>
      <c r="H91" s="35" t="s">
        <v>37</v>
      </c>
      <c r="I91" s="35" t="s">
        <v>236</v>
      </c>
    </row>
    <row r="92" spans="2:9" ht="180" x14ac:dyDescent="0.25">
      <c r="B92" s="29"/>
      <c r="C92" s="227"/>
      <c r="D92" s="35" t="s">
        <v>298</v>
      </c>
      <c r="E92" s="60" t="s">
        <v>299</v>
      </c>
      <c r="F92" s="35" t="s">
        <v>300</v>
      </c>
      <c r="G92" s="35" t="s">
        <v>301</v>
      </c>
      <c r="H92" s="35" t="s">
        <v>302</v>
      </c>
      <c r="I92" s="35" t="s">
        <v>236</v>
      </c>
    </row>
    <row r="93" spans="2:9" ht="150" x14ac:dyDescent="0.25">
      <c r="B93" s="29"/>
      <c r="C93" s="227"/>
      <c r="D93" s="35" t="s">
        <v>303</v>
      </c>
      <c r="E93" s="60" t="s">
        <v>304</v>
      </c>
      <c r="F93" s="35" t="s">
        <v>305</v>
      </c>
      <c r="G93" s="35" t="s">
        <v>306</v>
      </c>
      <c r="H93" s="35" t="s">
        <v>307</v>
      </c>
      <c r="I93" s="35" t="s">
        <v>236</v>
      </c>
    </row>
    <row r="94" spans="2:9" ht="120" x14ac:dyDescent="0.25">
      <c r="B94" s="29"/>
      <c r="C94" s="227"/>
      <c r="D94" s="35" t="s">
        <v>308</v>
      </c>
      <c r="E94" s="60" t="s">
        <v>309</v>
      </c>
      <c r="F94" s="35" t="s">
        <v>310</v>
      </c>
      <c r="G94" s="35" t="s">
        <v>311</v>
      </c>
      <c r="H94" s="35" t="s">
        <v>312</v>
      </c>
      <c r="I94" s="35" t="s">
        <v>236</v>
      </c>
    </row>
    <row r="95" spans="2:9" ht="180" x14ac:dyDescent="0.25">
      <c r="B95" s="29"/>
      <c r="C95" s="34" t="s">
        <v>313</v>
      </c>
      <c r="D95" s="35" t="s">
        <v>94</v>
      </c>
      <c r="E95" s="60" t="s">
        <v>314</v>
      </c>
      <c r="F95" s="60" t="s">
        <v>315</v>
      </c>
      <c r="G95" s="60" t="s">
        <v>316</v>
      </c>
      <c r="H95" s="60" t="s">
        <v>317</v>
      </c>
      <c r="I95" s="35" t="s">
        <v>318</v>
      </c>
    </row>
    <row r="96" spans="2:9" ht="105" x14ac:dyDescent="0.25">
      <c r="B96" s="29"/>
      <c r="C96" s="34" t="s">
        <v>319</v>
      </c>
      <c r="D96" s="35" t="s">
        <v>156</v>
      </c>
      <c r="E96" s="35" t="s">
        <v>320</v>
      </c>
      <c r="F96" s="35" t="s">
        <v>321</v>
      </c>
      <c r="G96" s="35" t="s">
        <v>322</v>
      </c>
      <c r="H96" s="35" t="s">
        <v>323</v>
      </c>
      <c r="I96" s="35" t="s">
        <v>324</v>
      </c>
    </row>
    <row r="97" spans="2:9" ht="105" x14ac:dyDescent="0.25">
      <c r="B97" s="29"/>
      <c r="C97" s="34" t="s">
        <v>325</v>
      </c>
      <c r="D97" s="35" t="s">
        <v>165</v>
      </c>
      <c r="E97" s="35" t="s">
        <v>326</v>
      </c>
      <c r="F97" s="35" t="s">
        <v>327</v>
      </c>
      <c r="G97" s="35" t="s">
        <v>328</v>
      </c>
      <c r="H97" s="35" t="s">
        <v>37</v>
      </c>
      <c r="I97" s="35" t="s">
        <v>318</v>
      </c>
    </row>
    <row r="98" spans="2:9" ht="150" x14ac:dyDescent="0.25">
      <c r="B98" s="29"/>
      <c r="C98" s="35" t="s">
        <v>329</v>
      </c>
      <c r="D98" s="35" t="s">
        <v>170</v>
      </c>
      <c r="E98" s="35" t="s">
        <v>330</v>
      </c>
      <c r="F98" s="35" t="s">
        <v>331</v>
      </c>
      <c r="G98" s="35" t="s">
        <v>332</v>
      </c>
      <c r="H98" s="35" t="s">
        <v>333</v>
      </c>
      <c r="I98" s="35" t="s">
        <v>231</v>
      </c>
    </row>
  </sheetData>
  <mergeCells count="60">
    <mergeCell ref="D86:F86"/>
    <mergeCell ref="C87:I87"/>
    <mergeCell ref="C88:I88"/>
    <mergeCell ref="D89:E89"/>
    <mergeCell ref="C90:C94"/>
    <mergeCell ref="D85:F85"/>
    <mergeCell ref="B58:G58"/>
    <mergeCell ref="C59:D59"/>
    <mergeCell ref="B60:B61"/>
    <mergeCell ref="B64:B65"/>
    <mergeCell ref="D70:F70"/>
    <mergeCell ref="D71:F71"/>
    <mergeCell ref="C72:H72"/>
    <mergeCell ref="C73:H73"/>
    <mergeCell ref="D74:E74"/>
    <mergeCell ref="C75:C76"/>
    <mergeCell ref="C80:C81"/>
    <mergeCell ref="B57:G57"/>
    <mergeCell ref="A49:C49"/>
    <mergeCell ref="D49:E49"/>
    <mergeCell ref="F49:G49"/>
    <mergeCell ref="A50:C50"/>
    <mergeCell ref="D50:E50"/>
    <mergeCell ref="F50:G50"/>
    <mergeCell ref="A51:C51"/>
    <mergeCell ref="D51:E51"/>
    <mergeCell ref="F51:G51"/>
    <mergeCell ref="C55:E55"/>
    <mergeCell ref="C56:E56"/>
    <mergeCell ref="A47:C47"/>
    <mergeCell ref="D47:E47"/>
    <mergeCell ref="F47:G47"/>
    <mergeCell ref="A48:C48"/>
    <mergeCell ref="D48:E48"/>
    <mergeCell ref="F48:G48"/>
    <mergeCell ref="A45:H45"/>
    <mergeCell ref="I45:M45"/>
    <mergeCell ref="N45:Q45"/>
    <mergeCell ref="A46:C46"/>
    <mergeCell ref="D46:E46"/>
    <mergeCell ref="F46:G46"/>
    <mergeCell ref="B39:F39"/>
    <mergeCell ref="G39:I39"/>
    <mergeCell ref="B41:F41"/>
    <mergeCell ref="G41:I41"/>
    <mergeCell ref="B43:F43"/>
    <mergeCell ref="G43:I43"/>
    <mergeCell ref="B37:F37"/>
    <mergeCell ref="G37:J37"/>
    <mergeCell ref="C1:E1"/>
    <mergeCell ref="C2:E2"/>
    <mergeCell ref="C3:E3"/>
    <mergeCell ref="B5:G5"/>
    <mergeCell ref="B6:G6"/>
    <mergeCell ref="C7:D7"/>
    <mergeCell ref="B12:B16"/>
    <mergeCell ref="B17:B24"/>
    <mergeCell ref="B25:B26"/>
    <mergeCell ref="B27:B28"/>
    <mergeCell ref="A35:Q35"/>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workbookViewId="0">
      <selection activeCell="C5" sqref="C5:D7"/>
    </sheetView>
  </sheetViews>
  <sheetFormatPr baseColWidth="10" defaultRowHeight="15" x14ac:dyDescent="0.25"/>
  <sheetData>
    <row r="1" spans="1:20" ht="15" customHeight="1" x14ac:dyDescent="0.25">
      <c r="A1" s="211" t="s">
        <v>44</v>
      </c>
      <c r="B1" s="211"/>
      <c r="C1" s="210" t="s">
        <v>53</v>
      </c>
      <c r="D1" s="210"/>
      <c r="E1" s="210" t="s">
        <v>54</v>
      </c>
      <c r="F1" s="210"/>
      <c r="G1" s="210" t="s">
        <v>54</v>
      </c>
      <c r="H1" s="210"/>
      <c r="I1" s="210" t="s">
        <v>54</v>
      </c>
      <c r="J1" s="210"/>
      <c r="K1" s="210" t="s">
        <v>54</v>
      </c>
      <c r="L1" s="210"/>
      <c r="M1" s="210" t="s">
        <v>54</v>
      </c>
      <c r="N1" s="210"/>
      <c r="O1" s="210" t="s">
        <v>55</v>
      </c>
      <c r="P1" s="210"/>
      <c r="Q1" s="210" t="s">
        <v>55</v>
      </c>
      <c r="R1" s="210"/>
      <c r="S1" s="210" t="s">
        <v>55</v>
      </c>
      <c r="T1" s="210"/>
    </row>
    <row r="2" spans="1:20" x14ac:dyDescent="0.25">
      <c r="A2" s="211"/>
      <c r="B2" s="211"/>
      <c r="C2" s="210"/>
      <c r="D2" s="210"/>
      <c r="E2" s="210"/>
      <c r="F2" s="210"/>
      <c r="G2" s="210"/>
      <c r="H2" s="210"/>
      <c r="I2" s="210"/>
      <c r="J2" s="210"/>
      <c r="K2" s="210"/>
      <c r="L2" s="210"/>
      <c r="M2" s="210"/>
      <c r="N2" s="210"/>
      <c r="O2" s="210"/>
      <c r="P2" s="210"/>
      <c r="Q2" s="210"/>
      <c r="R2" s="210"/>
      <c r="S2" s="210"/>
      <c r="T2" s="210"/>
    </row>
    <row r="3" spans="1:20" x14ac:dyDescent="0.25">
      <c r="A3" s="211" t="s">
        <v>45</v>
      </c>
      <c r="B3" s="211"/>
      <c r="C3" s="210"/>
      <c r="D3" s="210"/>
      <c r="E3" s="210"/>
      <c r="F3" s="210"/>
      <c r="G3" s="210"/>
      <c r="H3" s="210"/>
      <c r="I3" s="210"/>
      <c r="J3" s="210"/>
      <c r="K3" s="210"/>
      <c r="L3" s="210"/>
      <c r="M3" s="210"/>
      <c r="N3" s="210"/>
      <c r="O3" s="210"/>
      <c r="P3" s="210"/>
      <c r="Q3" s="210"/>
      <c r="R3" s="210"/>
      <c r="S3" s="210"/>
      <c r="T3" s="210"/>
    </row>
    <row r="4" spans="1:20" x14ac:dyDescent="0.25">
      <c r="A4" s="211"/>
      <c r="B4" s="211"/>
      <c r="C4" s="211">
        <v>2016</v>
      </c>
      <c r="D4" s="211"/>
      <c r="E4" s="211">
        <v>2017</v>
      </c>
      <c r="F4" s="211"/>
      <c r="G4" s="211">
        <v>2018</v>
      </c>
      <c r="H4" s="211"/>
      <c r="I4" s="211">
        <v>2019</v>
      </c>
      <c r="J4" s="211"/>
      <c r="K4" s="211">
        <v>2020</v>
      </c>
      <c r="L4" s="211"/>
      <c r="M4" s="211">
        <v>2021</v>
      </c>
      <c r="N4" s="211"/>
      <c r="O4" s="211">
        <v>2022</v>
      </c>
      <c r="P4" s="211"/>
      <c r="Q4" s="211">
        <v>2023</v>
      </c>
      <c r="R4" s="211"/>
      <c r="S4" s="211">
        <v>2024</v>
      </c>
      <c r="T4" s="211"/>
    </row>
    <row r="5" spans="1:20" x14ac:dyDescent="0.25">
      <c r="A5" s="212" t="s">
        <v>46</v>
      </c>
      <c r="B5" s="212"/>
      <c r="C5" s="211"/>
      <c r="D5" s="211"/>
      <c r="E5" s="211"/>
      <c r="F5" s="211"/>
      <c r="G5" s="211"/>
      <c r="H5" s="211"/>
      <c r="I5" s="211"/>
      <c r="J5" s="211"/>
      <c r="K5" s="211"/>
      <c r="L5" s="211"/>
      <c r="M5" s="211"/>
      <c r="N5" s="211"/>
      <c r="O5" s="211"/>
      <c r="P5" s="211"/>
      <c r="Q5" s="211"/>
      <c r="R5" s="211"/>
      <c r="S5" s="211"/>
      <c r="T5" s="211"/>
    </row>
    <row r="6" spans="1:20" x14ac:dyDescent="0.25">
      <c r="A6" s="212"/>
      <c r="B6" s="212"/>
      <c r="C6" s="211"/>
      <c r="D6" s="211"/>
      <c r="E6" s="211"/>
      <c r="F6" s="211"/>
      <c r="G6" s="211"/>
      <c r="H6" s="211"/>
      <c r="I6" s="211"/>
      <c r="J6" s="211"/>
      <c r="K6" s="211"/>
      <c r="L6" s="211"/>
      <c r="M6" s="211"/>
      <c r="N6" s="211"/>
      <c r="O6" s="211"/>
      <c r="P6" s="211"/>
      <c r="Q6" s="211"/>
      <c r="R6" s="211"/>
      <c r="S6" s="211"/>
      <c r="T6" s="211"/>
    </row>
    <row r="7" spans="1:20" x14ac:dyDescent="0.25">
      <c r="A7" s="212"/>
      <c r="B7" s="212"/>
      <c r="C7" s="211"/>
      <c r="D7" s="211"/>
      <c r="E7" s="211"/>
      <c r="F7" s="211"/>
      <c r="G7" s="211"/>
      <c r="H7" s="211"/>
      <c r="I7" s="211"/>
      <c r="J7" s="211"/>
      <c r="K7" s="211"/>
      <c r="L7" s="211"/>
      <c r="M7" s="211"/>
      <c r="N7" s="211"/>
      <c r="O7" s="211"/>
      <c r="P7" s="211"/>
      <c r="Q7" s="211"/>
      <c r="R7" s="211"/>
      <c r="S7" s="211"/>
      <c r="T7" s="211"/>
    </row>
    <row r="8" spans="1:20" x14ac:dyDescent="0.25">
      <c r="A8" s="212" t="s">
        <v>47</v>
      </c>
      <c r="B8" s="212"/>
      <c r="C8" s="211"/>
      <c r="D8" s="211"/>
      <c r="E8" s="211"/>
      <c r="F8" s="211"/>
      <c r="G8" s="211"/>
      <c r="H8" s="211"/>
      <c r="I8" s="211"/>
      <c r="J8" s="211"/>
      <c r="K8" s="211"/>
      <c r="L8" s="211"/>
      <c r="M8" s="211"/>
      <c r="N8" s="211"/>
      <c r="O8" s="211"/>
      <c r="P8" s="211"/>
      <c r="Q8" s="211"/>
      <c r="R8" s="211"/>
      <c r="S8" s="211"/>
      <c r="T8" s="211"/>
    </row>
    <row r="9" spans="1:20" x14ac:dyDescent="0.25">
      <c r="A9" s="212"/>
      <c r="B9" s="212"/>
      <c r="C9" s="211"/>
      <c r="D9" s="211"/>
      <c r="E9" s="211"/>
      <c r="F9" s="211"/>
      <c r="G9" s="211"/>
      <c r="H9" s="211"/>
      <c r="I9" s="211"/>
      <c r="J9" s="211"/>
      <c r="K9" s="211"/>
      <c r="L9" s="211"/>
      <c r="M9" s="211"/>
      <c r="N9" s="211"/>
      <c r="O9" s="211"/>
      <c r="P9" s="211"/>
      <c r="Q9" s="211"/>
      <c r="R9" s="211"/>
      <c r="S9" s="211"/>
      <c r="T9" s="211"/>
    </row>
    <row r="10" spans="1:20" x14ac:dyDescent="0.25">
      <c r="A10" s="212"/>
      <c r="B10" s="212"/>
      <c r="C10" s="211"/>
      <c r="D10" s="211"/>
      <c r="E10" s="211"/>
      <c r="F10" s="211"/>
      <c r="G10" s="211"/>
      <c r="H10" s="211"/>
      <c r="I10" s="211"/>
      <c r="J10" s="211"/>
      <c r="K10" s="211"/>
      <c r="L10" s="211"/>
      <c r="M10" s="211"/>
      <c r="N10" s="211"/>
      <c r="O10" s="211"/>
      <c r="P10" s="211"/>
      <c r="Q10" s="211"/>
      <c r="R10" s="211"/>
      <c r="S10" s="211"/>
      <c r="T10" s="211"/>
    </row>
    <row r="11" spans="1:20" x14ac:dyDescent="0.25">
      <c r="A11" s="212" t="s">
        <v>48</v>
      </c>
      <c r="B11" s="212"/>
      <c r="C11" s="211"/>
      <c r="D11" s="211"/>
      <c r="E11" s="211"/>
      <c r="F11" s="211"/>
      <c r="G11" s="211"/>
      <c r="H11" s="211"/>
      <c r="I11" s="211"/>
      <c r="J11" s="211"/>
      <c r="K11" s="211"/>
      <c r="L11" s="211"/>
      <c r="M11" s="211"/>
      <c r="N11" s="211"/>
      <c r="O11" s="211"/>
      <c r="P11" s="211"/>
      <c r="Q11" s="211"/>
      <c r="R11" s="211"/>
      <c r="S11" s="211"/>
      <c r="T11" s="211"/>
    </row>
    <row r="12" spans="1:20" x14ac:dyDescent="0.25">
      <c r="A12" s="212"/>
      <c r="B12" s="212"/>
      <c r="C12" s="211"/>
      <c r="D12" s="211"/>
      <c r="E12" s="211"/>
      <c r="F12" s="211"/>
      <c r="G12" s="211"/>
      <c r="H12" s="211"/>
      <c r="I12" s="211"/>
      <c r="J12" s="211"/>
      <c r="K12" s="211"/>
      <c r="L12" s="211"/>
      <c r="M12" s="211"/>
      <c r="N12" s="211"/>
      <c r="O12" s="211"/>
      <c r="P12" s="211"/>
      <c r="Q12" s="211"/>
      <c r="R12" s="211"/>
      <c r="S12" s="211"/>
      <c r="T12" s="211"/>
    </row>
    <row r="13" spans="1:20" x14ac:dyDescent="0.25">
      <c r="A13" s="212"/>
      <c r="B13" s="212"/>
      <c r="C13" s="211"/>
      <c r="D13" s="211"/>
      <c r="E13" s="211"/>
      <c r="F13" s="211"/>
      <c r="G13" s="211"/>
      <c r="H13" s="211"/>
      <c r="I13" s="211"/>
      <c r="J13" s="211"/>
      <c r="K13" s="211"/>
      <c r="L13" s="211"/>
      <c r="M13" s="211"/>
      <c r="N13" s="211"/>
      <c r="O13" s="211"/>
      <c r="P13" s="211"/>
      <c r="Q13" s="211"/>
      <c r="R13" s="211"/>
      <c r="S13" s="211"/>
      <c r="T13" s="211"/>
    </row>
    <row r="14" spans="1:20" x14ac:dyDescent="0.25">
      <c r="A14" s="212" t="s">
        <v>49</v>
      </c>
      <c r="B14" s="212"/>
      <c r="C14" s="211"/>
      <c r="D14" s="211"/>
      <c r="E14" s="211"/>
      <c r="F14" s="211"/>
      <c r="G14" s="211"/>
      <c r="H14" s="211"/>
      <c r="I14" s="211"/>
      <c r="J14" s="211"/>
      <c r="K14" s="211"/>
      <c r="L14" s="211"/>
      <c r="M14" s="211"/>
      <c r="N14" s="211"/>
      <c r="O14" s="211"/>
      <c r="P14" s="211"/>
      <c r="Q14" s="211"/>
      <c r="R14" s="211"/>
      <c r="S14" s="211"/>
      <c r="T14" s="211"/>
    </row>
    <row r="15" spans="1:20" x14ac:dyDescent="0.25">
      <c r="A15" s="212"/>
      <c r="B15" s="212"/>
      <c r="C15" s="211"/>
      <c r="D15" s="211"/>
      <c r="E15" s="211"/>
      <c r="F15" s="211"/>
      <c r="G15" s="211"/>
      <c r="H15" s="211"/>
      <c r="I15" s="211"/>
      <c r="J15" s="211"/>
      <c r="K15" s="211"/>
      <c r="L15" s="211"/>
      <c r="M15" s="211"/>
      <c r="N15" s="211"/>
      <c r="O15" s="211"/>
      <c r="P15" s="211"/>
      <c r="Q15" s="211"/>
      <c r="R15" s="211"/>
      <c r="S15" s="211"/>
      <c r="T15" s="211"/>
    </row>
    <row r="16" spans="1:20" x14ac:dyDescent="0.25">
      <c r="A16" s="212"/>
      <c r="B16" s="212"/>
      <c r="C16" s="211"/>
      <c r="D16" s="211"/>
      <c r="E16" s="211"/>
      <c r="F16" s="211"/>
      <c r="G16" s="211"/>
      <c r="H16" s="211"/>
      <c r="I16" s="211"/>
      <c r="J16" s="211"/>
      <c r="K16" s="211"/>
      <c r="L16" s="211"/>
      <c r="M16" s="211"/>
      <c r="N16" s="211"/>
      <c r="O16" s="211"/>
      <c r="P16" s="211"/>
      <c r="Q16" s="211"/>
      <c r="R16" s="211"/>
      <c r="S16" s="211"/>
      <c r="T16" s="211"/>
    </row>
    <row r="17" spans="1:20" x14ac:dyDescent="0.25">
      <c r="A17" s="212" t="s">
        <v>50</v>
      </c>
      <c r="B17" s="212"/>
      <c r="C17" s="211"/>
      <c r="D17" s="211"/>
      <c r="E17" s="211"/>
      <c r="F17" s="211"/>
      <c r="G17" s="211"/>
      <c r="H17" s="211"/>
      <c r="I17" s="211"/>
      <c r="J17" s="211"/>
      <c r="K17" s="211"/>
      <c r="L17" s="211"/>
      <c r="M17" s="211"/>
      <c r="N17" s="211"/>
      <c r="O17" s="211"/>
      <c r="P17" s="211"/>
      <c r="Q17" s="211"/>
      <c r="R17" s="211"/>
      <c r="S17" s="211"/>
      <c r="T17" s="211"/>
    </row>
    <row r="18" spans="1:20" x14ac:dyDescent="0.25">
      <c r="A18" s="212"/>
      <c r="B18" s="212"/>
      <c r="C18" s="211"/>
      <c r="D18" s="211"/>
      <c r="E18" s="211"/>
      <c r="F18" s="211"/>
      <c r="G18" s="211"/>
      <c r="H18" s="211"/>
      <c r="I18" s="211"/>
      <c r="J18" s="211"/>
      <c r="K18" s="211"/>
      <c r="L18" s="211"/>
      <c r="M18" s="211"/>
      <c r="N18" s="211"/>
      <c r="O18" s="211"/>
      <c r="P18" s="211"/>
      <c r="Q18" s="211"/>
      <c r="R18" s="211"/>
      <c r="S18" s="211"/>
      <c r="T18" s="211"/>
    </row>
    <row r="19" spans="1:20" x14ac:dyDescent="0.25">
      <c r="A19" s="212"/>
      <c r="B19" s="212"/>
      <c r="C19" s="211"/>
      <c r="D19" s="211"/>
      <c r="E19" s="211"/>
      <c r="F19" s="211"/>
      <c r="G19" s="211"/>
      <c r="H19" s="211"/>
      <c r="I19" s="211"/>
      <c r="J19" s="211"/>
      <c r="K19" s="211"/>
      <c r="L19" s="211"/>
      <c r="M19" s="211"/>
      <c r="N19" s="211"/>
      <c r="O19" s="211"/>
      <c r="P19" s="211"/>
      <c r="Q19" s="211"/>
      <c r="R19" s="211"/>
      <c r="S19" s="211"/>
      <c r="T19" s="211"/>
    </row>
    <row r="20" spans="1:20" x14ac:dyDescent="0.25">
      <c r="A20" s="212" t="s">
        <v>51</v>
      </c>
      <c r="B20" s="212"/>
      <c r="C20" s="211"/>
      <c r="D20" s="211"/>
      <c r="E20" s="211"/>
      <c r="F20" s="211"/>
      <c r="G20" s="211"/>
      <c r="H20" s="211"/>
      <c r="I20" s="211"/>
      <c r="J20" s="211"/>
      <c r="K20" s="211"/>
      <c r="L20" s="211"/>
      <c r="M20" s="211"/>
      <c r="N20" s="211"/>
      <c r="O20" s="211"/>
      <c r="P20" s="211"/>
      <c r="Q20" s="211"/>
      <c r="R20" s="211"/>
      <c r="S20" s="211"/>
      <c r="T20" s="211"/>
    </row>
    <row r="21" spans="1:20" x14ac:dyDescent="0.25">
      <c r="A21" s="212"/>
      <c r="B21" s="212"/>
      <c r="C21" s="211"/>
      <c r="D21" s="211"/>
      <c r="E21" s="211"/>
      <c r="F21" s="211"/>
      <c r="G21" s="211"/>
      <c r="H21" s="211"/>
      <c r="I21" s="211"/>
      <c r="J21" s="211"/>
      <c r="K21" s="211"/>
      <c r="L21" s="211"/>
      <c r="M21" s="211"/>
      <c r="N21" s="211"/>
      <c r="O21" s="211"/>
      <c r="P21" s="211"/>
      <c r="Q21" s="211"/>
      <c r="R21" s="211"/>
      <c r="S21" s="211"/>
      <c r="T21" s="211"/>
    </row>
    <row r="22" spans="1:20" x14ac:dyDescent="0.25">
      <c r="A22" s="212"/>
      <c r="B22" s="212"/>
      <c r="C22" s="211"/>
      <c r="D22" s="211"/>
      <c r="E22" s="211"/>
      <c r="F22" s="211"/>
      <c r="G22" s="211"/>
      <c r="H22" s="211"/>
      <c r="I22" s="211"/>
      <c r="J22" s="211"/>
      <c r="K22" s="211"/>
      <c r="L22" s="211"/>
      <c r="M22" s="211"/>
      <c r="N22" s="211"/>
      <c r="O22" s="211"/>
      <c r="P22" s="211"/>
      <c r="Q22" s="211"/>
      <c r="R22" s="211"/>
      <c r="S22" s="211"/>
      <c r="T22" s="211"/>
    </row>
    <row r="23" spans="1:20" ht="15" customHeight="1" x14ac:dyDescent="0.25">
      <c r="A23" s="212" t="s">
        <v>52</v>
      </c>
      <c r="B23" s="212"/>
      <c r="C23" s="211"/>
      <c r="D23" s="211"/>
      <c r="E23" s="211"/>
      <c r="F23" s="211"/>
      <c r="G23" s="211"/>
      <c r="H23" s="211"/>
      <c r="I23" s="211"/>
      <c r="J23" s="211"/>
      <c r="K23" s="211"/>
      <c r="L23" s="211"/>
      <c r="M23" s="211"/>
      <c r="N23" s="211"/>
      <c r="O23" s="211"/>
      <c r="P23" s="211"/>
      <c r="Q23" s="211"/>
      <c r="R23" s="211"/>
      <c r="S23" s="211"/>
      <c r="T23" s="211"/>
    </row>
    <row r="24" spans="1:20" x14ac:dyDescent="0.25">
      <c r="A24" s="212"/>
      <c r="B24" s="212"/>
      <c r="C24" s="211"/>
      <c r="D24" s="211"/>
      <c r="E24" s="211"/>
      <c r="F24" s="211"/>
      <c r="G24" s="211"/>
      <c r="H24" s="211"/>
      <c r="I24" s="211"/>
      <c r="J24" s="211"/>
      <c r="K24" s="211"/>
      <c r="L24" s="211"/>
      <c r="M24" s="211"/>
      <c r="N24" s="211"/>
      <c r="O24" s="211"/>
      <c r="P24" s="211"/>
      <c r="Q24" s="211"/>
      <c r="R24" s="211"/>
      <c r="S24" s="211"/>
      <c r="T24" s="211"/>
    </row>
    <row r="25" spans="1:20" x14ac:dyDescent="0.25">
      <c r="A25" s="212"/>
      <c r="B25" s="212"/>
      <c r="C25" s="211"/>
      <c r="D25" s="211"/>
      <c r="E25" s="211"/>
      <c r="F25" s="211"/>
      <c r="G25" s="211"/>
      <c r="H25" s="211"/>
      <c r="I25" s="211"/>
      <c r="J25" s="211"/>
      <c r="K25" s="211"/>
      <c r="L25" s="211"/>
      <c r="M25" s="211"/>
      <c r="N25" s="211"/>
      <c r="O25" s="211"/>
      <c r="P25" s="211"/>
      <c r="Q25" s="211"/>
      <c r="R25" s="211"/>
      <c r="S25" s="211"/>
      <c r="T25" s="211"/>
    </row>
  </sheetData>
  <mergeCells count="90">
    <mergeCell ref="C20:D22"/>
    <mergeCell ref="E20:F22"/>
    <mergeCell ref="G20:H22"/>
    <mergeCell ref="I20:J22"/>
    <mergeCell ref="K20:L22"/>
    <mergeCell ref="C23:D25"/>
    <mergeCell ref="E23:F25"/>
    <mergeCell ref="G23:H25"/>
    <mergeCell ref="I23:J25"/>
    <mergeCell ref="K23:L25"/>
    <mergeCell ref="M17:N19"/>
    <mergeCell ref="O17:P19"/>
    <mergeCell ref="Q17:R19"/>
    <mergeCell ref="Q23:R25"/>
    <mergeCell ref="S17:T19"/>
    <mergeCell ref="M20:N22"/>
    <mergeCell ref="S23:T25"/>
    <mergeCell ref="O20:P22"/>
    <mergeCell ref="Q20:R22"/>
    <mergeCell ref="S20:T22"/>
    <mergeCell ref="M23:N25"/>
    <mergeCell ref="O23:P25"/>
    <mergeCell ref="C17:D19"/>
    <mergeCell ref="E17:F19"/>
    <mergeCell ref="G17:H19"/>
    <mergeCell ref="I17:J19"/>
    <mergeCell ref="K17:L19"/>
    <mergeCell ref="K14:L16"/>
    <mergeCell ref="M14:N16"/>
    <mergeCell ref="O14:P16"/>
    <mergeCell ref="Q14:R16"/>
    <mergeCell ref="S14:T16"/>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I1:J3"/>
    <mergeCell ref="K1:L3"/>
    <mergeCell ref="E8:F10"/>
    <mergeCell ref="K4:L4"/>
    <mergeCell ref="M4:N4"/>
    <mergeCell ref="K8:L10"/>
    <mergeCell ref="M8:N10"/>
    <mergeCell ref="A1:B2"/>
    <mergeCell ref="A3:B4"/>
    <mergeCell ref="C4:D4"/>
    <mergeCell ref="E4:F4"/>
    <mergeCell ref="G4:H4"/>
    <mergeCell ref="C1:D3"/>
    <mergeCell ref="E1:F3"/>
    <mergeCell ref="G1:H3"/>
    <mergeCell ref="S1:T3"/>
    <mergeCell ref="Q4:R4"/>
    <mergeCell ref="S4:T4"/>
    <mergeCell ref="M5:N7"/>
    <mergeCell ref="O5:P7"/>
    <mergeCell ref="M1:N3"/>
    <mergeCell ref="O1:P3"/>
    <mergeCell ref="Q5:R7"/>
    <mergeCell ref="S5:T7"/>
    <mergeCell ref="Q1:R3"/>
    <mergeCell ref="O4:P4"/>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5" x14ac:dyDescent="0.25"/>
  <sheetData>
    <row r="1" spans="1:24" x14ac:dyDescent="0.25">
      <c r="A1" s="213" t="s">
        <v>56</v>
      </c>
      <c r="B1" s="213"/>
      <c r="C1" s="213" t="s">
        <v>57</v>
      </c>
      <c r="D1" s="213"/>
      <c r="E1" s="213"/>
      <c r="F1" s="213"/>
      <c r="G1" s="213" t="s">
        <v>58</v>
      </c>
      <c r="H1" s="213"/>
      <c r="I1" s="213" t="s">
        <v>59</v>
      </c>
      <c r="J1" s="213"/>
      <c r="K1" s="213" t="s">
        <v>60</v>
      </c>
      <c r="L1" s="213"/>
      <c r="M1" s="213" t="s">
        <v>61</v>
      </c>
      <c r="N1" s="213"/>
      <c r="O1" s="213" t="s">
        <v>62</v>
      </c>
      <c r="P1" s="213"/>
      <c r="Q1" s="213" t="s">
        <v>63</v>
      </c>
      <c r="R1" s="213"/>
      <c r="S1" s="213" t="s">
        <v>64</v>
      </c>
      <c r="T1" s="213"/>
      <c r="U1" s="213" t="s">
        <v>65</v>
      </c>
      <c r="V1" s="213"/>
      <c r="W1" s="213" t="s">
        <v>66</v>
      </c>
      <c r="X1" s="213"/>
    </row>
    <row r="2" spans="1:24" x14ac:dyDescent="0.25">
      <c r="A2" s="213"/>
      <c r="B2" s="213"/>
      <c r="C2" s="213"/>
      <c r="D2" s="213"/>
      <c r="E2" s="213"/>
      <c r="F2" s="213"/>
      <c r="G2" s="213"/>
      <c r="H2" s="213"/>
      <c r="I2" s="213"/>
      <c r="J2" s="213"/>
      <c r="K2" s="213"/>
      <c r="L2" s="213"/>
      <c r="M2" s="213"/>
      <c r="N2" s="213"/>
      <c r="O2" s="213"/>
      <c r="P2" s="213"/>
      <c r="Q2" s="213"/>
      <c r="R2" s="213"/>
      <c r="S2" s="213"/>
      <c r="T2" s="213"/>
      <c r="U2" s="213"/>
      <c r="V2" s="213"/>
      <c r="W2" s="213"/>
      <c r="X2" s="213"/>
    </row>
    <row r="3" spans="1:24" x14ac:dyDescent="0.25">
      <c r="A3" s="213"/>
      <c r="B3" s="213"/>
      <c r="C3" s="213"/>
      <c r="D3" s="213"/>
      <c r="E3" s="213"/>
      <c r="F3" s="213"/>
      <c r="G3" s="213"/>
      <c r="H3" s="213"/>
      <c r="I3" s="213"/>
      <c r="J3" s="213"/>
      <c r="K3" s="213"/>
      <c r="L3" s="213"/>
      <c r="M3" s="213"/>
      <c r="N3" s="213"/>
      <c r="O3" s="213"/>
      <c r="P3" s="213"/>
      <c r="Q3" s="213"/>
      <c r="R3" s="213"/>
      <c r="S3" s="213"/>
      <c r="T3" s="213"/>
      <c r="U3" s="213"/>
      <c r="V3" s="213"/>
      <c r="W3" s="213"/>
      <c r="X3" s="213"/>
    </row>
    <row r="4" spans="1:24" x14ac:dyDescent="0.25">
      <c r="A4" s="214"/>
      <c r="B4" s="214"/>
      <c r="C4" s="214"/>
      <c r="D4" s="214"/>
      <c r="E4" s="214"/>
      <c r="F4" s="214"/>
      <c r="G4" s="214"/>
      <c r="H4" s="214"/>
      <c r="I4" s="214"/>
      <c r="J4" s="214"/>
      <c r="K4" s="214"/>
      <c r="L4" s="214"/>
      <c r="M4" s="214"/>
      <c r="N4" s="214"/>
      <c r="O4" s="214"/>
      <c r="P4" s="214"/>
      <c r="Q4" s="214"/>
      <c r="R4" s="214"/>
      <c r="S4" s="214"/>
      <c r="T4" s="214"/>
      <c r="U4" s="214"/>
      <c r="V4" s="214"/>
      <c r="W4" s="214"/>
      <c r="X4" s="214"/>
    </row>
    <row r="5" spans="1:24" x14ac:dyDescent="0.25">
      <c r="A5" s="214"/>
      <c r="B5" s="214"/>
      <c r="C5" s="214"/>
      <c r="D5" s="214"/>
      <c r="E5" s="214"/>
      <c r="F5" s="214"/>
      <c r="G5" s="214"/>
      <c r="H5" s="214"/>
      <c r="I5" s="214"/>
      <c r="J5" s="214"/>
      <c r="K5" s="214"/>
      <c r="L5" s="214"/>
      <c r="M5" s="214"/>
      <c r="N5" s="214"/>
      <c r="O5" s="214"/>
      <c r="P5" s="214"/>
      <c r="Q5" s="214"/>
      <c r="R5" s="214"/>
      <c r="S5" s="214"/>
      <c r="T5" s="214"/>
      <c r="U5" s="214"/>
      <c r="V5" s="214"/>
      <c r="W5" s="214"/>
      <c r="X5" s="214"/>
    </row>
    <row r="6" spans="1:24" x14ac:dyDescent="0.25">
      <c r="A6" s="214"/>
      <c r="B6" s="214"/>
      <c r="C6" s="214"/>
      <c r="D6" s="214"/>
      <c r="E6" s="214"/>
      <c r="F6" s="214"/>
      <c r="G6" s="214"/>
      <c r="H6" s="214"/>
      <c r="I6" s="214"/>
      <c r="J6" s="214"/>
      <c r="K6" s="214"/>
      <c r="L6" s="214"/>
      <c r="M6" s="214"/>
      <c r="N6" s="214"/>
      <c r="O6" s="214"/>
      <c r="P6" s="214"/>
      <c r="Q6" s="214"/>
      <c r="R6" s="214"/>
      <c r="S6" s="214"/>
      <c r="T6" s="214"/>
      <c r="U6" s="214"/>
      <c r="V6" s="214"/>
      <c r="W6" s="214"/>
      <c r="X6" s="214"/>
    </row>
    <row r="7" spans="1:24" x14ac:dyDescent="0.25">
      <c r="A7" s="214"/>
      <c r="B7" s="214"/>
      <c r="C7" s="214"/>
      <c r="D7" s="214"/>
      <c r="E7" s="214"/>
      <c r="F7" s="214"/>
      <c r="G7" s="214"/>
      <c r="H7" s="214"/>
      <c r="I7" s="214"/>
      <c r="J7" s="214"/>
      <c r="K7" s="214"/>
      <c r="L7" s="214"/>
      <c r="M7" s="214"/>
      <c r="N7" s="214"/>
      <c r="O7" s="214"/>
      <c r="P7" s="214"/>
      <c r="Q7" s="214"/>
      <c r="R7" s="214"/>
      <c r="S7" s="214"/>
      <c r="T7" s="214"/>
      <c r="U7" s="214"/>
      <c r="V7" s="214"/>
      <c r="W7" s="214"/>
      <c r="X7" s="214"/>
    </row>
    <row r="8" spans="1:24" x14ac:dyDescent="0.25">
      <c r="A8" s="214"/>
      <c r="B8" s="214"/>
      <c r="C8" s="214"/>
      <c r="D8" s="214"/>
      <c r="E8" s="214"/>
      <c r="F8" s="214"/>
      <c r="G8" s="214"/>
      <c r="H8" s="214"/>
      <c r="I8" s="214"/>
      <c r="J8" s="214"/>
      <c r="K8" s="214"/>
      <c r="L8" s="214"/>
      <c r="M8" s="214"/>
      <c r="N8" s="214"/>
      <c r="O8" s="214"/>
      <c r="P8" s="214"/>
      <c r="Q8" s="214"/>
      <c r="R8" s="214"/>
      <c r="S8" s="214"/>
      <c r="T8" s="214"/>
      <c r="U8" s="214"/>
      <c r="V8" s="214"/>
      <c r="W8" s="214"/>
      <c r="X8" s="214"/>
    </row>
    <row r="9" spans="1:24" x14ac:dyDescent="0.25">
      <c r="A9" s="214"/>
      <c r="B9" s="214"/>
      <c r="C9" s="214"/>
      <c r="D9" s="214"/>
      <c r="E9" s="214"/>
      <c r="F9" s="214"/>
      <c r="G9" s="214"/>
      <c r="H9" s="214"/>
      <c r="I9" s="214"/>
      <c r="J9" s="214"/>
      <c r="K9" s="214"/>
      <c r="L9" s="214"/>
      <c r="M9" s="214"/>
      <c r="N9" s="214"/>
      <c r="O9" s="214"/>
      <c r="P9" s="214"/>
      <c r="Q9" s="214"/>
      <c r="R9" s="214"/>
      <c r="S9" s="214"/>
      <c r="T9" s="214"/>
      <c r="U9" s="214"/>
      <c r="V9" s="214"/>
      <c r="W9" s="214"/>
      <c r="X9" s="214"/>
    </row>
    <row r="10" spans="1:24" x14ac:dyDescent="0.25">
      <c r="A10" s="214"/>
      <c r="B10" s="214"/>
      <c r="C10" s="214"/>
      <c r="D10" s="214"/>
      <c r="E10" s="214"/>
      <c r="F10" s="214"/>
      <c r="G10" s="214"/>
      <c r="H10" s="214"/>
      <c r="I10" s="214"/>
      <c r="J10" s="214"/>
      <c r="K10" s="214"/>
      <c r="L10" s="214"/>
      <c r="M10" s="214"/>
      <c r="N10" s="214"/>
      <c r="O10" s="214"/>
      <c r="P10" s="214"/>
      <c r="Q10" s="214"/>
      <c r="R10" s="214"/>
      <c r="S10" s="214"/>
      <c r="T10" s="214"/>
      <c r="U10" s="214"/>
      <c r="V10" s="214"/>
      <c r="W10" s="214"/>
      <c r="X10" s="214"/>
    </row>
    <row r="11" spans="1:24" x14ac:dyDescent="0.25">
      <c r="A11" s="214"/>
      <c r="B11" s="214"/>
      <c r="C11" s="214"/>
      <c r="D11" s="214"/>
      <c r="E11" s="214"/>
      <c r="F11" s="214"/>
      <c r="G11" s="214"/>
      <c r="H11" s="214"/>
      <c r="I11" s="214"/>
      <c r="J11" s="214"/>
      <c r="K11" s="214"/>
      <c r="L11" s="214"/>
      <c r="M11" s="214"/>
      <c r="N11" s="214"/>
      <c r="O11" s="214"/>
      <c r="P11" s="214"/>
      <c r="Q11" s="214"/>
      <c r="R11" s="214"/>
      <c r="S11" s="214"/>
      <c r="T11" s="214"/>
      <c r="U11" s="214"/>
      <c r="V11" s="214"/>
      <c r="W11" s="214"/>
      <c r="X11" s="214"/>
    </row>
    <row r="12" spans="1:24" x14ac:dyDescent="0.25">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row>
    <row r="13" spans="1:24" x14ac:dyDescent="0.25">
      <c r="A13" s="214"/>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x14ac:dyDescent="0.25">
      <c r="A14" s="214"/>
      <c r="B14" s="214"/>
      <c r="C14" s="214"/>
      <c r="D14" s="214"/>
      <c r="E14" s="214"/>
      <c r="F14" s="214"/>
      <c r="G14" s="214"/>
      <c r="H14" s="214"/>
      <c r="I14" s="214"/>
      <c r="J14" s="214"/>
      <c r="K14" s="214"/>
      <c r="L14" s="214"/>
      <c r="M14" s="214"/>
      <c r="N14" s="214"/>
      <c r="O14" s="214"/>
      <c r="P14" s="214"/>
      <c r="Q14" s="214"/>
      <c r="R14" s="214"/>
      <c r="S14" s="214"/>
      <c r="T14" s="214"/>
      <c r="U14" s="214"/>
      <c r="V14" s="214"/>
      <c r="W14" s="214"/>
      <c r="X14" s="214"/>
    </row>
    <row r="15" spans="1:24" x14ac:dyDescent="0.25">
      <c r="A15" s="214"/>
      <c r="B15" s="214"/>
      <c r="C15" s="214"/>
      <c r="D15" s="214"/>
      <c r="E15" s="214"/>
      <c r="F15" s="214"/>
      <c r="G15" s="214"/>
      <c r="H15" s="214"/>
      <c r="I15" s="214"/>
      <c r="J15" s="214"/>
      <c r="K15" s="214"/>
      <c r="L15" s="214"/>
      <c r="M15" s="214"/>
      <c r="N15" s="214"/>
      <c r="O15" s="214"/>
      <c r="P15" s="214"/>
      <c r="Q15" s="214"/>
      <c r="R15" s="214"/>
      <c r="S15" s="214"/>
      <c r="T15" s="214"/>
      <c r="U15" s="214"/>
      <c r="V15" s="214"/>
      <c r="W15" s="214"/>
      <c r="X15" s="214"/>
    </row>
    <row r="16" spans="1:24" x14ac:dyDescent="0.25">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row>
    <row r="17" spans="1:24" x14ac:dyDescent="0.25">
      <c r="A17" s="214"/>
      <c r="B17" s="214"/>
      <c r="C17" s="214"/>
      <c r="D17" s="214"/>
      <c r="E17" s="214"/>
      <c r="F17" s="214"/>
      <c r="G17" s="214"/>
      <c r="H17" s="214"/>
      <c r="I17" s="214"/>
      <c r="J17" s="214"/>
      <c r="K17" s="214"/>
      <c r="L17" s="214"/>
      <c r="M17" s="214"/>
      <c r="N17" s="214"/>
      <c r="O17" s="214"/>
      <c r="P17" s="214"/>
      <c r="Q17" s="214"/>
      <c r="R17" s="214"/>
      <c r="S17" s="214"/>
      <c r="T17" s="214"/>
      <c r="U17" s="214"/>
      <c r="V17" s="214"/>
      <c r="W17" s="214"/>
      <c r="X17" s="214"/>
    </row>
    <row r="18" spans="1:24" x14ac:dyDescent="0.25">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row>
    <row r="19" spans="1:24" x14ac:dyDescent="0.25">
      <c r="A19" s="214"/>
      <c r="B19" s="214"/>
      <c r="C19" s="214"/>
      <c r="D19" s="214"/>
      <c r="E19" s="214"/>
      <c r="F19" s="214"/>
      <c r="G19" s="214"/>
      <c r="H19" s="214"/>
      <c r="I19" s="214"/>
      <c r="J19" s="214"/>
      <c r="K19" s="214"/>
      <c r="L19" s="214"/>
      <c r="M19" s="214"/>
      <c r="N19" s="214"/>
      <c r="O19" s="214"/>
      <c r="P19" s="214"/>
      <c r="Q19" s="214"/>
      <c r="R19" s="214"/>
      <c r="S19" s="214"/>
      <c r="T19" s="214"/>
      <c r="U19" s="214"/>
      <c r="V19" s="214"/>
      <c r="W19" s="214"/>
      <c r="X19" s="214"/>
    </row>
    <row r="20" spans="1:24" x14ac:dyDescent="0.25">
      <c r="A20" s="214"/>
      <c r="B20" s="214"/>
      <c r="C20" s="214"/>
      <c r="D20" s="214"/>
      <c r="E20" s="214"/>
      <c r="F20" s="214"/>
      <c r="G20" s="214"/>
      <c r="H20" s="214"/>
      <c r="I20" s="214"/>
      <c r="J20" s="214"/>
      <c r="K20" s="214"/>
      <c r="L20" s="214"/>
      <c r="M20" s="214"/>
      <c r="N20" s="214"/>
      <c r="O20" s="214"/>
      <c r="P20" s="214"/>
      <c r="Q20" s="214"/>
      <c r="R20" s="214"/>
      <c r="S20" s="214"/>
      <c r="T20" s="214"/>
      <c r="U20" s="214"/>
      <c r="V20" s="214"/>
      <c r="W20" s="214"/>
      <c r="X20" s="214"/>
    </row>
    <row r="21" spans="1:24" x14ac:dyDescent="0.25">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row>
    <row r="22" spans="1:24" x14ac:dyDescent="0.25">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row>
    <row r="23" spans="1:24" x14ac:dyDescent="0.25">
      <c r="A23" s="214"/>
      <c r="B23" s="214"/>
      <c r="C23" s="214"/>
      <c r="D23" s="214"/>
      <c r="E23" s="214"/>
      <c r="F23" s="214"/>
      <c r="G23" s="214"/>
      <c r="H23" s="214"/>
      <c r="I23" s="214"/>
      <c r="J23" s="214"/>
      <c r="K23" s="214"/>
      <c r="L23" s="214"/>
      <c r="M23" s="214"/>
      <c r="N23" s="214"/>
      <c r="O23" s="214"/>
      <c r="P23" s="214"/>
      <c r="Q23" s="214"/>
      <c r="R23" s="214"/>
      <c r="S23" s="214"/>
      <c r="T23" s="214"/>
      <c r="U23" s="214"/>
      <c r="V23" s="214"/>
      <c r="W23" s="214"/>
      <c r="X23" s="214"/>
    </row>
    <row r="24" spans="1:24" x14ac:dyDescent="0.25">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row>
    <row r="25" spans="1:24" x14ac:dyDescent="0.25">
      <c r="A25" s="214"/>
      <c r="B25" s="214"/>
      <c r="C25" s="214"/>
      <c r="D25" s="214"/>
      <c r="E25" s="214"/>
      <c r="F25" s="214"/>
      <c r="G25" s="214"/>
      <c r="H25" s="214"/>
      <c r="I25" s="214"/>
      <c r="J25" s="214"/>
      <c r="K25" s="214"/>
      <c r="L25" s="214"/>
      <c r="M25" s="214"/>
      <c r="N25" s="214"/>
      <c r="O25" s="214"/>
      <c r="P25" s="214"/>
      <c r="Q25" s="214"/>
      <c r="R25" s="214"/>
      <c r="S25" s="214"/>
      <c r="T25" s="214"/>
      <c r="U25" s="214"/>
      <c r="V25" s="214"/>
      <c r="W25" s="214"/>
      <c r="X25" s="214"/>
    </row>
    <row r="26" spans="1:24" x14ac:dyDescent="0.25">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row>
    <row r="27" spans="1:24" x14ac:dyDescent="0.25">
      <c r="A27" s="214"/>
      <c r="B27" s="214"/>
      <c r="C27" s="214"/>
      <c r="D27" s="214"/>
      <c r="E27" s="214"/>
      <c r="F27" s="214"/>
      <c r="G27" s="214"/>
      <c r="H27" s="214"/>
      <c r="I27" s="214"/>
      <c r="J27" s="214"/>
      <c r="K27" s="214"/>
      <c r="L27" s="214"/>
      <c r="M27" s="214"/>
      <c r="N27" s="214"/>
      <c r="O27" s="214"/>
      <c r="P27" s="214"/>
      <c r="Q27" s="214"/>
      <c r="R27" s="214"/>
      <c r="S27" s="214"/>
      <c r="T27" s="214"/>
      <c r="U27" s="214"/>
      <c r="V27" s="214"/>
      <c r="W27" s="214"/>
      <c r="X27" s="214"/>
    </row>
    <row r="28" spans="1:24" x14ac:dyDescent="0.25">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row>
    <row r="29" spans="1:24" x14ac:dyDescent="0.25">
      <c r="A29" s="214"/>
      <c r="B29" s="214"/>
      <c r="C29" s="214"/>
      <c r="D29" s="214"/>
      <c r="E29" s="214"/>
      <c r="F29" s="214"/>
      <c r="G29" s="214"/>
      <c r="H29" s="214"/>
      <c r="I29" s="214"/>
      <c r="J29" s="214"/>
      <c r="K29" s="214"/>
      <c r="L29" s="214"/>
      <c r="M29" s="214"/>
      <c r="N29" s="214"/>
      <c r="O29" s="214"/>
      <c r="P29" s="214"/>
      <c r="Q29" s="214"/>
      <c r="R29" s="214"/>
      <c r="S29" s="214"/>
      <c r="T29" s="214"/>
      <c r="U29" s="214"/>
      <c r="V29" s="214"/>
      <c r="W29" s="214"/>
      <c r="X29" s="214"/>
    </row>
    <row r="30" spans="1:24" x14ac:dyDescent="0.25">
      <c r="A30" s="214"/>
      <c r="B30" s="214"/>
      <c r="C30" s="214"/>
      <c r="D30" s="214"/>
      <c r="E30" s="214"/>
      <c r="F30" s="214"/>
      <c r="G30" s="214"/>
      <c r="H30" s="214"/>
      <c r="I30" s="214"/>
      <c r="J30" s="214"/>
      <c r="K30" s="214"/>
      <c r="L30" s="214"/>
      <c r="M30" s="214"/>
      <c r="N30" s="214"/>
      <c r="O30" s="214"/>
      <c r="P30" s="214"/>
      <c r="Q30" s="214"/>
      <c r="R30" s="214"/>
      <c r="S30" s="214"/>
      <c r="T30" s="214"/>
      <c r="U30" s="214"/>
      <c r="V30" s="214"/>
      <c r="W30" s="214"/>
      <c r="X30" s="214"/>
    </row>
    <row r="31" spans="1:24" x14ac:dyDescent="0.25">
      <c r="A31" s="214"/>
      <c r="B31" s="214"/>
      <c r="C31" s="214"/>
      <c r="D31" s="214"/>
      <c r="E31" s="214"/>
      <c r="F31" s="214"/>
      <c r="G31" s="214"/>
      <c r="H31" s="214"/>
      <c r="I31" s="214"/>
      <c r="J31" s="214"/>
      <c r="K31" s="214"/>
      <c r="L31" s="214"/>
      <c r="M31" s="214"/>
      <c r="N31" s="214"/>
      <c r="O31" s="214"/>
      <c r="P31" s="214"/>
      <c r="Q31" s="214"/>
      <c r="R31" s="214"/>
      <c r="S31" s="214"/>
      <c r="T31" s="214"/>
      <c r="U31" s="214"/>
      <c r="V31" s="214"/>
      <c r="W31" s="214"/>
      <c r="X31" s="214"/>
    </row>
    <row r="32" spans="1:24" x14ac:dyDescent="0.25">
      <c r="A32" s="214"/>
      <c r="B32" s="214"/>
      <c r="C32" s="214"/>
      <c r="D32" s="214"/>
      <c r="E32" s="214"/>
      <c r="F32" s="214"/>
      <c r="G32" s="214"/>
      <c r="H32" s="214"/>
      <c r="I32" s="214"/>
      <c r="J32" s="214"/>
      <c r="K32" s="214"/>
      <c r="L32" s="214"/>
      <c r="M32" s="214"/>
      <c r="N32" s="214"/>
      <c r="O32" s="214"/>
      <c r="P32" s="214"/>
      <c r="Q32" s="214"/>
      <c r="R32" s="214"/>
      <c r="S32" s="214"/>
      <c r="T32" s="214"/>
      <c r="U32" s="214"/>
      <c r="V32" s="214"/>
      <c r="W32" s="214"/>
      <c r="X32" s="214"/>
    </row>
    <row r="33" spans="1:24" x14ac:dyDescent="0.25">
      <c r="A33" s="214"/>
      <c r="B33" s="214"/>
      <c r="C33" s="214"/>
      <c r="D33" s="214"/>
      <c r="E33" s="214"/>
      <c r="F33" s="214"/>
      <c r="G33" s="214"/>
      <c r="H33" s="214"/>
      <c r="I33" s="214"/>
      <c r="J33" s="214"/>
      <c r="K33" s="214"/>
      <c r="L33" s="214"/>
      <c r="M33" s="214"/>
      <c r="N33" s="214"/>
      <c r="O33" s="214"/>
      <c r="P33" s="214"/>
      <c r="Q33" s="214"/>
      <c r="R33" s="214"/>
      <c r="S33" s="214"/>
      <c r="T33" s="214"/>
      <c r="U33" s="214"/>
      <c r="V33" s="214"/>
      <c r="W33" s="214"/>
      <c r="X33" s="214"/>
    </row>
    <row r="34" spans="1:24" x14ac:dyDescent="0.25">
      <c r="A34" s="214"/>
      <c r="B34" s="214"/>
      <c r="C34" s="214"/>
      <c r="D34" s="214"/>
      <c r="E34" s="214"/>
      <c r="F34" s="214"/>
      <c r="G34" s="214"/>
      <c r="H34" s="214"/>
      <c r="I34" s="214"/>
      <c r="J34" s="214"/>
      <c r="K34" s="214"/>
      <c r="L34" s="214"/>
      <c r="M34" s="214"/>
      <c r="N34" s="214"/>
      <c r="O34" s="214"/>
      <c r="P34" s="214"/>
      <c r="Q34" s="214"/>
      <c r="R34" s="214"/>
      <c r="S34" s="214"/>
      <c r="T34" s="214"/>
      <c r="U34" s="214"/>
      <c r="V34" s="214"/>
      <c r="W34" s="214"/>
      <c r="X34" s="214"/>
    </row>
    <row r="35" spans="1:24" x14ac:dyDescent="0.25">
      <c r="A35" s="214"/>
      <c r="B35" s="214"/>
      <c r="C35" s="214"/>
      <c r="D35" s="214"/>
      <c r="E35" s="214"/>
      <c r="F35" s="214"/>
      <c r="G35" s="214"/>
      <c r="H35" s="214"/>
      <c r="I35" s="214"/>
      <c r="J35" s="214"/>
      <c r="K35" s="214"/>
      <c r="L35" s="214"/>
      <c r="M35" s="214"/>
      <c r="N35" s="214"/>
      <c r="O35" s="214"/>
      <c r="P35" s="214"/>
      <c r="Q35" s="214"/>
      <c r="R35" s="214"/>
      <c r="S35" s="214"/>
      <c r="T35" s="214"/>
      <c r="U35" s="214"/>
      <c r="V35" s="214"/>
      <c r="W35" s="214"/>
      <c r="X35" s="214"/>
    </row>
    <row r="36" spans="1:24" x14ac:dyDescent="0.25">
      <c r="A36" s="214"/>
      <c r="B36" s="214"/>
      <c r="C36" s="214"/>
      <c r="D36" s="214"/>
      <c r="E36" s="214"/>
      <c r="F36" s="214"/>
      <c r="G36" s="214"/>
      <c r="H36" s="214"/>
      <c r="I36" s="214"/>
      <c r="J36" s="214"/>
      <c r="K36" s="214"/>
      <c r="L36" s="214"/>
      <c r="M36" s="214"/>
      <c r="N36" s="214"/>
      <c r="O36" s="214"/>
      <c r="P36" s="214"/>
      <c r="Q36" s="214"/>
      <c r="R36" s="214"/>
      <c r="S36" s="214"/>
      <c r="T36" s="214"/>
      <c r="U36" s="214"/>
      <c r="V36" s="214"/>
      <c r="W36" s="214"/>
      <c r="X36" s="214"/>
    </row>
    <row r="37" spans="1:24" x14ac:dyDescent="0.25">
      <c r="A37" s="214"/>
      <c r="B37" s="214"/>
      <c r="C37" s="214"/>
      <c r="D37" s="214"/>
      <c r="E37" s="214"/>
      <c r="F37" s="214"/>
      <c r="G37" s="214"/>
      <c r="H37" s="214"/>
      <c r="I37" s="214"/>
      <c r="J37" s="214"/>
      <c r="K37" s="214"/>
      <c r="L37" s="214"/>
      <c r="M37" s="214"/>
      <c r="N37" s="214"/>
      <c r="O37" s="214"/>
      <c r="P37" s="214"/>
      <c r="Q37" s="214"/>
      <c r="R37" s="214"/>
      <c r="S37" s="214"/>
      <c r="T37" s="214"/>
      <c r="U37" s="214"/>
      <c r="V37" s="214"/>
      <c r="W37" s="214"/>
      <c r="X37" s="214"/>
    </row>
    <row r="38" spans="1:24" x14ac:dyDescent="0.25">
      <c r="A38" s="214"/>
      <c r="B38" s="214"/>
      <c r="C38" s="214"/>
      <c r="D38" s="214"/>
      <c r="E38" s="214"/>
      <c r="F38" s="214"/>
      <c r="G38" s="214"/>
      <c r="H38" s="214"/>
      <c r="I38" s="214"/>
      <c r="J38" s="214"/>
      <c r="K38" s="214"/>
      <c r="L38" s="214"/>
      <c r="M38" s="214"/>
      <c r="N38" s="214"/>
      <c r="O38" s="214"/>
      <c r="P38" s="214"/>
      <c r="Q38" s="214"/>
      <c r="R38" s="214"/>
      <c r="S38" s="214"/>
      <c r="T38" s="214"/>
      <c r="U38" s="214"/>
      <c r="V38" s="214"/>
      <c r="W38" s="214"/>
      <c r="X38" s="214"/>
    </row>
    <row r="39" spans="1:24" x14ac:dyDescent="0.25">
      <c r="A39" s="214"/>
      <c r="B39" s="214"/>
      <c r="C39" s="214"/>
      <c r="D39" s="214"/>
      <c r="E39" s="214"/>
      <c r="F39" s="214"/>
      <c r="G39" s="214"/>
      <c r="H39" s="214"/>
      <c r="I39" s="214"/>
      <c r="J39" s="214"/>
      <c r="K39" s="214"/>
      <c r="L39" s="214"/>
      <c r="M39" s="214"/>
      <c r="N39" s="214"/>
      <c r="O39" s="214"/>
      <c r="P39" s="214"/>
      <c r="Q39" s="214"/>
      <c r="R39" s="214"/>
      <c r="S39" s="214"/>
      <c r="T39" s="214"/>
      <c r="U39" s="214"/>
      <c r="V39" s="214"/>
      <c r="W39" s="214"/>
      <c r="X39" s="214"/>
    </row>
    <row r="40" spans="1:24" x14ac:dyDescent="0.25">
      <c r="A40" s="214"/>
      <c r="B40" s="214"/>
      <c r="C40" s="214"/>
      <c r="D40" s="214"/>
      <c r="E40" s="214"/>
      <c r="F40" s="214"/>
      <c r="G40" s="214"/>
      <c r="H40" s="214"/>
      <c r="I40" s="214"/>
      <c r="J40" s="214"/>
      <c r="K40" s="214"/>
      <c r="L40" s="214"/>
      <c r="M40" s="214"/>
      <c r="N40" s="214"/>
      <c r="O40" s="214"/>
      <c r="P40" s="214"/>
      <c r="Q40" s="214"/>
      <c r="R40" s="214"/>
      <c r="S40" s="214"/>
      <c r="T40" s="214"/>
      <c r="U40" s="214"/>
      <c r="V40" s="214"/>
      <c r="W40" s="214"/>
      <c r="X40" s="214"/>
    </row>
    <row r="41" spans="1:24" x14ac:dyDescent="0.25">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row>
    <row r="42" spans="1:24" x14ac:dyDescent="0.25">
      <c r="A42" s="214"/>
      <c r="B42" s="214"/>
      <c r="C42" s="214"/>
      <c r="D42" s="214"/>
      <c r="E42" s="214"/>
      <c r="F42" s="214"/>
      <c r="G42" s="214"/>
      <c r="H42" s="214"/>
      <c r="I42" s="214"/>
      <c r="J42" s="214"/>
      <c r="K42" s="214"/>
      <c r="L42" s="214"/>
      <c r="M42" s="214"/>
      <c r="N42" s="214"/>
      <c r="O42" s="214"/>
      <c r="P42" s="214"/>
      <c r="Q42" s="214"/>
      <c r="R42" s="214"/>
      <c r="S42" s="214"/>
      <c r="T42" s="214"/>
      <c r="U42" s="214"/>
      <c r="V42" s="214"/>
      <c r="W42" s="214"/>
      <c r="X42" s="214"/>
    </row>
    <row r="43" spans="1:24" x14ac:dyDescent="0.25">
      <c r="A43" s="214"/>
      <c r="B43" s="214"/>
      <c r="C43" s="214"/>
      <c r="D43" s="214"/>
      <c r="E43" s="214"/>
      <c r="F43" s="214"/>
      <c r="G43" s="214"/>
      <c r="H43" s="214"/>
      <c r="I43" s="214"/>
      <c r="J43" s="214"/>
      <c r="K43" s="214"/>
      <c r="L43" s="214"/>
      <c r="M43" s="214"/>
      <c r="N43" s="214"/>
      <c r="O43" s="214"/>
      <c r="P43" s="214"/>
      <c r="Q43" s="214"/>
      <c r="R43" s="214"/>
      <c r="S43" s="214"/>
      <c r="T43" s="214"/>
      <c r="U43" s="214"/>
      <c r="V43" s="214"/>
      <c r="W43" s="214"/>
      <c r="X43" s="214"/>
    </row>
    <row r="44" spans="1:24" x14ac:dyDescent="0.25">
      <c r="A44" s="214"/>
      <c r="B44" s="214"/>
      <c r="C44" s="214"/>
      <c r="D44" s="214"/>
      <c r="E44" s="214"/>
      <c r="F44" s="214"/>
      <c r="G44" s="214"/>
      <c r="H44" s="214"/>
      <c r="I44" s="214"/>
      <c r="J44" s="214"/>
      <c r="K44" s="214"/>
      <c r="L44" s="214"/>
      <c r="M44" s="214"/>
      <c r="N44" s="214"/>
      <c r="O44" s="214"/>
      <c r="P44" s="214"/>
      <c r="Q44" s="214"/>
      <c r="R44" s="214"/>
      <c r="S44" s="214"/>
      <c r="T44" s="214"/>
      <c r="U44" s="214"/>
      <c r="V44" s="214"/>
      <c r="W44" s="214"/>
      <c r="X44" s="214"/>
    </row>
    <row r="45" spans="1:24" x14ac:dyDescent="0.25">
      <c r="A45" s="214"/>
      <c r="B45" s="214"/>
      <c r="C45" s="214"/>
      <c r="D45" s="214"/>
      <c r="E45" s="214"/>
      <c r="F45" s="214"/>
      <c r="G45" s="214"/>
      <c r="H45" s="214"/>
      <c r="I45" s="214"/>
      <c r="J45" s="214"/>
      <c r="K45" s="214"/>
      <c r="L45" s="214"/>
      <c r="M45" s="214"/>
      <c r="N45" s="214"/>
      <c r="O45" s="214"/>
      <c r="P45" s="214"/>
      <c r="Q45" s="214"/>
      <c r="R45" s="214"/>
      <c r="S45" s="214"/>
      <c r="T45" s="214"/>
      <c r="U45" s="214"/>
      <c r="V45" s="214"/>
      <c r="W45" s="214"/>
      <c r="X45" s="214"/>
    </row>
    <row r="46" spans="1:24" x14ac:dyDescent="0.25">
      <c r="A46" s="214"/>
      <c r="B46" s="214"/>
      <c r="C46" s="214"/>
      <c r="D46" s="214"/>
      <c r="E46" s="214"/>
      <c r="F46" s="214"/>
      <c r="G46" s="214"/>
      <c r="H46" s="214"/>
      <c r="I46" s="214"/>
      <c r="J46" s="214"/>
      <c r="K46" s="214"/>
      <c r="L46" s="214"/>
      <c r="M46" s="214"/>
      <c r="N46" s="214"/>
      <c r="O46" s="214"/>
      <c r="P46" s="214"/>
      <c r="Q46" s="214"/>
      <c r="R46" s="214"/>
      <c r="S46" s="214"/>
      <c r="T46" s="214"/>
      <c r="U46" s="214"/>
      <c r="V46" s="214"/>
      <c r="W46" s="214"/>
      <c r="X46" s="214"/>
    </row>
    <row r="47" spans="1:24" x14ac:dyDescent="0.25">
      <c r="A47" s="214"/>
      <c r="B47" s="214"/>
      <c r="C47" s="214"/>
      <c r="D47" s="214"/>
      <c r="E47" s="214"/>
      <c r="F47" s="214"/>
      <c r="G47" s="214"/>
      <c r="H47" s="214"/>
      <c r="I47" s="214"/>
      <c r="J47" s="214"/>
      <c r="K47" s="214"/>
      <c r="L47" s="214"/>
      <c r="M47" s="214"/>
      <c r="N47" s="214"/>
      <c r="O47" s="214"/>
      <c r="P47" s="214"/>
      <c r="Q47" s="214"/>
      <c r="R47" s="214"/>
      <c r="S47" s="214"/>
      <c r="T47" s="214"/>
      <c r="U47" s="214"/>
      <c r="V47" s="214"/>
      <c r="W47" s="214"/>
      <c r="X47" s="214"/>
    </row>
    <row r="48" spans="1:24" x14ac:dyDescent="0.25">
      <c r="A48" s="214"/>
      <c r="B48" s="214"/>
      <c r="C48" s="214"/>
      <c r="D48" s="214"/>
      <c r="E48" s="214"/>
      <c r="F48" s="214"/>
      <c r="G48" s="214"/>
      <c r="H48" s="214"/>
      <c r="I48" s="214"/>
      <c r="J48" s="214"/>
      <c r="K48" s="214"/>
      <c r="L48" s="214"/>
      <c r="M48" s="214"/>
      <c r="N48" s="214"/>
      <c r="O48" s="214"/>
      <c r="P48" s="214"/>
      <c r="Q48" s="214"/>
      <c r="R48" s="214"/>
      <c r="S48" s="214"/>
      <c r="T48" s="214"/>
      <c r="U48" s="214"/>
      <c r="V48" s="214"/>
      <c r="W48" s="214"/>
      <c r="X48" s="214"/>
    </row>
    <row r="49" spans="1:24" x14ac:dyDescent="0.25">
      <c r="A49" s="214"/>
      <c r="B49" s="214"/>
      <c r="C49" s="214"/>
      <c r="D49" s="214"/>
      <c r="E49" s="214"/>
      <c r="F49" s="214"/>
      <c r="G49" s="214"/>
      <c r="H49" s="214"/>
      <c r="I49" s="214"/>
      <c r="J49" s="214"/>
      <c r="K49" s="214"/>
      <c r="L49" s="214"/>
      <c r="M49" s="214"/>
      <c r="N49" s="214"/>
      <c r="O49" s="214"/>
      <c r="P49" s="214"/>
      <c r="Q49" s="214"/>
      <c r="R49" s="214"/>
      <c r="S49" s="214"/>
      <c r="T49" s="214"/>
      <c r="U49" s="214"/>
      <c r="V49" s="214"/>
      <c r="W49" s="214"/>
      <c r="X49" s="214"/>
    </row>
    <row r="50" spans="1:24" x14ac:dyDescent="0.25">
      <c r="A50" s="214"/>
      <c r="B50" s="214"/>
      <c r="C50" s="214"/>
      <c r="D50" s="214"/>
      <c r="E50" s="214"/>
      <c r="F50" s="214"/>
      <c r="G50" s="214"/>
      <c r="H50" s="214"/>
      <c r="I50" s="214"/>
      <c r="J50" s="214"/>
      <c r="K50" s="214"/>
      <c r="L50" s="214"/>
      <c r="M50" s="214"/>
      <c r="N50" s="214"/>
      <c r="O50" s="214"/>
      <c r="P50" s="214"/>
      <c r="Q50" s="214"/>
      <c r="R50" s="214"/>
      <c r="S50" s="214"/>
      <c r="T50" s="214"/>
      <c r="U50" s="214"/>
      <c r="V50" s="214"/>
      <c r="W50" s="214"/>
      <c r="X50" s="214"/>
    </row>
    <row r="51" spans="1:24" x14ac:dyDescent="0.25">
      <c r="A51" s="214"/>
      <c r="B51" s="214"/>
      <c r="C51" s="214"/>
      <c r="D51" s="214"/>
      <c r="E51" s="214"/>
      <c r="F51" s="214"/>
      <c r="G51" s="214"/>
      <c r="H51" s="214"/>
      <c r="I51" s="214"/>
      <c r="J51" s="214"/>
      <c r="K51" s="214"/>
      <c r="L51" s="214"/>
      <c r="M51" s="214"/>
      <c r="N51" s="214"/>
      <c r="O51" s="214"/>
      <c r="P51" s="214"/>
      <c r="Q51" s="214"/>
      <c r="R51" s="214"/>
      <c r="S51" s="214"/>
      <c r="T51" s="214"/>
      <c r="U51" s="214"/>
      <c r="V51" s="214"/>
      <c r="W51" s="214"/>
      <c r="X51" s="214"/>
    </row>
    <row r="52" spans="1:24" x14ac:dyDescent="0.25">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row>
    <row r="53" spans="1:24" x14ac:dyDescent="0.25">
      <c r="A53" s="214"/>
      <c r="B53" s="214"/>
      <c r="C53" s="214"/>
      <c r="D53" s="214"/>
      <c r="E53" s="214"/>
      <c r="F53" s="214"/>
      <c r="G53" s="214"/>
      <c r="H53" s="214"/>
      <c r="I53" s="214"/>
      <c r="J53" s="214"/>
      <c r="K53" s="214"/>
      <c r="L53" s="214"/>
      <c r="M53" s="214"/>
      <c r="N53" s="214"/>
      <c r="O53" s="214"/>
      <c r="P53" s="214"/>
      <c r="Q53" s="214"/>
      <c r="R53" s="214"/>
      <c r="S53" s="214"/>
      <c r="T53" s="214"/>
      <c r="U53" s="214"/>
      <c r="V53" s="214"/>
      <c r="W53" s="214"/>
      <c r="X53" s="214"/>
    </row>
    <row r="55" spans="1:24" x14ac:dyDescent="0.25">
      <c r="A55" t="s">
        <v>67</v>
      </c>
    </row>
    <row r="57" spans="1:24" x14ac:dyDescent="0.25">
      <c r="A57" s="214" t="s">
        <v>57</v>
      </c>
      <c r="B57" s="214"/>
      <c r="C57" s="214" t="s">
        <v>68</v>
      </c>
      <c r="D57" s="214"/>
      <c r="E57" s="214"/>
      <c r="F57" s="214"/>
      <c r="G57" s="214"/>
      <c r="H57" s="143" t="s">
        <v>66</v>
      </c>
      <c r="I57" s="143"/>
    </row>
    <row r="58" spans="1:24" x14ac:dyDescent="0.25">
      <c r="A58" s="214"/>
      <c r="B58" s="214"/>
      <c r="C58" s="214"/>
      <c r="D58" s="214"/>
      <c r="E58" s="214"/>
      <c r="F58" s="214"/>
      <c r="G58" s="214"/>
      <c r="H58" s="143"/>
      <c r="I58" s="143"/>
    </row>
    <row r="59" spans="1:24" x14ac:dyDescent="0.25">
      <c r="A59" s="214"/>
      <c r="B59" s="214"/>
      <c r="C59" s="214"/>
      <c r="D59" s="214"/>
      <c r="E59" s="214"/>
      <c r="F59" s="214"/>
      <c r="G59" s="214"/>
      <c r="H59" s="214"/>
      <c r="I59" s="214"/>
    </row>
    <row r="60" spans="1:24" x14ac:dyDescent="0.25">
      <c r="A60" s="214"/>
      <c r="B60" s="214"/>
      <c r="C60" s="214"/>
      <c r="D60" s="214"/>
      <c r="E60" s="214"/>
      <c r="F60" s="214"/>
      <c r="G60" s="214"/>
      <c r="H60" s="214"/>
      <c r="I60" s="214"/>
    </row>
    <row r="61" spans="1:24" x14ac:dyDescent="0.25">
      <c r="A61" s="214"/>
      <c r="B61" s="214"/>
      <c r="C61" s="214"/>
      <c r="D61" s="214"/>
      <c r="E61" s="214"/>
      <c r="F61" s="214"/>
      <c r="G61" s="214"/>
      <c r="H61" s="214"/>
      <c r="I61" s="214"/>
    </row>
  </sheetData>
  <mergeCells count="298">
    <mergeCell ref="A60:B60"/>
    <mergeCell ref="C60:G60"/>
    <mergeCell ref="H60:I60"/>
    <mergeCell ref="A61:B61"/>
    <mergeCell ref="C61:G61"/>
    <mergeCell ref="H61:I61"/>
    <mergeCell ref="A57:B58"/>
    <mergeCell ref="C57:G58"/>
    <mergeCell ref="H57:I58"/>
    <mergeCell ref="A59:B59"/>
    <mergeCell ref="C59:G59"/>
    <mergeCell ref="H59:I59"/>
    <mergeCell ref="M52:N53"/>
    <mergeCell ref="O52:P53"/>
    <mergeCell ref="Q52:R53"/>
    <mergeCell ref="S52:T53"/>
    <mergeCell ref="U52:V53"/>
    <mergeCell ref="W52:X53"/>
    <mergeCell ref="O50:P51"/>
    <mergeCell ref="Q50:R51"/>
    <mergeCell ref="S50:T51"/>
    <mergeCell ref="U50:V51"/>
    <mergeCell ref="W50:X51"/>
    <mergeCell ref="M50:N51"/>
    <mergeCell ref="A52:B53"/>
    <mergeCell ref="C52:F53"/>
    <mergeCell ref="G52:H53"/>
    <mergeCell ref="I52:J53"/>
    <mergeCell ref="K52:L53"/>
    <mergeCell ref="A50:B51"/>
    <mergeCell ref="C50:F51"/>
    <mergeCell ref="G50:H51"/>
    <mergeCell ref="I50:J51"/>
    <mergeCell ref="K50:L51"/>
    <mergeCell ref="M48:N49"/>
    <mergeCell ref="O48:P49"/>
    <mergeCell ref="Q48:R49"/>
    <mergeCell ref="S48:T49"/>
    <mergeCell ref="U48:V49"/>
    <mergeCell ref="W48:X49"/>
    <mergeCell ref="O46:P47"/>
    <mergeCell ref="Q46:R47"/>
    <mergeCell ref="S46:T47"/>
    <mergeCell ref="U46:V47"/>
    <mergeCell ref="W46:X47"/>
    <mergeCell ref="M46:N47"/>
    <mergeCell ref="A48:B49"/>
    <mergeCell ref="C48:F49"/>
    <mergeCell ref="G48:H49"/>
    <mergeCell ref="I48:J49"/>
    <mergeCell ref="K48:L49"/>
    <mergeCell ref="A46:B47"/>
    <mergeCell ref="C46:F47"/>
    <mergeCell ref="G46:H47"/>
    <mergeCell ref="I46:J47"/>
    <mergeCell ref="K46:L47"/>
    <mergeCell ref="M44:N45"/>
    <mergeCell ref="O44:P45"/>
    <mergeCell ref="Q44:R45"/>
    <mergeCell ref="S44:T45"/>
    <mergeCell ref="U44:V45"/>
    <mergeCell ref="W44:X45"/>
    <mergeCell ref="O42:P43"/>
    <mergeCell ref="Q42:R43"/>
    <mergeCell ref="S42:T43"/>
    <mergeCell ref="U42:V43"/>
    <mergeCell ref="W42:X43"/>
    <mergeCell ref="M42:N43"/>
    <mergeCell ref="A44:B45"/>
    <mergeCell ref="C44:F45"/>
    <mergeCell ref="G44:H45"/>
    <mergeCell ref="I44:J45"/>
    <mergeCell ref="K44:L45"/>
    <mergeCell ref="A42:B43"/>
    <mergeCell ref="C42:F43"/>
    <mergeCell ref="G42:H43"/>
    <mergeCell ref="I42:J43"/>
    <mergeCell ref="K42:L43"/>
    <mergeCell ref="M40:N41"/>
    <mergeCell ref="O40:P41"/>
    <mergeCell ref="Q40:R41"/>
    <mergeCell ref="S40:T41"/>
    <mergeCell ref="U40:V41"/>
    <mergeCell ref="W40:X41"/>
    <mergeCell ref="O38:P39"/>
    <mergeCell ref="Q38:R39"/>
    <mergeCell ref="S38:T39"/>
    <mergeCell ref="U38:V39"/>
    <mergeCell ref="W38:X39"/>
    <mergeCell ref="M38:N39"/>
    <mergeCell ref="A40:B41"/>
    <mergeCell ref="C40:F41"/>
    <mergeCell ref="G40:H41"/>
    <mergeCell ref="I40:J41"/>
    <mergeCell ref="K40:L41"/>
    <mergeCell ref="A38:B39"/>
    <mergeCell ref="C38:F39"/>
    <mergeCell ref="G38:H39"/>
    <mergeCell ref="I38:J39"/>
    <mergeCell ref="K38:L39"/>
    <mergeCell ref="M36:N37"/>
    <mergeCell ref="O36:P37"/>
    <mergeCell ref="Q36:R37"/>
    <mergeCell ref="S36:T37"/>
    <mergeCell ref="U36:V37"/>
    <mergeCell ref="W36:X37"/>
    <mergeCell ref="O34:P35"/>
    <mergeCell ref="Q34:R35"/>
    <mergeCell ref="S34:T35"/>
    <mergeCell ref="U34:V35"/>
    <mergeCell ref="W34:X35"/>
    <mergeCell ref="M34:N35"/>
    <mergeCell ref="A36:B37"/>
    <mergeCell ref="C36:F37"/>
    <mergeCell ref="G36:H37"/>
    <mergeCell ref="I36:J37"/>
    <mergeCell ref="K36:L37"/>
    <mergeCell ref="A34:B35"/>
    <mergeCell ref="C34:F35"/>
    <mergeCell ref="G34:H35"/>
    <mergeCell ref="I34:J35"/>
    <mergeCell ref="K34:L35"/>
    <mergeCell ref="M32:N33"/>
    <mergeCell ref="O32:P33"/>
    <mergeCell ref="Q32:R33"/>
    <mergeCell ref="S32:T33"/>
    <mergeCell ref="U32:V33"/>
    <mergeCell ref="W32:X33"/>
    <mergeCell ref="O30:P31"/>
    <mergeCell ref="Q30:R31"/>
    <mergeCell ref="S30:T31"/>
    <mergeCell ref="U30:V31"/>
    <mergeCell ref="W30:X31"/>
    <mergeCell ref="M30:N31"/>
    <mergeCell ref="A32:B33"/>
    <mergeCell ref="C32:F33"/>
    <mergeCell ref="G32:H33"/>
    <mergeCell ref="I32:J33"/>
    <mergeCell ref="K32:L33"/>
    <mergeCell ref="A30:B31"/>
    <mergeCell ref="C30:F31"/>
    <mergeCell ref="G30:H31"/>
    <mergeCell ref="I30:J31"/>
    <mergeCell ref="K30:L31"/>
    <mergeCell ref="M28:N29"/>
    <mergeCell ref="O28:P29"/>
    <mergeCell ref="Q28:R29"/>
    <mergeCell ref="S28:T29"/>
    <mergeCell ref="U28:V29"/>
    <mergeCell ref="W28:X29"/>
    <mergeCell ref="O26:P27"/>
    <mergeCell ref="Q26:R27"/>
    <mergeCell ref="S26:T27"/>
    <mergeCell ref="U26:V27"/>
    <mergeCell ref="W26:X27"/>
    <mergeCell ref="M26:N27"/>
    <mergeCell ref="A28:B29"/>
    <mergeCell ref="C28:F29"/>
    <mergeCell ref="G28:H29"/>
    <mergeCell ref="I28:J29"/>
    <mergeCell ref="K28:L29"/>
    <mergeCell ref="A26:B27"/>
    <mergeCell ref="C26:F27"/>
    <mergeCell ref="G26:H27"/>
    <mergeCell ref="I26:J27"/>
    <mergeCell ref="K26:L27"/>
    <mergeCell ref="M24:N25"/>
    <mergeCell ref="O24:P25"/>
    <mergeCell ref="Q24:R25"/>
    <mergeCell ref="S24:T25"/>
    <mergeCell ref="U24:V25"/>
    <mergeCell ref="W24:X25"/>
    <mergeCell ref="O22:P23"/>
    <mergeCell ref="Q22:R23"/>
    <mergeCell ref="S22:T23"/>
    <mergeCell ref="U22:V23"/>
    <mergeCell ref="W22:X23"/>
    <mergeCell ref="M22:N23"/>
    <mergeCell ref="A24:B25"/>
    <mergeCell ref="C24:F25"/>
    <mergeCell ref="G24:H25"/>
    <mergeCell ref="I24:J25"/>
    <mergeCell ref="K24:L25"/>
    <mergeCell ref="A22:B23"/>
    <mergeCell ref="C22:F23"/>
    <mergeCell ref="G22:H23"/>
    <mergeCell ref="I22:J23"/>
    <mergeCell ref="K22:L23"/>
    <mergeCell ref="M20:N21"/>
    <mergeCell ref="O20:P21"/>
    <mergeCell ref="Q20:R21"/>
    <mergeCell ref="S20:T21"/>
    <mergeCell ref="U20:V21"/>
    <mergeCell ref="W20:X21"/>
    <mergeCell ref="O18:P19"/>
    <mergeCell ref="Q18:R19"/>
    <mergeCell ref="S18:T19"/>
    <mergeCell ref="U18:V19"/>
    <mergeCell ref="W18:X19"/>
    <mergeCell ref="M18:N19"/>
    <mergeCell ref="A20:B21"/>
    <mergeCell ref="C20:F21"/>
    <mergeCell ref="G20:H21"/>
    <mergeCell ref="I20:J21"/>
    <mergeCell ref="K20:L21"/>
    <mergeCell ref="A18:B19"/>
    <mergeCell ref="C18:F19"/>
    <mergeCell ref="G18:H19"/>
    <mergeCell ref="I18:J19"/>
    <mergeCell ref="K18:L19"/>
    <mergeCell ref="M16:N17"/>
    <mergeCell ref="O16:P17"/>
    <mergeCell ref="Q16:R17"/>
    <mergeCell ref="S16:T17"/>
    <mergeCell ref="U16:V17"/>
    <mergeCell ref="W16:X17"/>
    <mergeCell ref="O14:P15"/>
    <mergeCell ref="Q14:R15"/>
    <mergeCell ref="S14:T15"/>
    <mergeCell ref="U14:V15"/>
    <mergeCell ref="W14:X15"/>
    <mergeCell ref="M14:N15"/>
    <mergeCell ref="A16:B17"/>
    <mergeCell ref="C16:F17"/>
    <mergeCell ref="G16:H17"/>
    <mergeCell ref="I16:J17"/>
    <mergeCell ref="K16:L17"/>
    <mergeCell ref="A14:B15"/>
    <mergeCell ref="C14:F15"/>
    <mergeCell ref="G14:H15"/>
    <mergeCell ref="I14:J15"/>
    <mergeCell ref="K14:L15"/>
    <mergeCell ref="Q12:R13"/>
    <mergeCell ref="S12:T13"/>
    <mergeCell ref="U12:V13"/>
    <mergeCell ref="W12:X13"/>
    <mergeCell ref="O10:P11"/>
    <mergeCell ref="Q10:R11"/>
    <mergeCell ref="S10:T11"/>
    <mergeCell ref="U10:V11"/>
    <mergeCell ref="W10:X11"/>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OP</cp:lastModifiedBy>
  <cp:lastPrinted>2017-09-03T02:10:22Z</cp:lastPrinted>
  <dcterms:created xsi:type="dcterms:W3CDTF">2017-01-17T16:11:32Z</dcterms:created>
  <dcterms:modified xsi:type="dcterms:W3CDTF">2023-05-26T16:14:59Z</dcterms:modified>
</cp:coreProperties>
</file>