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d:\descargas\"/>
    </mc:Choice>
  </mc:AlternateContent>
  <xr:revisionPtr revIDLastSave="0" documentId="13_ncr:1_{8A6768B5-7170-4698-A113-EB1D5DD1CDDD}" xr6:coauthVersionLast="47" xr6:coauthVersionMax="47" xr10:uidLastSave="{00000000-0000-0000-0000-000000000000}"/>
  <bookViews>
    <workbookView xWindow="-108" yWindow="-108" windowWidth="23256" windowHeight="12576" xr2:uid="{00000000-000D-0000-FFFF-FFFF00000000}"/>
  </bookViews>
  <sheets>
    <sheet name="Monitoreo_Seguimento_Evaluación" sheetId="3" r:id="rId1"/>
    <sheet name="PINAR" sheetId="4" r:id="rId2"/>
    <sheet name="PLAN-ADQUISICIONES" sheetId="5" r:id="rId3"/>
    <sheet name="PLAN-VACANTES" sheetId="6" r:id="rId4"/>
    <sheet name="PREVISION-RECURSOS-HUMANOS" sheetId="7" r:id="rId5"/>
    <sheet name="ESTRATEGICO-TH" sheetId="8" r:id="rId6"/>
    <sheet name="INS-CAPACITACIONES" sheetId="9" r:id="rId7"/>
    <sheet name="INCENTIVOS-INSTITUCIONALES" sheetId="10" r:id="rId8"/>
    <sheet name="SG-SST" sheetId="11" r:id="rId9"/>
    <sheet name="ANTICORRUPCION" sheetId="12" r:id="rId10"/>
    <sheet name="PETI" sheetId="13" r:id="rId11"/>
    <sheet name="TRATAMIENTO-PRIVACIDAD-INFORMAC" sheetId="14" r:id="rId12"/>
    <sheet name="SEGURIDAD INFORMACION" sheetId="15" r:id="rId13"/>
  </sheets>
  <externalReferences>
    <externalReference r:id="rId14"/>
  </externalReferences>
  <definedNames>
    <definedName name="_xlnm.Print_Area" localSheetId="0">Monitoreo_Seguimento_Evaluación!$B$1:$AA$9</definedName>
    <definedName name="departamentos">[1]TABLA!$D$2:$D$36</definedName>
    <definedName name="nivel">[1]TABLA!$C$2:$C$3</definedName>
    <definedName name="orden">[1]TABLA!$A$3:$A$4</definedName>
    <definedName name="sector">[1]TABLA!$B$2:$B$26</definedName>
    <definedName name="vigencias">[1]TABLA!$E$2:$E$7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51" i="3" l="1"/>
  <c r="Y51" i="3"/>
  <c r="V51" i="3"/>
  <c r="T51" i="3"/>
  <c r="Q51" i="3"/>
  <c r="O51" i="3"/>
  <c r="L51" i="3"/>
  <c r="J51" i="3"/>
  <c r="AA50" i="3"/>
  <c r="Y50" i="3"/>
  <c r="V50" i="3"/>
  <c r="T50" i="3"/>
  <c r="Q50" i="3"/>
  <c r="O50" i="3"/>
  <c r="L50" i="3"/>
  <c r="J50" i="3"/>
  <c r="AA49" i="3"/>
  <c r="Y49" i="3"/>
  <c r="V49" i="3"/>
  <c r="T49" i="3"/>
  <c r="Q49" i="3"/>
  <c r="O49" i="3"/>
  <c r="L49" i="3"/>
  <c r="J49" i="3"/>
  <c r="AA48" i="3"/>
  <c r="Y48" i="3"/>
  <c r="V48" i="3"/>
  <c r="T48" i="3"/>
  <c r="Q48" i="3"/>
  <c r="O48" i="3"/>
  <c r="L48" i="3"/>
  <c r="J48" i="3"/>
  <c r="AA47" i="3"/>
  <c r="Y47" i="3"/>
  <c r="V47" i="3"/>
  <c r="T47" i="3"/>
  <c r="Q47" i="3"/>
  <c r="O47" i="3"/>
  <c r="L47" i="3"/>
  <c r="J47" i="3"/>
  <c r="AA46" i="3"/>
  <c r="Y46" i="3"/>
  <c r="V46" i="3"/>
  <c r="T46" i="3"/>
  <c r="Q46" i="3"/>
  <c r="O46" i="3"/>
  <c r="L46" i="3"/>
  <c r="J46" i="3"/>
  <c r="AA45" i="3"/>
  <c r="Y45" i="3"/>
  <c r="V45" i="3"/>
  <c r="T45" i="3"/>
  <c r="Q45" i="3"/>
  <c r="O45" i="3"/>
  <c r="L45" i="3"/>
  <c r="J45" i="3"/>
  <c r="J10" i="3" l="1"/>
  <c r="L10" i="3"/>
  <c r="O10" i="3"/>
  <c r="Q10" i="3"/>
  <c r="T10" i="3"/>
  <c r="V10" i="3"/>
  <c r="J11" i="3"/>
  <c r="L11" i="3"/>
  <c r="O11" i="3"/>
  <c r="Q11" i="3"/>
  <c r="T11" i="3"/>
  <c r="V11" i="3"/>
  <c r="J12" i="3"/>
  <c r="L12" i="3"/>
  <c r="O12" i="3"/>
  <c r="Q12" i="3"/>
  <c r="T12" i="3"/>
  <c r="V12" i="3"/>
  <c r="J13" i="3"/>
  <c r="L13" i="3"/>
  <c r="O13" i="3"/>
  <c r="Q13" i="3"/>
  <c r="T13" i="3"/>
  <c r="V13" i="3"/>
  <c r="J14" i="3"/>
  <c r="L14" i="3"/>
  <c r="O14" i="3"/>
  <c r="Q14" i="3"/>
  <c r="T14" i="3"/>
  <c r="V14" i="3"/>
  <c r="J15" i="3"/>
  <c r="L15" i="3"/>
  <c r="O15" i="3"/>
  <c r="Q15" i="3"/>
  <c r="T15" i="3"/>
  <c r="V15" i="3"/>
  <c r="J16" i="3"/>
  <c r="L16" i="3"/>
  <c r="O16" i="3"/>
  <c r="Q16" i="3"/>
  <c r="T16" i="3"/>
  <c r="V16" i="3"/>
  <c r="J17" i="3"/>
  <c r="L17" i="3"/>
  <c r="O17" i="3"/>
  <c r="Q17" i="3"/>
  <c r="T17" i="3"/>
  <c r="V17" i="3"/>
  <c r="J18" i="3"/>
  <c r="L18" i="3"/>
  <c r="O18" i="3"/>
  <c r="Q18" i="3"/>
  <c r="T18" i="3"/>
  <c r="V18" i="3"/>
  <c r="J19" i="3"/>
  <c r="L19" i="3"/>
  <c r="O19" i="3"/>
  <c r="Q19" i="3"/>
  <c r="T19" i="3"/>
  <c r="V19" i="3"/>
  <c r="J20" i="3"/>
  <c r="L20" i="3"/>
  <c r="O20" i="3"/>
  <c r="Q20" i="3"/>
  <c r="T20" i="3"/>
  <c r="V20" i="3"/>
  <c r="J21" i="3"/>
  <c r="L21" i="3"/>
  <c r="O21" i="3"/>
  <c r="Q21" i="3"/>
  <c r="T21" i="3"/>
  <c r="V21" i="3"/>
  <c r="J22" i="3"/>
  <c r="L22" i="3"/>
  <c r="O22" i="3"/>
  <c r="Q22" i="3"/>
  <c r="T22" i="3"/>
  <c r="V22" i="3"/>
  <c r="J23" i="3"/>
  <c r="L23" i="3"/>
  <c r="O23" i="3"/>
  <c r="Q23" i="3"/>
  <c r="T23" i="3"/>
  <c r="V23" i="3"/>
  <c r="J24" i="3"/>
  <c r="L24" i="3"/>
  <c r="O24" i="3"/>
  <c r="Q24" i="3"/>
  <c r="T24" i="3"/>
  <c r="V24" i="3"/>
  <c r="J25" i="3"/>
  <c r="L25" i="3"/>
  <c r="O25" i="3"/>
  <c r="Q25" i="3"/>
  <c r="T25" i="3"/>
  <c r="V25" i="3"/>
  <c r="J26" i="3"/>
  <c r="L26" i="3"/>
  <c r="O26" i="3"/>
  <c r="Q26" i="3"/>
  <c r="T26" i="3"/>
  <c r="V26" i="3"/>
  <c r="J27" i="3"/>
  <c r="L27" i="3"/>
  <c r="O27" i="3"/>
  <c r="Q27" i="3"/>
  <c r="T27" i="3"/>
  <c r="V27" i="3"/>
  <c r="J28" i="3"/>
  <c r="L28" i="3"/>
  <c r="O28" i="3"/>
  <c r="Q28" i="3"/>
  <c r="T28" i="3"/>
  <c r="V28" i="3"/>
  <c r="J29" i="3"/>
  <c r="L29" i="3"/>
  <c r="O29" i="3"/>
  <c r="Q29" i="3"/>
  <c r="T29" i="3"/>
  <c r="V29" i="3"/>
  <c r="J30" i="3"/>
  <c r="L30" i="3"/>
  <c r="O30" i="3"/>
  <c r="Q30" i="3"/>
  <c r="T30" i="3"/>
  <c r="V30" i="3"/>
  <c r="J31" i="3"/>
  <c r="L31" i="3"/>
  <c r="O31" i="3"/>
  <c r="Q31" i="3"/>
  <c r="T31" i="3"/>
  <c r="V31" i="3"/>
  <c r="J32" i="3"/>
  <c r="L32" i="3"/>
  <c r="O32" i="3"/>
  <c r="Q32" i="3"/>
  <c r="T32" i="3"/>
  <c r="V32" i="3"/>
  <c r="J33" i="3"/>
  <c r="L33" i="3"/>
  <c r="O33" i="3"/>
  <c r="Q33" i="3"/>
  <c r="T33" i="3"/>
  <c r="V33" i="3"/>
  <c r="J34" i="3"/>
  <c r="L34" i="3"/>
  <c r="O34" i="3"/>
  <c r="Q34" i="3"/>
  <c r="T34" i="3"/>
  <c r="V34" i="3"/>
  <c r="J35" i="3"/>
  <c r="L35" i="3"/>
  <c r="O35" i="3"/>
  <c r="Q35" i="3"/>
  <c r="T35" i="3"/>
  <c r="V35" i="3"/>
  <c r="J36" i="3"/>
  <c r="L36" i="3"/>
  <c r="O36" i="3"/>
  <c r="Q36" i="3"/>
  <c r="T36" i="3"/>
  <c r="V36" i="3"/>
  <c r="J37" i="3"/>
  <c r="L37" i="3"/>
  <c r="O37" i="3"/>
  <c r="Q37" i="3"/>
  <c r="T37" i="3"/>
  <c r="V37" i="3"/>
  <c r="J38" i="3"/>
  <c r="L38" i="3"/>
  <c r="O38" i="3"/>
  <c r="Q38" i="3"/>
  <c r="T38" i="3"/>
  <c r="V38" i="3"/>
  <c r="J39" i="3"/>
  <c r="L39" i="3"/>
  <c r="O39" i="3"/>
  <c r="Q39" i="3"/>
  <c r="T39" i="3"/>
  <c r="V39" i="3"/>
  <c r="J40" i="3"/>
  <c r="L40" i="3"/>
  <c r="O40" i="3"/>
  <c r="Q40" i="3"/>
  <c r="T40" i="3"/>
  <c r="V40" i="3"/>
  <c r="J41" i="3"/>
  <c r="L41" i="3"/>
  <c r="O41" i="3"/>
  <c r="Q41" i="3"/>
  <c r="T41" i="3"/>
  <c r="V41" i="3"/>
  <c r="J42" i="3"/>
  <c r="L42" i="3"/>
  <c r="O42" i="3"/>
  <c r="Q42" i="3"/>
  <c r="T42" i="3"/>
  <c r="V42" i="3"/>
  <c r="J43" i="3"/>
  <c r="L43" i="3"/>
  <c r="O43" i="3"/>
  <c r="Q43" i="3"/>
  <c r="T43" i="3"/>
  <c r="V43" i="3"/>
  <c r="J44" i="3"/>
  <c r="L44" i="3"/>
  <c r="O44" i="3"/>
  <c r="Q44" i="3"/>
  <c r="T44" i="3"/>
  <c r="V44" i="3"/>
  <c r="J55" i="3"/>
  <c r="O55" i="3"/>
  <c r="T55" i="3"/>
  <c r="J56" i="3"/>
  <c r="O56" i="3"/>
  <c r="T56" i="3"/>
  <c r="J57" i="3"/>
  <c r="J58" i="3"/>
  <c r="L58" i="3"/>
  <c r="Q58" i="3" s="1"/>
  <c r="V58" i="3" s="1"/>
  <c r="O58" i="3"/>
  <c r="T58" i="3"/>
  <c r="J59" i="3"/>
  <c r="O59" i="3"/>
  <c r="T59" i="3"/>
  <c r="J61" i="3"/>
  <c r="L61" i="3"/>
  <c r="O61" i="3"/>
  <c r="Q61" i="3"/>
  <c r="V61" i="3" s="1"/>
  <c r="T61" i="3"/>
  <c r="J62" i="3"/>
  <c r="L62" i="3"/>
  <c r="Q62" i="3" s="1"/>
  <c r="V62" i="3" s="1"/>
  <c r="O62" i="3"/>
  <c r="T62" i="3"/>
  <c r="J63" i="3"/>
  <c r="L63" i="3"/>
  <c r="O63" i="3"/>
  <c r="Q63" i="3"/>
  <c r="T63" i="3"/>
  <c r="J64" i="3"/>
  <c r="L64" i="3"/>
  <c r="Q64" i="3" s="1"/>
  <c r="V64" i="3" s="1"/>
  <c r="O64" i="3"/>
  <c r="T64" i="3"/>
  <c r="J65" i="3"/>
  <c r="L65" i="3"/>
  <c r="Q65" i="3" s="1"/>
  <c r="V65" i="3" s="1"/>
  <c r="O65" i="3"/>
  <c r="T65" i="3"/>
  <c r="J66" i="3"/>
  <c r="L66" i="3"/>
  <c r="O66" i="3"/>
  <c r="Q66" i="3"/>
  <c r="V66" i="3" s="1"/>
  <c r="T66" i="3"/>
  <c r="J67" i="3"/>
  <c r="L67" i="3"/>
  <c r="O67" i="3"/>
  <c r="Q67" i="3"/>
  <c r="T67" i="3"/>
  <c r="V67" i="3"/>
  <c r="J68" i="3"/>
  <c r="L68" i="3"/>
  <c r="Q68" i="3" s="1"/>
  <c r="V68" i="3" s="1"/>
  <c r="O68" i="3"/>
  <c r="T68" i="3"/>
  <c r="J69" i="3"/>
  <c r="L69" i="3"/>
  <c r="Q69" i="3" s="1"/>
  <c r="V69" i="3" s="1"/>
  <c r="O69" i="3"/>
  <c r="T69" i="3"/>
  <c r="J70" i="3"/>
  <c r="L70" i="3"/>
  <c r="O70" i="3"/>
  <c r="Q70" i="3"/>
  <c r="V70" i="3" s="1"/>
  <c r="T70" i="3"/>
  <c r="J71" i="3"/>
  <c r="L71" i="3"/>
  <c r="O71" i="3"/>
  <c r="Q71" i="3"/>
  <c r="T71" i="3"/>
  <c r="V71" i="3"/>
  <c r="J72" i="3"/>
  <c r="O72" i="3"/>
  <c r="T72" i="3"/>
  <c r="J73" i="3"/>
  <c r="O73" i="3"/>
  <c r="T73" i="3"/>
  <c r="J74" i="3"/>
  <c r="L74" i="3"/>
  <c r="Q74" i="3" s="1"/>
  <c r="V74" i="3" s="1"/>
  <c r="O74" i="3"/>
  <c r="T74" i="3"/>
  <c r="J75" i="3"/>
  <c r="J76" i="3"/>
  <c r="J77" i="3"/>
  <c r="L77" i="3"/>
  <c r="Q77" i="3" s="1"/>
  <c r="V77" i="3" s="1"/>
  <c r="O77" i="3"/>
  <c r="T77" i="3"/>
  <c r="J78" i="3"/>
  <c r="L78" i="3"/>
  <c r="O78" i="3"/>
  <c r="Q78" i="3"/>
  <c r="T78" i="3"/>
  <c r="V78" i="3"/>
  <c r="V79" i="3"/>
  <c r="J80" i="3"/>
  <c r="L80" i="3"/>
  <c r="O80" i="3"/>
  <c r="Q80" i="3"/>
  <c r="T80" i="3"/>
  <c r="V80" i="3"/>
  <c r="J81" i="3"/>
  <c r="L81" i="3"/>
  <c r="O81" i="3"/>
  <c r="Q81" i="3"/>
  <c r="T81" i="3"/>
  <c r="V81" i="3"/>
  <c r="J82" i="3"/>
  <c r="L82" i="3"/>
  <c r="O82" i="3"/>
  <c r="Q82" i="3"/>
  <c r="T82" i="3"/>
  <c r="V82" i="3"/>
  <c r="J83" i="3"/>
  <c r="L83" i="3"/>
  <c r="O83" i="3"/>
  <c r="Q83" i="3"/>
  <c r="T83" i="3"/>
  <c r="V83" i="3"/>
  <c r="J84" i="3"/>
  <c r="L84" i="3"/>
  <c r="O84" i="3"/>
  <c r="Q84" i="3"/>
  <c r="T84" i="3"/>
  <c r="V84" i="3"/>
  <c r="J85" i="3"/>
  <c r="L85" i="3"/>
  <c r="O85" i="3"/>
  <c r="Q85" i="3"/>
  <c r="T85" i="3"/>
  <c r="V85" i="3"/>
  <c r="J86" i="3"/>
  <c r="L86" i="3"/>
  <c r="O86" i="3"/>
  <c r="Q86" i="3"/>
  <c r="T86" i="3"/>
  <c r="V86" i="3"/>
  <c r="J87" i="3"/>
  <c r="L87" i="3"/>
  <c r="O87" i="3"/>
  <c r="Q87" i="3"/>
  <c r="T87" i="3"/>
  <c r="V87" i="3"/>
  <c r="J88" i="3"/>
  <c r="L88" i="3"/>
  <c r="O88" i="3"/>
  <c r="Q88" i="3"/>
  <c r="T88" i="3"/>
  <c r="V88" i="3"/>
  <c r="J89" i="3"/>
  <c r="L89" i="3"/>
  <c r="O89" i="3"/>
  <c r="Q89" i="3"/>
  <c r="T89" i="3"/>
  <c r="V89" i="3"/>
  <c r="J90" i="3"/>
  <c r="L90" i="3"/>
  <c r="O90" i="3"/>
  <c r="Q90" i="3"/>
  <c r="T90" i="3"/>
  <c r="V90" i="3"/>
  <c r="J91" i="3"/>
  <c r="L91" i="3"/>
  <c r="O91" i="3"/>
  <c r="Q91" i="3"/>
  <c r="T91" i="3"/>
  <c r="V91" i="3"/>
  <c r="J92" i="3"/>
  <c r="L92" i="3"/>
  <c r="O92" i="3"/>
  <c r="Q92" i="3"/>
  <c r="T92" i="3"/>
  <c r="V92" i="3"/>
  <c r="J93" i="3"/>
  <c r="L93" i="3"/>
  <c r="O93" i="3"/>
  <c r="Q93" i="3"/>
  <c r="T93" i="3"/>
  <c r="V93" i="3"/>
  <c r="J94" i="3"/>
  <c r="L94" i="3"/>
  <c r="O94" i="3"/>
  <c r="Q94" i="3"/>
  <c r="T94" i="3"/>
  <c r="V94" i="3"/>
  <c r="J95" i="3"/>
  <c r="L95" i="3"/>
  <c r="O95" i="3"/>
  <c r="Q95" i="3"/>
  <c r="T95" i="3"/>
  <c r="V95" i="3"/>
  <c r="J96" i="3"/>
  <c r="L96" i="3"/>
  <c r="V96" i="3" s="1"/>
  <c r="O96" i="3"/>
  <c r="Q96" i="3"/>
  <c r="T96" i="3"/>
  <c r="J97" i="3"/>
  <c r="L97" i="3"/>
  <c r="O97" i="3"/>
  <c r="Q97" i="3"/>
  <c r="T97" i="3"/>
  <c r="V97" i="3"/>
  <c r="J98" i="3"/>
  <c r="L98" i="3"/>
  <c r="O98" i="3"/>
  <c r="Q98" i="3"/>
  <c r="T98" i="3"/>
  <c r="V98" i="3"/>
  <c r="J99" i="3"/>
  <c r="L99" i="3"/>
  <c r="O99" i="3"/>
  <c r="Q99" i="3"/>
  <c r="T99" i="3"/>
  <c r="V99" i="3"/>
  <c r="J100" i="3"/>
  <c r="L100" i="3"/>
  <c r="O100" i="3"/>
  <c r="Q100" i="3"/>
  <c r="T100" i="3"/>
  <c r="V100" i="3"/>
  <c r="J101" i="3"/>
  <c r="L101" i="3"/>
  <c r="O101" i="3"/>
  <c r="Q101" i="3"/>
  <c r="T101" i="3"/>
  <c r="V101" i="3"/>
  <c r="J102" i="3"/>
  <c r="L102" i="3"/>
  <c r="O102" i="3"/>
  <c r="Q102" i="3"/>
  <c r="T102" i="3"/>
  <c r="V102" i="3"/>
  <c r="J103" i="3"/>
  <c r="L103" i="3"/>
  <c r="O103" i="3"/>
  <c r="Q103" i="3"/>
  <c r="T103" i="3"/>
  <c r="V103" i="3"/>
  <c r="J104" i="3"/>
  <c r="L104" i="3"/>
  <c r="O104" i="3"/>
  <c r="Q104" i="3"/>
  <c r="T104" i="3"/>
  <c r="V104" i="3"/>
  <c r="J105" i="3"/>
  <c r="L105" i="3"/>
  <c r="O105" i="3"/>
  <c r="Q105" i="3"/>
  <c r="T105" i="3"/>
  <c r="V105" i="3"/>
  <c r="J106" i="3"/>
  <c r="L106" i="3"/>
  <c r="O106" i="3"/>
  <c r="Q106" i="3"/>
  <c r="T106" i="3"/>
  <c r="V106" i="3"/>
  <c r="J107" i="3"/>
  <c r="L107" i="3"/>
  <c r="O107" i="3"/>
  <c r="Q107" i="3"/>
  <c r="T107" i="3"/>
  <c r="V107" i="3"/>
  <c r="J108" i="3"/>
  <c r="L108" i="3"/>
  <c r="O108" i="3"/>
  <c r="Q108" i="3"/>
  <c r="T108" i="3"/>
  <c r="V108" i="3"/>
  <c r="J109" i="3"/>
  <c r="L109" i="3"/>
  <c r="O109" i="3"/>
  <c r="Q109" i="3"/>
  <c r="T109" i="3"/>
  <c r="V109" i="3"/>
  <c r="J110" i="3"/>
  <c r="L110" i="3"/>
  <c r="O110" i="3"/>
  <c r="Q110" i="3"/>
  <c r="T110" i="3"/>
  <c r="V110" i="3"/>
  <c r="J111" i="3"/>
  <c r="L111" i="3"/>
  <c r="O111" i="3"/>
  <c r="Q111" i="3"/>
  <c r="T111" i="3"/>
  <c r="V111" i="3"/>
  <c r="J112" i="3"/>
  <c r="L112" i="3"/>
  <c r="O112" i="3"/>
  <c r="Q112" i="3"/>
  <c r="T112" i="3"/>
  <c r="V112" i="3"/>
  <c r="J113" i="3"/>
  <c r="L113" i="3"/>
  <c r="O113" i="3"/>
  <c r="Q113" i="3"/>
  <c r="T113" i="3"/>
  <c r="V113" i="3"/>
  <c r="J114" i="3"/>
  <c r="L114" i="3"/>
  <c r="O114" i="3"/>
  <c r="Q114" i="3"/>
  <c r="T114" i="3"/>
  <c r="V114" i="3"/>
  <c r="J115" i="3"/>
  <c r="L115" i="3"/>
  <c r="O115" i="3"/>
  <c r="Q115" i="3"/>
  <c r="T115" i="3"/>
  <c r="V115" i="3"/>
  <c r="J116" i="3"/>
  <c r="L116" i="3"/>
  <c r="O116" i="3"/>
  <c r="Q116" i="3"/>
  <c r="T116" i="3"/>
  <c r="V116" i="3"/>
  <c r="J117" i="3"/>
  <c r="O117" i="3"/>
  <c r="Q117" i="3"/>
  <c r="T117" i="3"/>
  <c r="V117" i="3"/>
  <c r="J118" i="3"/>
  <c r="L118" i="3"/>
  <c r="O118" i="3"/>
  <c r="Q118" i="3"/>
  <c r="T118" i="3"/>
  <c r="V118" i="3"/>
  <c r="J119" i="3"/>
  <c r="L119" i="3"/>
  <c r="O119" i="3"/>
  <c r="Q119" i="3"/>
  <c r="T119" i="3"/>
  <c r="V119" i="3"/>
  <c r="J120" i="3"/>
  <c r="L120" i="3"/>
  <c r="O120" i="3"/>
  <c r="Q120" i="3"/>
  <c r="T120" i="3"/>
  <c r="V120" i="3"/>
  <c r="J121" i="3"/>
  <c r="L121" i="3"/>
  <c r="O121" i="3"/>
  <c r="Q121" i="3"/>
  <c r="T121" i="3"/>
  <c r="V121" i="3"/>
  <c r="J122" i="3"/>
  <c r="L122" i="3"/>
  <c r="O122" i="3"/>
  <c r="Q122" i="3"/>
  <c r="T122" i="3"/>
  <c r="V122" i="3"/>
  <c r="J123" i="3"/>
  <c r="L123" i="3"/>
  <c r="O123" i="3"/>
  <c r="Q123" i="3"/>
  <c r="T123" i="3"/>
  <c r="V123" i="3"/>
  <c r="J124" i="3"/>
  <c r="O124" i="3"/>
  <c r="Q124" i="3"/>
  <c r="T124" i="3"/>
  <c r="V124" i="3"/>
  <c r="J125" i="3"/>
  <c r="O125" i="3"/>
  <c r="Q125" i="3"/>
  <c r="T125" i="3"/>
  <c r="V125" i="3"/>
  <c r="J126" i="3"/>
  <c r="O126" i="3"/>
  <c r="Q126" i="3"/>
  <c r="T126" i="3"/>
  <c r="V126" i="3"/>
  <c r="J127" i="3"/>
  <c r="O127" i="3"/>
  <c r="Q127" i="3"/>
  <c r="T127" i="3"/>
  <c r="V127" i="3"/>
  <c r="J128" i="3"/>
  <c r="O128" i="3"/>
  <c r="Q128" i="3"/>
  <c r="T128" i="3"/>
  <c r="V128" i="3"/>
  <c r="J129" i="3"/>
  <c r="O129" i="3"/>
  <c r="Q129" i="3"/>
  <c r="T129" i="3"/>
  <c r="V129" i="3"/>
  <c r="J130" i="3"/>
  <c r="O130" i="3"/>
  <c r="Q130" i="3"/>
  <c r="T130" i="3"/>
  <c r="V130" i="3"/>
  <c r="J131" i="3"/>
  <c r="O131" i="3"/>
  <c r="Q131" i="3"/>
  <c r="T131" i="3"/>
  <c r="V131" i="3"/>
  <c r="J132" i="3"/>
  <c r="O132" i="3"/>
  <c r="Q132" i="3"/>
  <c r="T132" i="3"/>
  <c r="V132" i="3"/>
  <c r="J133" i="3"/>
  <c r="O133" i="3"/>
  <c r="Q133" i="3"/>
  <c r="T133" i="3"/>
  <c r="V133" i="3"/>
  <c r="J134" i="3"/>
  <c r="O134" i="3"/>
  <c r="Q134" i="3"/>
  <c r="T134" i="3"/>
  <c r="V134" i="3"/>
  <c r="J135" i="3"/>
  <c r="O135" i="3"/>
  <c r="Q135" i="3"/>
  <c r="T135" i="3"/>
  <c r="V135" i="3"/>
  <c r="J136" i="3"/>
  <c r="O136" i="3"/>
  <c r="Q136" i="3"/>
  <c r="T136" i="3"/>
  <c r="V136" i="3"/>
  <c r="J137" i="3"/>
  <c r="L137" i="3"/>
  <c r="O137" i="3"/>
  <c r="Q137" i="3"/>
  <c r="V137" i="3" s="1"/>
  <c r="T137" i="3"/>
  <c r="J138" i="3"/>
  <c r="L138" i="3"/>
  <c r="Q138" i="3" s="1"/>
  <c r="V138" i="3" s="1"/>
  <c r="O138" i="3"/>
  <c r="T138" i="3"/>
  <c r="J139" i="3"/>
  <c r="L139" i="3"/>
  <c r="O139" i="3"/>
  <c r="Q139" i="3"/>
  <c r="V139" i="3" s="1"/>
  <c r="T139" i="3"/>
  <c r="J140" i="3"/>
  <c r="L140" i="3"/>
  <c r="Q140" i="3" s="1"/>
  <c r="V140" i="3" s="1"/>
  <c r="O140" i="3"/>
  <c r="T140" i="3"/>
  <c r="J141" i="3"/>
  <c r="L141" i="3"/>
  <c r="O141" i="3"/>
  <c r="Q141" i="3"/>
  <c r="V141" i="3" s="1"/>
  <c r="T141" i="3"/>
  <c r="J142" i="3"/>
  <c r="L142" i="3"/>
  <c r="Q142" i="3" s="1"/>
  <c r="V142" i="3" s="1"/>
  <c r="O142" i="3"/>
  <c r="T142" i="3"/>
  <c r="J143" i="3"/>
  <c r="L143" i="3"/>
  <c r="O143" i="3"/>
  <c r="Q143" i="3"/>
  <c r="V143" i="3" s="1"/>
  <c r="T143" i="3"/>
  <c r="J144" i="3"/>
  <c r="L144" i="3"/>
  <c r="Q144" i="3" s="1"/>
  <c r="V144" i="3" s="1"/>
  <c r="O144" i="3"/>
  <c r="T144" i="3"/>
  <c r="J145" i="3"/>
  <c r="L145" i="3"/>
  <c r="O145" i="3"/>
  <c r="Q145" i="3"/>
  <c r="V145" i="3" s="1"/>
  <c r="T145" i="3"/>
  <c r="J146" i="3"/>
  <c r="L146" i="3"/>
  <c r="Q146" i="3" s="1"/>
  <c r="V146" i="3" s="1"/>
  <c r="O146" i="3"/>
  <c r="T146" i="3"/>
  <c r="J147" i="3"/>
  <c r="L147" i="3"/>
  <c r="O147" i="3"/>
  <c r="Q147" i="3"/>
  <c r="V147" i="3" s="1"/>
  <c r="T147" i="3"/>
  <c r="J148" i="3"/>
  <c r="L148" i="3"/>
  <c r="Q148" i="3" s="1"/>
  <c r="V148" i="3" s="1"/>
  <c r="O148" i="3"/>
  <c r="T148" i="3"/>
  <c r="J149" i="3"/>
  <c r="L149" i="3"/>
  <c r="O149" i="3"/>
  <c r="Q149" i="3"/>
  <c r="V149" i="3" s="1"/>
  <c r="T149" i="3"/>
  <c r="J150" i="3"/>
  <c r="L150" i="3"/>
  <c r="Q150" i="3" s="1"/>
  <c r="V150" i="3" s="1"/>
  <c r="O150" i="3"/>
  <c r="T150" i="3"/>
  <c r="J151" i="3"/>
  <c r="L151" i="3"/>
  <c r="O151" i="3"/>
  <c r="Q151" i="3"/>
  <c r="V151" i="3" s="1"/>
  <c r="T151" i="3"/>
  <c r="J152" i="3"/>
  <c r="L152" i="3"/>
  <c r="Q152" i="3" s="1"/>
  <c r="V152" i="3" s="1"/>
  <c r="O152" i="3"/>
  <c r="T152" i="3"/>
  <c r="J153" i="3"/>
  <c r="L153" i="3"/>
  <c r="O153" i="3"/>
  <c r="Q153" i="3"/>
  <c r="V153" i="3" s="1"/>
  <c r="T153" i="3"/>
  <c r="J154" i="3"/>
  <c r="L154" i="3"/>
  <c r="Q154" i="3" s="1"/>
  <c r="V154" i="3" s="1"/>
  <c r="O154" i="3"/>
  <c r="T154" i="3"/>
  <c r="J155" i="3"/>
  <c r="L155" i="3"/>
  <c r="O155" i="3"/>
  <c r="Q155" i="3"/>
  <c r="V155" i="3" s="1"/>
  <c r="T155" i="3"/>
  <c r="J156" i="3"/>
  <c r="L156" i="3"/>
  <c r="Q156" i="3" s="1"/>
  <c r="V156" i="3" s="1"/>
  <c r="O156" i="3"/>
  <c r="T156" i="3"/>
  <c r="J157" i="3"/>
  <c r="L157" i="3"/>
  <c r="O157" i="3"/>
  <c r="Q157" i="3"/>
  <c r="V157" i="3" s="1"/>
  <c r="T157" i="3"/>
  <c r="J158" i="3"/>
  <c r="L158" i="3"/>
  <c r="Q158" i="3" s="1"/>
  <c r="V158" i="3" s="1"/>
  <c r="O158" i="3"/>
  <c r="T158" i="3"/>
  <c r="AA110" i="3"/>
  <c r="Y110" i="3"/>
  <c r="AA109" i="3"/>
  <c r="Y109" i="3"/>
  <c r="AA108" i="3"/>
  <c r="AA107" i="3" s="1"/>
  <c r="Y108" i="3"/>
  <c r="Y107" i="3"/>
  <c r="AA106" i="3"/>
  <c r="Y106" i="3"/>
  <c r="AA105" i="3"/>
  <c r="Y105" i="3"/>
  <c r="AA104" i="3"/>
  <c r="Y104" i="3"/>
  <c r="AA103" i="3"/>
  <c r="Y103" i="3"/>
  <c r="AA102" i="3"/>
  <c r="Y102" i="3"/>
  <c r="AA101" i="3"/>
  <c r="Y101" i="3"/>
  <c r="AA100" i="3"/>
  <c r="Y100" i="3"/>
  <c r="AA99" i="3"/>
  <c r="Y99" i="3"/>
  <c r="AA98" i="3"/>
  <c r="Y98" i="3"/>
  <c r="AA97" i="3"/>
  <c r="Y97" i="3"/>
  <c r="AA96" i="3"/>
  <c r="Y96" i="3"/>
  <c r="AA95" i="3"/>
  <c r="Y95" i="3"/>
  <c r="AA94" i="3"/>
  <c r="Y94" i="3"/>
  <c r="AA93" i="3"/>
  <c r="Y93" i="3"/>
  <c r="AA92" i="3"/>
  <c r="Y92" i="3"/>
  <c r="AA123" i="3"/>
  <c r="Y123" i="3"/>
  <c r="AA122" i="3"/>
  <c r="Y122" i="3"/>
  <c r="AA121" i="3"/>
  <c r="Y121" i="3"/>
  <c r="AA120" i="3"/>
  <c r="Y120" i="3"/>
  <c r="AA119" i="3"/>
  <c r="Y119" i="3"/>
  <c r="AA118" i="3"/>
  <c r="Y118" i="3"/>
  <c r="AA117" i="3"/>
  <c r="Y117" i="3"/>
  <c r="AA116" i="3"/>
  <c r="Y116" i="3"/>
  <c r="AA115" i="3"/>
  <c r="Y115" i="3"/>
  <c r="AA114" i="3"/>
  <c r="Y114" i="3"/>
  <c r="AA113" i="3"/>
  <c r="Y113" i="3"/>
  <c r="AA112" i="3"/>
  <c r="Y112" i="3"/>
  <c r="AA111" i="3"/>
  <c r="Y111" i="3"/>
  <c r="Y77" i="3" l="1"/>
  <c r="AA77" i="3"/>
  <c r="Y74" i="3"/>
  <c r="AA74" i="3"/>
  <c r="Y71" i="3"/>
  <c r="AA71" i="3"/>
  <c r="Y70" i="3"/>
  <c r="AA70" i="3"/>
  <c r="Y69" i="3"/>
  <c r="AA69" i="3"/>
  <c r="Y68" i="3"/>
  <c r="AA68" i="3"/>
  <c r="Y67" i="3"/>
  <c r="AA67" i="3"/>
  <c r="Y66" i="3"/>
  <c r="AA66" i="3"/>
  <c r="Y65" i="3"/>
  <c r="AA65" i="3"/>
  <c r="Y64" i="3"/>
  <c r="AA64" i="3"/>
  <c r="AA63" i="3"/>
  <c r="Y63" i="3"/>
  <c r="Y62" i="3"/>
  <c r="AA62" i="3"/>
  <c r="Y61" i="3"/>
  <c r="AA61" i="3"/>
  <c r="Y59" i="3"/>
  <c r="Y58" i="3"/>
  <c r="AA58" i="3"/>
  <c r="Y56" i="3"/>
  <c r="Y55" i="3"/>
  <c r="Y54" i="3" l="1"/>
  <c r="Y53" i="3"/>
  <c r="AA44" i="3" l="1"/>
  <c r="Y44" i="3"/>
  <c r="AA43" i="3"/>
  <c r="Y43" i="3"/>
  <c r="AA42" i="3"/>
  <c r="Y42" i="3"/>
  <c r="AA41" i="3"/>
  <c r="Y41" i="3"/>
  <c r="AA40" i="3"/>
  <c r="Y40" i="3"/>
  <c r="AA39" i="3"/>
  <c r="Y39" i="3"/>
  <c r="AA38" i="3"/>
  <c r="Y38" i="3"/>
  <c r="AA37" i="3"/>
  <c r="Y37" i="3"/>
  <c r="AA36" i="3"/>
  <c r="Y36" i="3"/>
  <c r="AA35" i="3"/>
  <c r="Y35" i="3"/>
  <c r="AA34" i="3"/>
  <c r="Y34" i="3"/>
  <c r="AA33" i="3"/>
  <c r="Y33" i="3"/>
  <c r="AA32" i="3"/>
  <c r="Y32" i="3"/>
  <c r="AA31" i="3"/>
  <c r="Y31" i="3"/>
  <c r="AA30" i="3"/>
  <c r="Y30" i="3"/>
  <c r="AA29" i="3"/>
  <c r="Y29" i="3"/>
  <c r="AA28" i="3"/>
  <c r="Y28" i="3"/>
  <c r="AA27" i="3"/>
  <c r="Y27" i="3"/>
  <c r="AA26" i="3"/>
  <c r="Y26" i="3"/>
  <c r="AA25" i="3"/>
  <c r="Y25" i="3"/>
  <c r="AA24" i="3"/>
  <c r="Y24" i="3"/>
  <c r="AA23" i="3"/>
  <c r="Y23" i="3"/>
  <c r="AA22" i="3"/>
  <c r="Y22" i="3"/>
  <c r="AA21" i="3"/>
  <c r="Y21" i="3"/>
  <c r="AA20" i="3"/>
  <c r="Y20" i="3"/>
  <c r="AA19" i="3"/>
  <c r="Y19" i="3"/>
  <c r="AA18" i="3"/>
  <c r="Y18" i="3"/>
  <c r="AA17" i="3"/>
  <c r="Y17" i="3"/>
  <c r="AA16" i="3"/>
  <c r="Y16" i="3"/>
  <c r="AA15" i="3"/>
  <c r="Y15" i="3"/>
  <c r="AA14" i="3"/>
  <c r="Y14" i="3"/>
  <c r="AA13" i="3"/>
  <c r="Y13" i="3"/>
  <c r="AA12" i="3"/>
  <c r="Y12" i="3"/>
  <c r="AA11" i="3"/>
  <c r="Y11" i="3"/>
  <c r="AA10" i="3"/>
  <c r="Y10" i="3"/>
  <c r="AA91" i="3" l="1"/>
  <c r="Y91" i="3"/>
  <c r="AA90" i="3"/>
  <c r="Y90" i="3"/>
  <c r="AA89" i="3"/>
  <c r="Y89" i="3"/>
  <c r="AA88" i="3"/>
  <c r="Y88" i="3"/>
  <c r="AA87" i="3"/>
  <c r="Y87" i="3"/>
  <c r="AA86" i="3"/>
  <c r="Y86" i="3"/>
  <c r="AA85" i="3"/>
  <c r="Y85" i="3"/>
  <c r="AA84" i="3"/>
  <c r="Y84" i="3"/>
  <c r="AA83" i="3"/>
  <c r="Y83" i="3"/>
  <c r="AA82" i="3"/>
  <c r="Y82" i="3"/>
  <c r="AA81" i="3"/>
  <c r="Y81" i="3"/>
  <c r="AA80" i="3"/>
  <c r="Y80" i="3"/>
  <c r="AA78" i="3"/>
  <c r="Y78" i="3"/>
  <c r="Y158" i="3" l="1"/>
  <c r="AA158" i="3"/>
  <c r="Y157" i="3"/>
  <c r="AA157" i="3"/>
  <c r="Y156" i="3"/>
  <c r="AA156" i="3"/>
  <c r="Y155" i="3"/>
  <c r="AA155" i="3"/>
  <c r="Y154" i="3"/>
  <c r="AA154" i="3"/>
  <c r="Y153" i="3"/>
  <c r="AA153" i="3"/>
  <c r="Y152" i="3"/>
  <c r="AA152" i="3"/>
  <c r="Y151" i="3"/>
  <c r="AA151" i="3"/>
  <c r="Y150" i="3"/>
  <c r="AA150" i="3"/>
  <c r="Y149" i="3"/>
  <c r="AA149" i="3"/>
  <c r="Y148" i="3"/>
  <c r="AA148" i="3"/>
  <c r="Y147" i="3"/>
  <c r="AA147" i="3"/>
  <c r="Y146" i="3"/>
  <c r="AA146" i="3"/>
  <c r="Y145" i="3"/>
  <c r="AA145" i="3"/>
  <c r="Y144" i="3"/>
  <c r="AA144" i="3"/>
  <c r="Y143" i="3"/>
  <c r="AA143" i="3"/>
  <c r="Y142" i="3"/>
  <c r="AA142" i="3"/>
  <c r="Y141" i="3"/>
  <c r="AA141" i="3"/>
  <c r="Y140" i="3"/>
  <c r="AA140" i="3"/>
  <c r="Y139" i="3"/>
  <c r="AA139" i="3"/>
  <c r="Y138" i="3"/>
  <c r="AA138" i="3"/>
  <c r="Y137" i="3"/>
  <c r="AA137" i="3"/>
  <c r="AA136" i="3" l="1"/>
  <c r="Y136" i="3"/>
  <c r="AA135" i="3"/>
  <c r="Y135" i="3"/>
  <c r="AA134" i="3"/>
  <c r="Y134" i="3"/>
  <c r="AA133" i="3"/>
  <c r="Y133" i="3"/>
  <c r="AA132" i="3"/>
  <c r="Y132" i="3"/>
  <c r="AA131" i="3"/>
  <c r="Y131" i="3"/>
  <c r="AA130" i="3"/>
  <c r="Y130" i="3"/>
  <c r="AA129" i="3"/>
  <c r="Y129" i="3"/>
  <c r="AA128" i="3"/>
  <c r="Y128" i="3"/>
  <c r="AA127" i="3"/>
  <c r="Y127" i="3"/>
  <c r="AA126" i="3"/>
  <c r="Y126" i="3"/>
  <c r="AA125" i="3"/>
  <c r="Y125" i="3"/>
  <c r="AA124" i="3"/>
  <c r="Y1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GJ OMAÑA</author>
    <author>CASA</author>
    <author>GESTIONSP 02</author>
  </authors>
  <commentList>
    <comment ref="C7" authorId="0" shapeId="0" xr:uid="{00000000-0006-0000-0000-000001000000}">
      <text>
        <r>
          <rPr>
            <b/>
            <sz val="9"/>
            <color indexed="81"/>
            <rFont val="Tahoma"/>
            <family val="2"/>
          </rPr>
          <t>GJ OMAÑA:</t>
        </r>
        <r>
          <rPr>
            <sz val="9"/>
            <color indexed="81"/>
            <rFont val="Tahoma"/>
            <family val="2"/>
          </rPr>
          <t xml:space="preserve">
</t>
        </r>
        <r>
          <rPr>
            <sz val="18"/>
            <color indexed="81"/>
            <rFont val="Tahoma"/>
            <family val="2"/>
          </rPr>
          <t xml:space="preserve">Para los procesos misionales tener en cuenta als metas vinculadas al Plan de desarrollo departamental 2020-2023 </t>
        </r>
      </text>
    </comment>
    <comment ref="D7" authorId="0" shapeId="0" xr:uid="{00000000-0006-0000-0000-000002000000}">
      <text>
        <r>
          <rPr>
            <b/>
            <sz val="8"/>
            <color indexed="81"/>
            <rFont val="Tahoma"/>
            <family val="2"/>
          </rPr>
          <t>GJ OMAÑA:</t>
        </r>
        <r>
          <rPr>
            <sz val="16"/>
            <color indexed="81"/>
            <rFont val="Tahoma"/>
            <family val="2"/>
          </rPr>
          <t xml:space="preserve">
para el desarroollo de las actividades recordar la el area de aseguramiento los cambio que se realizaron en la vigencia 2020 y para el area de prestacion de servicios la incorporacion de las actividades de los recursos enviados a los municipios que se mencionaron en la reunion con el profesional Ernesto Sanchez  para el grupo de recursos humanos recordar las actividades realizadas desde el SGSST.
</t>
        </r>
      </text>
    </comment>
    <comment ref="U8" authorId="1" shapeId="0" xr:uid="{00000000-0006-0000-0000-000003000000}">
      <text>
        <r>
          <rPr>
            <sz val="10"/>
            <color indexed="81"/>
            <rFont val="Tahoma"/>
            <family val="2"/>
          </rPr>
          <t>Sustentar la razón del incumplimiento del indicador o  en caso contrario cual es el impacto generado</t>
        </r>
      </text>
    </comment>
    <comment ref="Z8" authorId="1" shapeId="0" xr:uid="{00000000-0006-0000-0000-000004000000}">
      <text>
        <r>
          <rPr>
            <sz val="10"/>
            <color indexed="81"/>
            <rFont val="Tahoma"/>
            <family val="2"/>
          </rPr>
          <t>Sustentar la razón del incumplimiento del indicador o  en caso contrario cual es el impacto generado</t>
        </r>
      </text>
    </comment>
    <comment ref="I124" authorId="2" shapeId="0" xr:uid="{097083D0-6ACE-4743-91F6-6AD497B6869A}">
      <text>
        <r>
          <rPr>
            <b/>
            <sz val="9"/>
            <color indexed="81"/>
            <rFont val="Tahoma"/>
            <family val="2"/>
          </rPr>
          <t xml:space="preserve">Cargar a 30 enero/21-ejecucion (IV) tri/20 </t>
        </r>
        <r>
          <rPr>
            <sz val="9"/>
            <color indexed="81"/>
            <rFont val="Tahoma"/>
            <family val="2"/>
          </rPr>
          <t xml:space="preserve">
</t>
        </r>
      </text>
    </comment>
    <comment ref="N124" authorId="2" shapeId="0" xr:uid="{05E09C90-B1F1-4504-8B52-FD58581F9006}">
      <text>
        <r>
          <rPr>
            <b/>
            <sz val="9"/>
            <color indexed="81"/>
            <rFont val="Tahoma"/>
            <family val="2"/>
          </rPr>
          <t xml:space="preserve">Cargar a 30 de abril/21-ejecucion (I) tri/21 </t>
        </r>
        <r>
          <rPr>
            <sz val="9"/>
            <color indexed="81"/>
            <rFont val="Tahoma"/>
            <family val="2"/>
          </rPr>
          <t xml:space="preserve">
</t>
        </r>
      </text>
    </comment>
    <comment ref="S124" authorId="2" shapeId="0" xr:uid="{F6DF4CFE-6A03-4CFC-ABED-0E5875D4FDB1}">
      <text>
        <r>
          <rPr>
            <b/>
            <sz val="9"/>
            <color indexed="81"/>
            <rFont val="Tahoma"/>
            <family val="2"/>
          </rPr>
          <t xml:space="preserve">Cargar a 30  de julio/21-ejecucion (II) tri-21 </t>
        </r>
        <r>
          <rPr>
            <sz val="9"/>
            <color indexed="81"/>
            <rFont val="Tahoma"/>
            <family val="2"/>
          </rPr>
          <t xml:space="preserve">
</t>
        </r>
      </text>
    </comment>
    <comment ref="X124" authorId="2" shapeId="0" xr:uid="{7136761D-11A8-406A-959D-E7EC1E4841CD}">
      <text>
        <r>
          <rPr>
            <b/>
            <sz val="9"/>
            <color indexed="81"/>
            <rFont val="Tahoma"/>
            <family val="2"/>
          </rPr>
          <t>Cargar a 30 de octubre/21-ejecucion (III) tri/21</t>
        </r>
        <r>
          <rPr>
            <sz val="9"/>
            <color indexed="81"/>
            <rFont val="Tahoma"/>
            <family val="2"/>
          </rPr>
          <t xml:space="preserve">
</t>
        </r>
      </text>
    </comment>
    <comment ref="I127" authorId="2" shapeId="0" xr:uid="{13309BD4-9A8D-49A7-86F7-70A4FD78A1E5}">
      <text>
        <r>
          <rPr>
            <b/>
            <sz val="9"/>
            <color indexed="81"/>
            <rFont val="Tahoma"/>
            <family val="2"/>
          </rPr>
          <t xml:space="preserve">Cargar a 30 enero/21-ejecucion (IV) tri/20 </t>
        </r>
        <r>
          <rPr>
            <sz val="9"/>
            <color indexed="81"/>
            <rFont val="Tahoma"/>
            <family val="2"/>
          </rPr>
          <t xml:space="preserve">
</t>
        </r>
      </text>
    </comment>
    <comment ref="N127" authorId="2" shapeId="0" xr:uid="{32AC0F4A-19F3-46B2-9608-77FB604A5601}">
      <text>
        <r>
          <rPr>
            <b/>
            <sz val="9"/>
            <color indexed="81"/>
            <rFont val="Tahoma"/>
            <family val="2"/>
          </rPr>
          <t xml:space="preserve">Cargar a 30 enero/21-ejecucion (IV) tri/20 </t>
        </r>
        <r>
          <rPr>
            <sz val="9"/>
            <color indexed="81"/>
            <rFont val="Tahoma"/>
            <family val="2"/>
          </rPr>
          <t xml:space="preserve">
</t>
        </r>
      </text>
    </comment>
    <comment ref="S127" authorId="2" shapeId="0" xr:uid="{CDBE1ECD-A7E9-416F-9FB2-178688611995}">
      <text>
        <r>
          <rPr>
            <b/>
            <sz val="9"/>
            <color indexed="81"/>
            <rFont val="Tahoma"/>
            <family val="2"/>
          </rPr>
          <t xml:space="preserve">Cargar a 30 enero/21-ejecucion (IV) tri/20 </t>
        </r>
        <r>
          <rPr>
            <sz val="9"/>
            <color indexed="81"/>
            <rFont val="Tahoma"/>
            <family val="2"/>
          </rPr>
          <t xml:space="preserve">
</t>
        </r>
      </text>
    </comment>
    <comment ref="X127" authorId="2" shapeId="0" xr:uid="{DE0477EF-1775-4057-9CD6-D2C573C6A3B5}">
      <text>
        <r>
          <rPr>
            <b/>
            <sz val="9"/>
            <color indexed="81"/>
            <rFont val="Tahoma"/>
            <family val="2"/>
          </rPr>
          <t xml:space="preserve">Cargar a 30 enero/21-ejecucion (IV) tri/20 </t>
        </r>
        <r>
          <rPr>
            <sz val="9"/>
            <color indexed="81"/>
            <rFont val="Tahoma"/>
            <family val="2"/>
          </rPr>
          <t xml:space="preserve">
</t>
        </r>
      </text>
    </comment>
    <comment ref="I128" authorId="2" shapeId="0" xr:uid="{4137834B-5C67-4F3E-9EBB-9BA64FA71309}">
      <text>
        <r>
          <rPr>
            <b/>
            <sz val="9"/>
            <color indexed="81"/>
            <rFont val="Tahoma"/>
            <family val="2"/>
          </rPr>
          <t xml:space="preserve">Revisar a 30 enero/21-El cargue del PAS/21 y ejecucion (IV) tri/20 </t>
        </r>
        <r>
          <rPr>
            <sz val="9"/>
            <color indexed="81"/>
            <rFont val="Tahoma"/>
            <family val="2"/>
          </rPr>
          <t xml:space="preserve">
</t>
        </r>
      </text>
    </comment>
    <comment ref="N128" authorId="2" shapeId="0" xr:uid="{20E302BE-327B-4CC8-8B02-1E0AAAA44432}">
      <text>
        <r>
          <rPr>
            <b/>
            <sz val="9"/>
            <color indexed="81"/>
            <rFont val="Tahoma"/>
            <family val="2"/>
          </rPr>
          <t xml:space="preserve">Revisar a 30 de abril/21-El cargue ejecucion (I) tri/21 </t>
        </r>
        <r>
          <rPr>
            <sz val="9"/>
            <color indexed="81"/>
            <rFont val="Tahoma"/>
            <family val="2"/>
          </rPr>
          <t xml:space="preserve">
</t>
        </r>
      </text>
    </comment>
    <comment ref="S128" authorId="2" shapeId="0" xr:uid="{6B2ABB9B-ED50-4E19-8FCB-2FE28E8307DA}">
      <text>
        <r>
          <rPr>
            <b/>
            <sz val="9"/>
            <color indexed="81"/>
            <rFont val="Tahoma"/>
            <family val="2"/>
          </rPr>
          <t xml:space="preserve">Revisar a 30  de julio/21-El cargue ejecucion (II) tri-21 </t>
        </r>
        <r>
          <rPr>
            <sz val="9"/>
            <color indexed="81"/>
            <rFont val="Tahoma"/>
            <family val="2"/>
          </rPr>
          <t xml:space="preserve">
</t>
        </r>
      </text>
    </comment>
    <comment ref="X128" authorId="2" shapeId="0" xr:uid="{33F80844-212A-49D2-B134-60B4FEF78863}">
      <text>
        <r>
          <rPr>
            <b/>
            <sz val="9"/>
            <color indexed="81"/>
            <rFont val="Tahoma"/>
            <family val="2"/>
          </rPr>
          <t>Revisar a 30 de octubre/21- El cargue ejecucion (III) tri/21</t>
        </r>
        <r>
          <rPr>
            <sz val="9"/>
            <color indexed="81"/>
            <rFont val="Tahoma"/>
            <family val="2"/>
          </rPr>
          <t xml:space="preserve">
</t>
        </r>
      </text>
    </comment>
    <comment ref="I191" authorId="2" shapeId="0" xr:uid="{00000000-0006-0000-0000-000005000000}">
      <text>
        <r>
          <rPr>
            <b/>
            <sz val="9"/>
            <color indexed="81"/>
            <rFont val="Tahoma"/>
            <family val="2"/>
          </rPr>
          <t xml:space="preserve">Cargar a 30 enero/21-ejecucion (IV) tri/20 </t>
        </r>
        <r>
          <rPr>
            <sz val="9"/>
            <color indexed="81"/>
            <rFont val="Tahoma"/>
            <family val="2"/>
          </rPr>
          <t xml:space="preserve">
</t>
        </r>
      </text>
    </comment>
    <comment ref="I195" authorId="2" shapeId="0" xr:uid="{00000000-0006-0000-0000-000006000000}">
      <text>
        <r>
          <rPr>
            <b/>
            <sz val="9"/>
            <color indexed="81"/>
            <rFont val="Tahoma"/>
            <family val="2"/>
          </rPr>
          <t xml:space="preserve">Cargar a 30 enero/21-ejecucion (IV) tri/20 </t>
        </r>
        <r>
          <rPr>
            <sz val="9"/>
            <color indexed="81"/>
            <rFont val="Tahoma"/>
            <family val="2"/>
          </rPr>
          <t xml:space="preserve">
</t>
        </r>
      </text>
    </comment>
    <comment ref="I196" authorId="2" shapeId="0" xr:uid="{00000000-0006-0000-0000-000007000000}">
      <text>
        <r>
          <rPr>
            <b/>
            <sz val="9"/>
            <color indexed="81"/>
            <rFont val="Tahoma"/>
            <family val="2"/>
          </rPr>
          <t xml:space="preserve">Revisar a 30 enero/21-El cargue del PAS/21 y ejecucion (IV) tri/20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Luz Miriam Diaz Diaz</author>
  </authors>
  <commentList>
    <comment ref="G37" authorId="0" shapeId="0" xr:uid="{00000000-0006-0000-0900-000001000000}">
      <text>
        <r>
          <rPr>
            <sz val="12"/>
            <color indexed="81"/>
            <rFont val="Tahoma"/>
            <family val="2"/>
          </rPr>
          <t>Escriba el nombre completo de la entidad</t>
        </r>
      </text>
    </comment>
    <comment ref="G39" authorId="0" shapeId="0" xr:uid="{00000000-0006-0000-0900-000002000000}">
      <text>
        <r>
          <rPr>
            <sz val="10"/>
            <color indexed="81"/>
            <rFont val="Tahoma"/>
            <family val="2"/>
          </rPr>
          <t>Seleccione el sector al que pertenece la entidad (sólo para entidades del orden nacional)</t>
        </r>
      </text>
    </comment>
    <comment ref="M39" authorId="0" shapeId="0" xr:uid="{00000000-0006-0000-0900-000003000000}">
      <text>
        <r>
          <rPr>
            <sz val="10"/>
            <color indexed="81"/>
            <rFont val="Tahoma"/>
            <family val="2"/>
          </rPr>
          <t>Seleccione el orden al que pertenece la entidad (nacional o territorial)</t>
        </r>
        <r>
          <rPr>
            <sz val="9"/>
            <color indexed="81"/>
            <rFont val="Tahoma"/>
            <family val="2"/>
          </rPr>
          <t xml:space="preserve">
</t>
        </r>
      </text>
    </comment>
    <comment ref="G41" authorId="0" shapeId="0" xr:uid="{00000000-0006-0000-0900-000004000000}">
      <text>
        <r>
          <rPr>
            <sz val="10"/>
            <color indexed="81"/>
            <rFont val="Tahoma"/>
            <family val="2"/>
          </rPr>
          <t>Seleccione el departamento donde está ubicada la entidad (solo para entidades del orden territorial)</t>
        </r>
      </text>
    </comment>
    <comment ref="M41" authorId="0" shapeId="0" xr:uid="{00000000-0006-0000-0900-000005000000}">
      <text>
        <r>
          <rPr>
            <sz val="10"/>
            <color indexed="81"/>
            <rFont val="Tahoma"/>
            <family val="2"/>
          </rPr>
          <t>Seleccione el año en que va a presentar la propuesta de racionalización</t>
        </r>
        <r>
          <rPr>
            <sz val="9"/>
            <color indexed="81"/>
            <rFont val="Tahoma"/>
            <family val="2"/>
          </rPr>
          <t xml:space="preserve">
</t>
        </r>
      </text>
    </comment>
    <comment ref="G43" authorId="0" shapeId="0" xr:uid="{00000000-0006-0000-0900-000006000000}">
      <text>
        <r>
          <rPr>
            <sz val="12"/>
            <color indexed="81"/>
            <rFont val="Tahoma"/>
            <family val="2"/>
          </rPr>
          <t>Escriba el nombre del Municipio donde se ubica la entidad (sólo para entidades del orden territorial)</t>
        </r>
      </text>
    </comment>
  </commentList>
</comments>
</file>

<file path=xl/sharedStrings.xml><?xml version="1.0" encoding="utf-8"?>
<sst xmlns="http://schemas.openxmlformats.org/spreadsheetml/2006/main" count="1672" uniqueCount="1186">
  <si>
    <t>INDICADOR</t>
  </si>
  <si>
    <t>Observaciones</t>
  </si>
  <si>
    <t>META</t>
  </si>
  <si>
    <t>ACTIVIDADES</t>
  </si>
  <si>
    <t>EVIDENCIA</t>
  </si>
  <si>
    <t>Versión: 01</t>
  </si>
  <si>
    <t>DIRECCIONAMIENTO ESTRATEGICO</t>
  </si>
  <si>
    <t>Código: F-DE-PE30-02</t>
  </si>
  <si>
    <t>Fecha Aprobación:
08/06/17</t>
  </si>
  <si>
    <t>Coordinación  de Planeación</t>
  </si>
  <si>
    <t>Coordinación  de Planeación y Sistemas de Informacion</t>
  </si>
  <si>
    <t>Coordinación  de Planeación, Grupos, Subgrupos y Dimensiones del PDSP</t>
  </si>
  <si>
    <t>Coordinación  de Planeación, Grupos, Subgrupos y Dimensiones del PDSP y Sistemas de Informacion - Control Interno</t>
  </si>
  <si>
    <t>Coordinación  de Planeación y Sistemas de Informacion - Control Interno</t>
  </si>
  <si>
    <t>Oficina de Planeacion y Sistemas de Informacion y Oficina de Control Interno</t>
  </si>
  <si>
    <t>Coordinación  de Planeación (infraestructura)</t>
  </si>
  <si>
    <t>Todos los Grupos, subgrupos - Oficina de Planeacion y Sistemas de Informacion</t>
  </si>
  <si>
    <t>GRUPO, SUBGRUPO O DEPENDENCIA RESPONSABLE</t>
  </si>
  <si>
    <t>FORMULA</t>
  </si>
  <si>
    <t>RESULTADO DEL INDICADOR</t>
  </si>
  <si>
    <t>Acumulado trimestre</t>
  </si>
  <si>
    <t>MONITOREO, SEGUIMIENTO Y EVALUACION DEL PLAN DE ACCION INSTITUCIONAL</t>
  </si>
  <si>
    <t>Acumulado Anual</t>
  </si>
  <si>
    <t>Acumulado al Tercer Trimestre</t>
  </si>
  <si>
    <t>% de Cumplimiento
IV Trimestre</t>
  </si>
  <si>
    <t>% Cumplimiento
III Trimestre</t>
  </si>
  <si>
    <t>Acumulado al Segundo Trimestre</t>
  </si>
  <si>
    <t>% de Cumplimiento
II Trimestre</t>
  </si>
  <si>
    <t>% de Cumplimiento
I Trimestre</t>
  </si>
  <si>
    <t>numerador
(ejecutado)</t>
  </si>
  <si>
    <t>denominador
(programado)</t>
  </si>
  <si>
    <t>MONITOREO, SEGUIMIENTO Y EVALUACION - IV TRIMESTRE</t>
  </si>
  <si>
    <t>MONITOREO, SEGUIMIENTO Y EVALUACION - III TRIMESTRE</t>
  </si>
  <si>
    <t>MONITOREO, SEGUIMIENTO Y EVALUACION - II TRIMESTRE</t>
  </si>
  <si>
    <t>MONITOREO, SEGUIMIENTO Y EVALUACION - I TRIMESTRE</t>
  </si>
  <si>
    <t>Pagina ___ de ___</t>
  </si>
  <si>
    <t>Sistemas de Información</t>
  </si>
  <si>
    <t>Todas las dependencias</t>
  </si>
  <si>
    <t xml:space="preserve">Coordinación de Archivo                               </t>
  </si>
  <si>
    <t>Oficina de Planeacion -Coordinación de Archivo</t>
  </si>
  <si>
    <t>Coordinación  de Planeación y Participación Social</t>
  </si>
  <si>
    <t xml:space="preserve">Dirección y Oficina de Planeacion </t>
  </si>
  <si>
    <t>Coordinación  de Planeación, Control Interno y Dirección</t>
  </si>
  <si>
    <t>Grupo Recursos Humanos</t>
  </si>
  <si>
    <t>Recursos Financieros</t>
  </si>
  <si>
    <t>Recursos Financieros, Presupuesto, Tesorería, Jurídica, Prestación de Servicios y Salud Pública</t>
  </si>
  <si>
    <t xml:space="preserve"> Areas involucradas en el Plan de Desarrollo (Coordinadora Recursos Financieros y Presupuesto)</t>
  </si>
  <si>
    <t xml:space="preserve">Recuros Financieros, Presupuesto y Prestación de Servicios de Salud </t>
  </si>
  <si>
    <t>Recuros Financieros, Presupuesto, Contabilidad y Pagaduría.</t>
  </si>
  <si>
    <t>Recuros Financieros, Presupuesto, Contabilidad  y Pagaduría.</t>
  </si>
  <si>
    <t>Presupuesto, Contabilidad y Tesorería/ pagaduría</t>
  </si>
  <si>
    <t>Recursos Financieros- Central de Cuentas, Presupuesto,Contabildiad y Tesoreria</t>
  </si>
  <si>
    <t>Recursos Financieros, Presupuesto</t>
  </si>
  <si>
    <t>Recursos Financieros, Presupuesto, Contabilidad, Tesorería.</t>
  </si>
  <si>
    <t>GRUPO RECURSOS FÍSICOS / ALMACÉN</t>
  </si>
  <si>
    <t>GRUPO RECURSOS FÍSICOS</t>
  </si>
  <si>
    <t>GRUPO RECURSOS FÍSICOS / DIRECCIÓN</t>
  </si>
  <si>
    <t>ÁREAS</t>
  </si>
  <si>
    <t>ÁREAS / DIRECCIÓN</t>
  </si>
  <si>
    <t>RECURSOS FÍSICOS</t>
  </si>
  <si>
    <t>DIRECCIÓN</t>
  </si>
  <si>
    <t>RECURSOS FÍSICOS / ALMACÉN / FINANCIERA</t>
  </si>
  <si>
    <t>GRUPO RECURSOS FÍSICOS / SISTEMAS DE INFORMACIÓN</t>
  </si>
  <si>
    <t>SUBGRUPO VIGILANCIA Y CONTROL</t>
  </si>
  <si>
    <t>JURIDICA</t>
  </si>
  <si>
    <t>Grupo de Atenciòn en Salud (Aseguramiento)</t>
  </si>
  <si>
    <t xml:space="preserve">Grupo de Atenciòn en Salud </t>
  </si>
  <si>
    <t xml:space="preserve">Trimestral </t>
  </si>
  <si>
    <t xml:space="preserve">PLAN O PROYECTO </t>
  </si>
  <si>
    <t xml:space="preserve">TIEMPO EJECUCION </t>
  </si>
  <si>
    <t xml:space="preserve">Actualizar las Tablas de
retención Documental  </t>
  </si>
  <si>
    <t xml:space="preserve">Programa de Gestión
Documental </t>
  </si>
  <si>
    <t xml:space="preserve">Sistema Integrado de
Conservación  </t>
  </si>
  <si>
    <t xml:space="preserve">Plan de mejoramiento en la
estructura física y propia del
IDS (Construcción del edificio 
propio del IDS)  </t>
  </si>
  <si>
    <t xml:space="preserve">Programas de Capacitación
en la Gestión Documental  </t>
  </si>
  <si>
    <t xml:space="preserve">Valoración de los Fondos
acumulados  </t>
  </si>
  <si>
    <t xml:space="preserve">Digitalización de los
Documentos  </t>
  </si>
  <si>
    <t>Corto Plazo (1
año)</t>
  </si>
  <si>
    <t>Mediano Plazo (1 -
4 años)</t>
  </si>
  <si>
    <t>Largo Plazo
(años enadelante)</t>
  </si>
  <si>
    <t>CODIGO UNSPSC</t>
  </si>
  <si>
    <t xml:space="preserve">DESCRIPCION </t>
  </si>
  <si>
    <t xml:space="preserve">FECHA ESTIMADA DE INICIO DE PROCESO DE SELECCIÓN </t>
  </si>
  <si>
    <t xml:space="preserve">DURACION ESTIMADA DE CONTRATO </t>
  </si>
  <si>
    <t>MODALIDAD DE SELECCIÓN</t>
  </si>
  <si>
    <t xml:space="preserve">FUENTE DE RECURSO </t>
  </si>
  <si>
    <t xml:space="preserve">VALOR ESTIMADO </t>
  </si>
  <si>
    <t xml:space="preserve">VALOR ESTIMADO EN LA VIGENCIA ACTUAL </t>
  </si>
  <si>
    <t>¿SE REQUIERE VIGENCIAS FUTURAS ?</t>
  </si>
  <si>
    <t xml:space="preserve">ESTADO DE SOLICITUD DE VIGENCIAS FUTURAS </t>
  </si>
  <si>
    <t xml:space="preserve">DATOS DE CONTACTO DEL RESPONSABLE </t>
  </si>
  <si>
    <t xml:space="preserve">NECESIDADES ADICIONALES </t>
  </si>
  <si>
    <t>POSIBLES CODIGOS UNSPSC</t>
  </si>
  <si>
    <r>
      <t xml:space="preserve">Entidad: </t>
    </r>
    <r>
      <rPr>
        <b/>
        <u/>
        <sz val="14"/>
        <color theme="1"/>
        <rFont val="Arial"/>
        <family val="2"/>
      </rPr>
      <t>INSTITUTO DEPARTAMENTAL DE SALUD DE NORTE DE SANTANDER</t>
    </r>
  </si>
  <si>
    <r>
      <t xml:space="preserve">Vigencia: </t>
    </r>
    <r>
      <rPr>
        <b/>
        <u/>
        <sz val="14"/>
        <color theme="1"/>
        <rFont val="Arial"/>
        <family val="2"/>
      </rPr>
      <t>2018</t>
    </r>
  </si>
  <si>
    <r>
      <t>Fecha de Publicación:</t>
    </r>
    <r>
      <rPr>
        <b/>
        <u/>
        <sz val="14"/>
        <color theme="1"/>
        <rFont val="Arial"/>
        <family val="2"/>
      </rPr>
      <t xml:space="preserve"> 30 de Enero de 2018</t>
    </r>
  </si>
  <si>
    <t>Plan Anticorrupción y de Atención al Ciudadano</t>
  </si>
  <si>
    <r>
      <rPr>
        <b/>
        <u/>
        <sz val="18"/>
        <color rgb="FFC00000"/>
        <rFont val="Arial"/>
        <family val="2"/>
      </rPr>
      <t>Componente 1:</t>
    </r>
    <r>
      <rPr>
        <b/>
        <sz val="18"/>
        <color theme="1"/>
        <rFont val="Arial"/>
        <family val="2"/>
      </rPr>
      <t xml:space="preserve"> Gestión del Riesgo de Corrupción - Mapa de Riesgos de Corrupción</t>
    </r>
  </si>
  <si>
    <t xml:space="preserve">Subcomponente/procesos </t>
  </si>
  <si>
    <t xml:space="preserve">Actividades </t>
  </si>
  <si>
    <t>Meta o producto</t>
  </si>
  <si>
    <t xml:space="preserve"> Responsable</t>
  </si>
  <si>
    <t xml:space="preserve"> Fecha programada</t>
  </si>
  <si>
    <r>
      <rPr>
        <b/>
        <sz val="12"/>
        <color theme="1"/>
        <rFont val="Arial"/>
        <family val="2"/>
      </rPr>
      <t>Subcomponente/proceso 1</t>
    </r>
    <r>
      <rPr>
        <sz val="12"/>
        <color theme="1"/>
        <rFont val="Arial"/>
        <family val="2"/>
      </rPr>
      <t xml:space="preserve">
Política de Administración de Riesgos</t>
    </r>
  </si>
  <si>
    <t>Socializar el proyecto de presupuesto de la entidad lo que incluye el POAI y el COAI-PAS en el comité Directivo de la entidad.</t>
  </si>
  <si>
    <t>Proyecto de presupuesto socializado y concertado antes de presentar el proyecto de presupuesto a la Junta Directiva de salud para su aprobación antes del 30 de enero de cada vigencia.</t>
  </si>
  <si>
    <t>Alta Dirección, Coordinación del área financiera  y Comité directivo (Integrantes)</t>
  </si>
  <si>
    <t xml:space="preserve">El servidor público bien sea personal de planta o contratista debe abstenerse de obstaculizar, poner trabas o direccionar a terceras personas la elaboración de informes o documentos técnicos; condicionando la viabilidad o conceptos ténicos a cambio de dadibas.  </t>
  </si>
  <si>
    <t xml:space="preserve"> Rectoria e imagen institucional fortalecida. </t>
  </si>
  <si>
    <t>Funcionarios de planta y contratistas de la entidad.</t>
  </si>
  <si>
    <t>1.2.1</t>
  </si>
  <si>
    <t>Seguimiento al cumplimiento del Plan de capacitaciones y asistencia técnicas en los cuales se evidencien soportes como: Listas de asistencias con actas/ informes de monitoreo, que incluyan de las sugerencias, recomendaciones técnicas y los compromisos con fecha de cumplimiento y responsables.</t>
  </si>
  <si>
    <t>Capacitaciones y asistencias técnicas debidamente soportadas que evidencien la Gestión con Valores para Resultados.</t>
  </si>
  <si>
    <t xml:space="preserve">Coordinadores de los grupos, subgrupos y responsables de las dimensiones del PTS. </t>
  </si>
  <si>
    <t>Implementación y divulgación del código de integridad del servidos público.</t>
  </si>
  <si>
    <t xml:space="preserve"> Rectoria e imagen institucional fortalecida enfocada a la Gestión con Valores para Resultados.</t>
  </si>
  <si>
    <t>Alta Dirección y Comité Funcionarios de planta y contratistas de la entidad.</t>
  </si>
  <si>
    <r>
      <rPr>
        <b/>
        <sz val="12"/>
        <color theme="1"/>
        <rFont val="Arial"/>
        <family val="2"/>
      </rPr>
      <t>Subcomponente/proceso 2</t>
    </r>
    <r>
      <rPr>
        <sz val="12"/>
        <color theme="1"/>
        <rFont val="Arial"/>
        <family val="2"/>
      </rPr>
      <t xml:space="preserve">
Construcción del Mapa de Riesgos de
Corrupción</t>
    </r>
  </si>
  <si>
    <t>2.1</t>
  </si>
  <si>
    <t xml:space="preserve">Elaboración de un Listado de recepción de documentación por parte de los prestadores de servicios de salud. 
Analisis del tiempo recepción, gestión y registro del prestador de servicios de salud  </t>
  </si>
  <si>
    <t>Evitar la dilatación del proceso de inscripción o Novedades en el registro especial de prestadores de servicios de salud</t>
  </si>
  <si>
    <t>Vigilancia y Control</t>
  </si>
  <si>
    <t>Semestralmente</t>
  </si>
  <si>
    <t>2.2</t>
  </si>
  <si>
    <t>Elaboración de formato en declaración por parte de verificación</t>
  </si>
  <si>
    <t>Evitar favorecer la habilitacion de servicios de salud a prestadores que no cumplen con los estandares de habilitación</t>
  </si>
  <si>
    <t>trimestral</t>
  </si>
  <si>
    <t>2.3</t>
  </si>
  <si>
    <t>Elaboración de Acta de seguimiento del proceso de licencia de funcionamiento para emisiones ionizantes</t>
  </si>
  <si>
    <t xml:space="preserve">Expedicion de Licencias de funcionamiento para emisiones ionizantes cumpliendo con los requisitos minimos </t>
  </si>
  <si>
    <t>2.4</t>
  </si>
  <si>
    <t xml:space="preserve">
Seguimiento mensual al cumplimiento del procedimiento para efectuar los recobros</t>
  </si>
  <si>
    <t>Recobros efecutuados- recuperación del recursos PPNA</t>
  </si>
  <si>
    <t>Prestacion de Servicios de Salud</t>
  </si>
  <si>
    <t>Mensual</t>
  </si>
  <si>
    <t>2.5</t>
  </si>
  <si>
    <t>Conformar equipo interdisciplinario: líder de financiera, auditor y un jurídico de PSS para las auditorias y la conciliación de glosas con IPS ó ESE  
Sistematizacion de la trazabilidad de la facturación</t>
  </si>
  <si>
    <t>Actas de conciliación suscritas por el equipo interdiciplinario.</t>
  </si>
  <si>
    <t>Subcomponente/proceso 2
Construcción del Mapa de Riesgos de
Corrupción</t>
  </si>
  <si>
    <t>2.7</t>
  </si>
  <si>
    <t>Contar con una base de datos (Bitácora) donde se revisan todas las remisiones
Establecer politicas para garantizar la remisión de los pacientes
Adquirir sotfware</t>
  </si>
  <si>
    <t>Evitar favorecer la remision de pacientes a IPS especificas</t>
  </si>
  <si>
    <t>CRUE</t>
  </si>
  <si>
    <t>2.8</t>
  </si>
  <si>
    <t>Capacitar al recurso humano en la responsabilidad del manejo y custodia de vacunas.
Seguimiento al debido proceso en el reporte de pérdidas de biológico.</t>
  </si>
  <si>
    <t>85% del talento humano de IPS Públicas y Privadas capacitados en el manejo y custodia de vacunas.
100% de municipios con seguimiento en el reporte de pérdidas de biológico.</t>
  </si>
  <si>
    <t>PAI</t>
  </si>
  <si>
    <t>2.9</t>
  </si>
  <si>
    <t>Garantizar la Trazabilidad y Seguimiento al manejo y uso adecuado de los insecticidas del grupo salud pública.</t>
  </si>
  <si>
    <t>Evitar la perdida o comercializacion de los insumos para control de vectores</t>
  </si>
  <si>
    <t>Vectores</t>
  </si>
  <si>
    <t>2.10</t>
  </si>
  <si>
    <t>Realizar visitas aleatorias a establecimientos farmaceuticos con conceptos favorables para aperturas y traslados</t>
  </si>
  <si>
    <t>10% de seguimiento a conceptos favorables para aperturas y traslados de establecimientos farmacéuticos en el Departamento.</t>
  </si>
  <si>
    <t>Medicamentos</t>
  </si>
  <si>
    <t>2.11</t>
  </si>
  <si>
    <t>Realizar visitas aleatorias a los establecimientos farmaceuticos autorizados</t>
  </si>
  <si>
    <t>2% de visitas aleatorias a establecimientos autorizados para verificar el concepto técnico emitido por el inspector de medicamentos.</t>
  </si>
  <si>
    <t>2.12</t>
  </si>
  <si>
    <t>Seguimiento y revision previa a los autos o expedicion de fallos en primera y en segunda instancia con el fin de evitar la dilatación de los procesos disciplinarios con el proposito de obtener el vencimiento de terminos o prescripcion del mismo</t>
  </si>
  <si>
    <t>Agilidad en los procesos diciplinarios.</t>
  </si>
  <si>
    <t>Juridica</t>
  </si>
  <si>
    <t>permanente</t>
  </si>
  <si>
    <t>2.14</t>
  </si>
  <si>
    <t>Actualizar el manual de contratación.</t>
  </si>
  <si>
    <t>Manual de contrataciónn actualizado.</t>
  </si>
  <si>
    <t>Alta Dirección y oficina Júridica.</t>
  </si>
  <si>
    <t>2.15</t>
  </si>
  <si>
    <t xml:space="preserve">Realizar una efectiva supervision y exigencia en el cumplimiento de los contratos y emitir los correspondientes informes de supervisión de acuerdo al manual de supervisión de contratos. </t>
  </si>
  <si>
    <t>Objetos contractuales cumplidos.</t>
  </si>
  <si>
    <t xml:space="preserve">Supervisores de contratos </t>
  </si>
  <si>
    <t>2.16</t>
  </si>
  <si>
    <t>Cruce información entre prestacionde servicios de salud, contabilidad, presupuesto y pagaduria.
Utilizacion del modulo de contratacion del Software de TNS, con el fin de evitar el doble pago de factura por falta de trazabilidad de la factura de prestación de servicios de salud  que permitan identificar y controlar las diferentes pagos realizados</t>
  </si>
  <si>
    <t>Información conciliada, verás y oportuna.</t>
  </si>
  <si>
    <t>Contabilidad y Prestacion de Servicios</t>
  </si>
  <si>
    <t>2.18</t>
  </si>
  <si>
    <t>Verificación con las instituciones públicas y privadas de los titulos a Registrar por la oficina de registros profesionales.</t>
  </si>
  <si>
    <t>Autorización y registro profesional con cumplimiento de los requisitos.</t>
  </si>
  <si>
    <t>Recursos Humanos</t>
  </si>
  <si>
    <r>
      <rPr>
        <b/>
        <sz val="12"/>
        <color theme="1"/>
        <rFont val="Arial"/>
        <family val="2"/>
      </rPr>
      <t>Subcomponente/proceso 3</t>
    </r>
    <r>
      <rPr>
        <sz val="12"/>
        <color theme="1"/>
        <rFont val="Arial"/>
        <family val="2"/>
      </rPr>
      <t xml:space="preserve">
Consulta y divulgación</t>
    </r>
  </si>
  <si>
    <t>3.1</t>
  </si>
  <si>
    <t xml:space="preserve">Fortalecimiento a la implementación del software de gestión documental medinate Capacitación y sencibilización al personal de la Entidad para la </t>
  </si>
  <si>
    <t>Software de gestión documental operando en la Institución</t>
  </si>
  <si>
    <t>Alta dirección Planeación - Sistemas de información - archivo y recursos humanos</t>
  </si>
  <si>
    <t>3.2</t>
  </si>
  <si>
    <t>Publicación en la página web el Plan Anticorrupción e otros informes del IDS de interes a la comunidad en general</t>
  </si>
  <si>
    <t xml:space="preserve">Publicación constante en la pagina www.ids.gov.co </t>
  </si>
  <si>
    <t>Planeación y Sistemas de Información</t>
  </si>
  <si>
    <r>
      <rPr>
        <b/>
        <sz val="12"/>
        <color theme="1"/>
        <rFont val="Arial"/>
        <family val="2"/>
      </rPr>
      <t>Subcomponente/proceso 4</t>
    </r>
    <r>
      <rPr>
        <sz val="12"/>
        <color theme="1"/>
        <rFont val="Arial"/>
        <family val="2"/>
      </rPr>
      <t xml:space="preserve">
Monitorio y revisión</t>
    </r>
  </si>
  <si>
    <t>4.1</t>
  </si>
  <si>
    <t>Los líderes de los procesos en conjunto con sus equipos deben monitorear y revisar periódicamente el documento del Mapa de Riesgos de Corrupción y si es del caso ajustarlo haciendo públicos los cambios.</t>
  </si>
  <si>
    <t>Monitorear permanentemente la gestión del riesgo y la efectividad de los controles establecidos</t>
  </si>
  <si>
    <t>Coordinadores de los grupos, subgrupos, Control Interno y Planeación</t>
  </si>
  <si>
    <r>
      <rPr>
        <b/>
        <sz val="12"/>
        <color theme="1"/>
        <rFont val="Arial"/>
        <family val="2"/>
      </rPr>
      <t>Subcomponente/proceso 5</t>
    </r>
    <r>
      <rPr>
        <sz val="12"/>
        <color theme="1"/>
        <rFont val="Arial"/>
        <family val="2"/>
      </rPr>
      <t xml:space="preserve">
Seguimiento</t>
    </r>
  </si>
  <si>
    <t>5.1</t>
  </si>
  <si>
    <t xml:space="preserve">Realizar auditorías internas analice las causas, los riesgos de corrupción y la efectividad de los controles incorporados en el Mapa de Riesgos de Corrupción.
</t>
  </si>
  <si>
    <t>Adelantar seguimiento al Mapa de Riesgos de
Corrupción.</t>
  </si>
  <si>
    <t>Control Interno</t>
  </si>
  <si>
    <t>ESTRATEGIA DE RACIONALIZACIÓN DE TRÁMITES</t>
  </si>
  <si>
    <t>Nombre de la entidad</t>
  </si>
  <si>
    <t>Instituto Departamental de Salud de Norte de Santander</t>
  </si>
  <si>
    <t>Sector Administrativo</t>
  </si>
  <si>
    <t>No aplica</t>
  </si>
  <si>
    <t>Orden</t>
  </si>
  <si>
    <t>Territorial</t>
  </si>
  <si>
    <t>Departamento:</t>
  </si>
  <si>
    <t>Norte de Santander</t>
  </si>
  <si>
    <t>Año Vigencia:</t>
  </si>
  <si>
    <t>Municipio:</t>
  </si>
  <si>
    <t>San José de Cúcuta</t>
  </si>
  <si>
    <r>
      <rPr>
        <b/>
        <sz val="9"/>
        <rFont val="Arial"/>
        <family val="2"/>
      </rPr>
      <t>DATOS TRÁMITES A RACIONALIZAR</t>
    </r>
  </si>
  <si>
    <r>
      <rPr>
        <b/>
        <sz val="9"/>
        <rFont val="Arial"/>
        <family val="2"/>
      </rPr>
      <t>ACCIONES DE RACIONALIZACIÓN A DESARROLLAR</t>
    </r>
  </si>
  <si>
    <r>
      <rPr>
        <b/>
        <sz val="9"/>
        <rFont val="Arial"/>
        <family val="2"/>
      </rPr>
      <t>PLAN DE EJECUCIÓN</t>
    </r>
  </si>
  <si>
    <r>
      <rPr>
        <b/>
        <sz val="9"/>
        <rFont val="Arial"/>
        <family val="2"/>
      </rPr>
      <t>Tipo</t>
    </r>
  </si>
  <si>
    <r>
      <rPr>
        <b/>
        <sz val="9"/>
        <rFont val="Arial"/>
        <family val="2"/>
      </rPr>
      <t>Número</t>
    </r>
  </si>
  <si>
    <r>
      <rPr>
        <b/>
        <sz val="9"/>
        <rFont val="Arial"/>
        <family val="2"/>
      </rPr>
      <t>Nombre</t>
    </r>
  </si>
  <si>
    <r>
      <rPr>
        <b/>
        <sz val="9"/>
        <rFont val="Arial"/>
        <family val="2"/>
      </rPr>
      <t>Estado</t>
    </r>
  </si>
  <si>
    <r>
      <rPr>
        <b/>
        <sz val="9"/>
        <rFont val="Arial"/>
        <family val="2"/>
      </rPr>
      <t>Situación actual</t>
    </r>
  </si>
  <si>
    <r>
      <rPr>
        <b/>
        <sz val="9"/>
        <rFont val="Arial"/>
        <family val="2"/>
      </rPr>
      <t>Mejora por implementar</t>
    </r>
  </si>
  <si>
    <r>
      <rPr>
        <b/>
        <sz val="9"/>
        <rFont val="Arial"/>
        <family val="2"/>
      </rPr>
      <t>Beneficio al ciudadano o entidad</t>
    </r>
  </si>
  <si>
    <r>
      <rPr>
        <b/>
        <sz val="9"/>
        <rFont val="Arial"/>
        <family val="2"/>
      </rPr>
      <t>Tipo racionalización</t>
    </r>
  </si>
  <si>
    <r>
      <rPr>
        <b/>
        <sz val="9"/>
        <rFont val="Arial"/>
        <family val="2"/>
      </rPr>
      <t>Acciones racionalización</t>
    </r>
  </si>
  <si>
    <r>
      <rPr>
        <b/>
        <sz val="9"/>
        <rFont val="Arial"/>
        <family val="2"/>
      </rPr>
      <t>Fecha inicio</t>
    </r>
  </si>
  <si>
    <r>
      <rPr>
        <b/>
        <sz val="9"/>
        <rFont val="Arial"/>
        <family val="2"/>
      </rPr>
      <t>Fecha final presente vigencia</t>
    </r>
  </si>
  <si>
    <r>
      <rPr>
        <b/>
        <sz val="9"/>
        <rFont val="Arial"/>
        <family val="2"/>
      </rPr>
      <t>Fecha final racionalizaci ón</t>
    </r>
  </si>
  <si>
    <r>
      <rPr>
        <b/>
        <sz val="9"/>
        <rFont val="Arial"/>
        <family val="2"/>
      </rPr>
      <t>Responsable</t>
    </r>
  </si>
  <si>
    <r>
      <rPr>
        <sz val="9"/>
        <rFont val="Arial"/>
        <family val="2"/>
      </rPr>
      <t>Modelo Único – Hijo</t>
    </r>
  </si>
  <si>
    <r>
      <rPr>
        <sz val="9"/>
        <rFont val="Arial"/>
        <family val="2"/>
      </rPr>
      <t>Credencial de expendedor de drogas</t>
    </r>
  </si>
  <si>
    <r>
      <rPr>
        <sz val="9"/>
        <rFont val="Arial"/>
        <family val="2"/>
      </rPr>
      <t>Inscrito</t>
    </r>
  </si>
  <si>
    <t>El ciudadano
radica a través de correo electrónico la documentación, sin embargo, debe allegar las estampillas y consignacion en original para finalizar el trámite</t>
  </si>
  <si>
    <t>Lograr la compra de estampilla por PSE y que el trámite sea completamente en línea</t>
  </si>
  <si>
    <r>
      <rPr>
        <sz val="9"/>
        <rFont val="Arial"/>
        <family val="2"/>
      </rPr>
      <t xml:space="preserve">Ahorro en tiempo y costos de desplazamiento.
</t>
    </r>
    <r>
      <rPr>
        <sz val="9"/>
        <rFont val="Arial"/>
        <family val="2"/>
      </rPr>
      <t>Disponibilidad total para la solicitud del trámite 24/7.</t>
    </r>
  </si>
  <si>
    <t>Tecnológica</t>
  </si>
  <si>
    <t>Pago en línea
Disponer mecanismos de seguimiento
Trámite total en Línea</t>
  </si>
  <si>
    <t>Julio de 2018</t>
  </si>
  <si>
    <t>Diciembre de 2018</t>
  </si>
  <si>
    <t>Junio de 2019</t>
  </si>
  <si>
    <t>Oficina de Control de Medicamentos
Sistemas de Información
Hacienda Departamental</t>
  </si>
  <si>
    <r>
      <rPr>
        <sz val="9"/>
        <rFont val="Arial"/>
        <family val="2"/>
      </rPr>
      <t>Cancelación de la inscripción para el manejo de medicamentos de control especial</t>
    </r>
  </si>
  <si>
    <t xml:space="preserve">El ciudadano radica a través de correo electrónico oficio informando la novedad de cierre de manejo de medicamento de control especial. </t>
  </si>
  <si>
    <r>
      <rPr>
        <sz val="9"/>
        <rFont val="Arial"/>
        <family val="2"/>
      </rPr>
      <t>Diseñar un formulario de cierre e implementar que el trámite sea en línea (que se pueda diligenciar el formulario haciendo la novedad del cierre).</t>
    </r>
    <r>
      <rPr>
        <sz val="9"/>
        <color rgb="FFFF0000"/>
        <rFont val="Arial"/>
        <family val="2"/>
      </rPr>
      <t xml:space="preserve"> </t>
    </r>
  </si>
  <si>
    <t xml:space="preserve">Verificar pago de formulario de cierre en linea. </t>
  </si>
  <si>
    <t>Oficina de Control de Medicamentos
Sistemas de Información</t>
  </si>
  <si>
    <r>
      <rPr>
        <sz val="9"/>
        <rFont val="Arial"/>
        <family val="2"/>
      </rPr>
      <t>Inscripción, renovación, ampliación o modificación para el manejo de medicamentos de control especial</t>
    </r>
  </si>
  <si>
    <t>El ciudadano
radica a través de correo electrónico la documentación, sin embargo, debe allegar las estampillas en original y la consignación para finalizar el trámite</t>
  </si>
  <si>
    <r>
      <rPr>
        <sz val="9"/>
        <rFont val="Arial"/>
        <family val="2"/>
      </rPr>
      <t>Autorización de funcionamiento de establecimientos farmacéuticos</t>
    </r>
  </si>
  <si>
    <r>
      <rPr>
        <sz val="9"/>
        <rFont val="Arial"/>
        <family val="2"/>
      </rPr>
      <t>Único</t>
    </r>
  </si>
  <si>
    <r>
      <rPr>
        <sz val="9"/>
        <rFont val="Arial"/>
        <family val="2"/>
      </rPr>
      <t>Autorización y/o renovación en buenas practicas del servicio farmacéutico (BPSF),</t>
    </r>
  </si>
  <si>
    <r>
      <t>Fecha de Publicación:</t>
    </r>
    <r>
      <rPr>
        <b/>
        <u/>
        <sz val="14"/>
        <color theme="1"/>
        <rFont val="Arial"/>
        <family val="2"/>
      </rPr>
      <t xml:space="preserve"> 30 de Enero 2018</t>
    </r>
  </si>
  <si>
    <r>
      <rPr>
        <b/>
        <u/>
        <sz val="18"/>
        <color theme="5"/>
        <rFont val="Arial"/>
        <family val="2"/>
      </rPr>
      <t>Componente 3:</t>
    </r>
    <r>
      <rPr>
        <b/>
        <sz val="18"/>
        <color theme="1"/>
        <rFont val="Arial"/>
        <family val="2"/>
      </rPr>
      <t xml:space="preserve"> Rendición de Cuentas</t>
    </r>
  </si>
  <si>
    <r>
      <rPr>
        <b/>
        <sz val="12"/>
        <color theme="1"/>
        <rFont val="Arial"/>
        <family val="2"/>
      </rPr>
      <t>Subcomponente/proceso 1</t>
    </r>
    <r>
      <rPr>
        <sz val="12"/>
        <color theme="1"/>
        <rFont val="Arial"/>
        <family val="2"/>
      </rPr>
      <t xml:space="preserve">
Información de calidad y en lenguaje
comprensible</t>
    </r>
  </si>
  <si>
    <t>1.1</t>
  </si>
  <si>
    <t>Facilitar el control social, que comprende acciones de petición de información y de explicaciones para buscar la transparencia de la gestión de la administración pública y lograr la adopción de los principios de Buen Gobierno (Decreto 2641 de 2012 reglamentario Ley Anticorrupción</t>
  </si>
  <si>
    <t>Suministrar de manera permanente la información actualizada de PQRSD en la página web del IDS</t>
  </si>
  <si>
    <t>Planeacion y sistemas de información - Servicio de  atención a comunidad-SAC</t>
  </si>
  <si>
    <t>Trimestral</t>
  </si>
  <si>
    <t>1.2</t>
  </si>
  <si>
    <t xml:space="preserve">La Rendición de Cuentas es un instrumento que implica la obligación de informar y el derecho de ser informado, se desarrollará como un proceso permanente de entrega de resultados, donde el ciudadano conozca los planes y desarrollo de las acciones, para lo cual, el Instituto Departamental de Salud a través de la página web insitucional www.ids.gov.co mantendrá informado al ciudadano con la invitación permanente a participar a través de sus preguntas,  opiniones y sugerencias, en el seguimiento y mejoramiento de la gestión. </t>
  </si>
  <si>
    <t>El Instituto Departamental de Salud desarrollará el proceso de rendición de cuentas a través de las publicaciones en la pagina web institucional (Plan de Acción vigencia 2017, Ejecuciones presupuestales - Plan de Inversion, Informes de Gestión trimestrales publicados para fácil acceso de la comunidad, Contratación y demás información pública)</t>
  </si>
  <si>
    <t>Planeacion y sistemas de información - Participación Social y atencion a la comunidad</t>
  </si>
  <si>
    <t>Permanente</t>
  </si>
  <si>
    <r>
      <rPr>
        <b/>
        <sz val="12"/>
        <color theme="1"/>
        <rFont val="Arial"/>
        <family val="2"/>
      </rPr>
      <t>Subcomponente/proceso 2</t>
    </r>
    <r>
      <rPr>
        <sz val="12"/>
        <color theme="1"/>
        <rFont val="Arial"/>
        <family val="2"/>
      </rPr>
      <t xml:space="preserve">
Diálogo de doble vía con la ciudadanía
y sus organizaciones</t>
    </r>
  </si>
  <si>
    <t>Anualmente se efectuará un evento de Audiencia Pública de Rendición de Cuentas a la Ciudadanía, donde se efectuará un balance de la gestión, las metas alcanzadas, los resultados obtenidos y los recursos utilizados.</t>
  </si>
  <si>
    <t>Realizar una (1) Audiencia Pública de Rendición de Cuentas</t>
  </si>
  <si>
    <t>Dirección, Planeación y sistemas de información - Participación Social y Comunicaciones</t>
  </si>
  <si>
    <t>Cuarto trimestre 2018</t>
  </si>
  <si>
    <r>
      <rPr>
        <b/>
        <sz val="12"/>
        <color theme="1"/>
        <rFont val="Arial"/>
        <family val="2"/>
      </rPr>
      <t>Subcomponente/proceso 3</t>
    </r>
    <r>
      <rPr>
        <sz val="12"/>
        <color theme="1"/>
        <rFont val="Arial"/>
        <family val="2"/>
      </rPr>
      <t xml:space="preserve">
Incentivos para motivar la cultura de la
rendición y petición de cuentas</t>
    </r>
  </si>
  <si>
    <t>Incentivar a la comunidad sobre los eventos de interés de salud, sus deberes y derechos en salud</t>
  </si>
  <si>
    <t>Realización de los Comtés de vigilancia epidemiológica comunitaria -COVECOM.
Capacitaciones EAPB con las asociaciones de usuarios y coordinaciones de salud pública de los 40 municipios para la replica a las entidades y asociaciones de usuarios , seguimiento a la operatividad de los mecanismos de participación social que operan en el muncipio.</t>
  </si>
  <si>
    <t>Grupo de salud pública-vigilancia en salud pública,  sistemas de información - Participación Social y Comunicaciones</t>
  </si>
  <si>
    <r>
      <rPr>
        <b/>
        <sz val="12"/>
        <color theme="1"/>
        <rFont val="Arial"/>
        <family val="2"/>
      </rPr>
      <t>Subcomponente/proceso 4</t>
    </r>
    <r>
      <rPr>
        <sz val="12"/>
        <color theme="1"/>
        <rFont val="Arial"/>
        <family val="2"/>
      </rPr>
      <t xml:space="preserve">
Evaluación y retroalimentación a la
gestión institucional</t>
    </r>
  </si>
  <si>
    <t>Realizar trimestralmente los informes de gestión</t>
  </si>
  <si>
    <t>Elaborar 4 informes de gestión (trimestrales) publicados en la pagina web del IDS</t>
  </si>
  <si>
    <t>Planeacion y sistemas de información</t>
  </si>
  <si>
    <t>Anual y trimestral.</t>
  </si>
  <si>
    <t>4.2</t>
  </si>
  <si>
    <t>Rendir información de la gestión realizada a la Gobernacion del Dpto, Miembros del CTSSS, Asamblea Dptal y Entes de Control (según Demanda)</t>
  </si>
  <si>
    <t>Rendir 4 informes de gestión de manera oportuna a la Gobernacion del Dpto, Miembros del CTSSS, Asamblea Dptal y Entes de Control.</t>
  </si>
  <si>
    <t>Dirección, Planeación y sistemas de información - Coordinadores de los grupos del IDS, Participación Social y Comunicaciones</t>
  </si>
  <si>
    <t>Trimestral según fechas definidas enla circular No 585 de fecha 14 de Diciembre de 2017</t>
  </si>
  <si>
    <r>
      <rPr>
        <b/>
        <u/>
        <sz val="18"/>
        <color theme="6" tint="-0.499984740745262"/>
        <rFont val="Arial"/>
        <family val="2"/>
      </rPr>
      <t>Componente 4:</t>
    </r>
    <r>
      <rPr>
        <b/>
        <sz val="18"/>
        <color theme="1"/>
        <rFont val="Arial"/>
        <family val="2"/>
      </rPr>
      <t xml:space="preserve"> Atención al Ciudadano</t>
    </r>
  </si>
  <si>
    <r>
      <rPr>
        <b/>
        <sz val="12"/>
        <color theme="1"/>
        <rFont val="Arial"/>
        <family val="2"/>
      </rPr>
      <t>Subcomponente/proceso 1</t>
    </r>
    <r>
      <rPr>
        <sz val="12"/>
        <color theme="1"/>
        <rFont val="Arial"/>
        <family val="2"/>
      </rPr>
      <t xml:space="preserve">
Estructura administrativa y
Direccionamiento estratégico</t>
    </r>
  </si>
  <si>
    <t>Fortalecer la operatividad de la oficina del servicio de Atencion a la Comunidad (SAC) en el seguimiento y cirerre de las PQR.</t>
  </si>
  <si>
    <t xml:space="preserve">Informes trimestrales que evidence el oportuno seguimiento y cirerre de las PQR.  </t>
  </si>
  <si>
    <t xml:space="preserve">Servicio de atencion a la comunidad (SAC) </t>
  </si>
  <si>
    <t>Definir y difundir el portafolio de servicio al ciudadano de la entidad</t>
  </si>
  <si>
    <t>Portafolio socializado en la Entidad y difundido a través de la web www.ids.gov.co</t>
  </si>
  <si>
    <t>Servicio de atencion a la comunidad (SAC) - Participación Social - Sistemas de Información</t>
  </si>
  <si>
    <r>
      <rPr>
        <b/>
        <sz val="12"/>
        <color theme="1"/>
        <rFont val="Arial"/>
        <family val="2"/>
      </rPr>
      <t>Subcomponente/proceso 2</t>
    </r>
    <r>
      <rPr>
        <sz val="12"/>
        <color theme="1"/>
        <rFont val="Arial"/>
        <family val="2"/>
      </rPr>
      <t xml:space="preserve">
Fortalecimiento de los canales de
atención</t>
    </r>
  </si>
  <si>
    <t xml:space="preserve">Poner a disposición de la ciudadanía espacios físicos visibles de la información actualizada sobre:
- Derechos y deberes de los usuarios y medios para garantizarlos.  
- Descripción de los procedimientos, trámites y servicios de la entidad.  
- Tiempos de entrega de cada trámite o servicio. 
- Requisitos e indicaciones necesarios para que los ciudadanos puedan cumplir con sus obligaciones o ejercer sus derechos. 
 Horarios y puntos de atención.  
- Dependencia, nombre y cargo del servidor a quien debe dirigirse en caso de una queja o un reclamo. 
-Informar a la ciudadanía sobre los medios de atención con los que cuenta la entidad para recepción de peticiones, quejas, sugerencias, reclamos y denuncias de actos de corrupción. </t>
  </si>
  <si>
    <t>Campaña de información y solcialización a traves de medios de comunicación orales y escitos y página web.
Informacion actualizada en cartelera, televisor, pendones y demás medios de que se disponga.</t>
  </si>
  <si>
    <t xml:space="preserve">Servicio de atención a la comunidad (SAC) </t>
  </si>
  <si>
    <r>
      <rPr>
        <b/>
        <sz val="12"/>
        <color theme="1"/>
        <rFont val="Arial"/>
        <family val="2"/>
      </rPr>
      <t>Subcomponente/proceso 3</t>
    </r>
    <r>
      <rPr>
        <sz val="12"/>
        <color theme="1"/>
        <rFont val="Arial"/>
        <family val="2"/>
      </rPr>
      <t xml:space="preserve">
Talento Humano</t>
    </r>
  </si>
  <si>
    <t>Afianzar la cultura de servicio al ciudadano en los Servidores Públicos,  mediante programas de capacitación y sensibilización.</t>
  </si>
  <si>
    <t>Durante la presente vigencia realizar una jornada de sensibilización sobre atención al ciudadano en los servidores de la entidad.</t>
  </si>
  <si>
    <t xml:space="preserve">Recursos Humanos y Servicio de atencion a la comunidad (SAC) </t>
  </si>
  <si>
    <t>30 de Junio de 2018</t>
  </si>
  <si>
    <r>
      <rPr>
        <b/>
        <sz val="12"/>
        <color theme="1"/>
        <rFont val="Arial"/>
        <family val="2"/>
      </rPr>
      <t>Subcomponente/proceso 4</t>
    </r>
    <r>
      <rPr>
        <sz val="12"/>
        <color theme="1"/>
        <rFont val="Arial"/>
        <family val="2"/>
      </rPr>
      <t xml:space="preserve">
Normativo y procedimental</t>
    </r>
  </si>
  <si>
    <t xml:space="preserve">Actualizar el acto administrativo de reglamento interno de PQR y denuncias.
</t>
  </si>
  <si>
    <t>Acto administrativo de reglamento interno de PQR y denuncias actualizado</t>
  </si>
  <si>
    <t>Servicio de atencion a la comunidad (SAC) - Participación Social - Planeación - Juridica y Alta dirección</t>
  </si>
  <si>
    <r>
      <rPr>
        <b/>
        <sz val="12"/>
        <color theme="1"/>
        <rFont val="Arial"/>
        <family val="2"/>
      </rPr>
      <t>Subcomponente/proceso 5</t>
    </r>
    <r>
      <rPr>
        <sz val="12"/>
        <color theme="1"/>
        <rFont val="Arial"/>
        <family val="2"/>
      </rPr>
      <t xml:space="preserve">
Relacionamiento con el ciudadano</t>
    </r>
  </si>
  <si>
    <t>Medir la satisfacción del ciudadano en relación con los trámites y servicios que presta la Entidad.</t>
  </si>
  <si>
    <t>Evaluar trimestralmente la encuesta  para medir la satisfacción del ciudadano</t>
  </si>
  <si>
    <t>Servicio de atencion a la comunidad (SAC) - Participación Social</t>
  </si>
  <si>
    <t>5.2</t>
  </si>
  <si>
    <t>Identificar necesidades, expectativas e intereses del ciudadano para gestionar la atención adecuada y oportuna</t>
  </si>
  <si>
    <t>Establecer estadísticamente cuáles son las solicitudes y necesidades más comunes por las cuales acude el ciudadano al IDS.</t>
  </si>
  <si>
    <t>Servicio de atencion a la comunidad (SAC) quien coordina a nivel institucional.</t>
  </si>
  <si>
    <t xml:space="preserve">Semestral </t>
  </si>
  <si>
    <r>
      <t>Fecha de Publicación:</t>
    </r>
    <r>
      <rPr>
        <b/>
        <u/>
        <sz val="14"/>
        <color theme="1"/>
        <rFont val="Arial"/>
        <family val="2"/>
      </rPr>
      <t xml:space="preserve"> 31 de Enero de 2018</t>
    </r>
  </si>
  <si>
    <t>Plan Anticorrupción y de Atención al CIudadano</t>
  </si>
  <si>
    <r>
      <rPr>
        <b/>
        <u/>
        <sz val="18"/>
        <color theme="8" tint="-0.249977111117893"/>
        <rFont val="Arial"/>
        <family val="2"/>
      </rPr>
      <t>Componente 5:</t>
    </r>
    <r>
      <rPr>
        <b/>
        <sz val="18"/>
        <color theme="1"/>
        <rFont val="Arial"/>
        <family val="2"/>
      </rPr>
      <t xml:space="preserve"> Transparencia y Acceso a la Informcaión</t>
    </r>
  </si>
  <si>
    <t>Indicadores</t>
  </si>
  <si>
    <r>
      <rPr>
        <b/>
        <sz val="12"/>
        <color theme="1"/>
        <rFont val="Arial"/>
        <family val="2"/>
      </rPr>
      <t>Subcomponente/proceso 1</t>
    </r>
    <r>
      <rPr>
        <sz val="12"/>
        <color theme="1"/>
        <rFont val="Arial"/>
        <family val="2"/>
      </rPr>
      <t xml:space="preserve">
Lineamientos de Transparencia
Activa</t>
    </r>
  </si>
  <si>
    <t>Realizar un diagnostico de la información publicada, de acuerdo a la norma de transparencia y acceso a la información.</t>
  </si>
  <si>
    <t>Diagnóstico realizado</t>
  </si>
  <si>
    <t>Diagnóstico elaborado</t>
  </si>
  <si>
    <t>Abril de 2018</t>
  </si>
  <si>
    <t>Mantener actualizada la página web con la información de acuerdo a la Ley de transparencia y acceso a la información.</t>
  </si>
  <si>
    <t>Enlace de transparencia y acceso a la información en la página web</t>
  </si>
  <si>
    <t># de publicaciones/# total de publicaciones solicitadas</t>
  </si>
  <si>
    <t>1.3</t>
  </si>
  <si>
    <t>Mantener actualizados en la plataforma SUIT los trámites y OPA de la entidad</t>
  </si>
  <si>
    <t>Trámites y OPA registrados y actualizados en el SUIT</t>
  </si>
  <si>
    <t># de trámites inscritos/# total de trámites</t>
  </si>
  <si>
    <t>Planeación y Sistemas de Información junto a las dependencias y grupos involucrados</t>
  </si>
  <si>
    <t>1.4</t>
  </si>
  <si>
    <t>Asegurar el registro de los contratos de Función Pública en el SECOP y SIA OBSERVA</t>
  </si>
  <si>
    <t>100% de los contratos registrados</t>
  </si>
  <si>
    <t># de contratos publicados / #  contratos celebrados</t>
  </si>
  <si>
    <t>Recursos Fìsicos, Recursos Humanos, Prestación de Servicios y Salud Pública Colectiva</t>
  </si>
  <si>
    <t>1.5</t>
  </si>
  <si>
    <t>Identificar, analizar, estructurar, aprobar y publicar datos abiertos</t>
  </si>
  <si>
    <t>Datos abiertos publicados</t>
  </si>
  <si>
    <t># de datos abiertos publicados / #  de datos abiertos conformados</t>
  </si>
  <si>
    <t>Sistemas de Información junto a todas la dependencias y grupos</t>
  </si>
  <si>
    <r>
      <rPr>
        <b/>
        <sz val="12"/>
        <color theme="1"/>
        <rFont val="Arial"/>
        <family val="2"/>
      </rPr>
      <t>Subcomponente/proceso 2</t>
    </r>
    <r>
      <rPr>
        <sz val="12"/>
        <color theme="1"/>
        <rFont val="Arial"/>
        <family val="2"/>
      </rPr>
      <t xml:space="preserve">
Lineamientos de Transparencia
Pasiva</t>
    </r>
  </si>
  <si>
    <t>Permitir a los usuarios dar seguimiento en línea de las PQRSD</t>
  </si>
  <si>
    <t>Software adquirido</t>
  </si>
  <si>
    <t>Software implementado</t>
  </si>
  <si>
    <t>Servicio de Atención a la Comunidad, Planeación y Sistemas de Información</t>
  </si>
  <si>
    <t>Octubre de 2018</t>
  </si>
  <si>
    <r>
      <rPr>
        <b/>
        <sz val="12"/>
        <color theme="1"/>
        <rFont val="Arial"/>
        <family val="2"/>
      </rPr>
      <t>Subcomponente/proceso 3</t>
    </r>
    <r>
      <rPr>
        <sz val="12"/>
        <color theme="1"/>
        <rFont val="Arial"/>
        <family val="2"/>
      </rPr>
      <t xml:space="preserve">
Elaboración los Instrumentos
de Gestión de la
Información</t>
    </r>
  </si>
  <si>
    <t>Actualizar el inventario de activos de información y el índice de Información Clasificada y Reservada teniendo en cuenta los requerimientos de GEL</t>
  </si>
  <si>
    <t>Publicación en la página web la actaulización del Inventario de activos de información e Índice de información clasificada y reservada</t>
  </si>
  <si>
    <t>Publicaciones</t>
  </si>
  <si>
    <t>Jurídica y Planeación y Sistemas de Información</t>
  </si>
  <si>
    <t>Agosto de 2018</t>
  </si>
  <si>
    <r>
      <rPr>
        <b/>
        <sz val="12"/>
        <color theme="1"/>
        <rFont val="Arial"/>
        <family val="2"/>
      </rPr>
      <t>Subcomponente/proceso 4</t>
    </r>
    <r>
      <rPr>
        <sz val="12"/>
        <color theme="1"/>
        <rFont val="Arial"/>
        <family val="2"/>
      </rPr>
      <t xml:space="preserve">
Criterio Diferencial de
Accesibilidad</t>
    </r>
  </si>
  <si>
    <t>Cambiar el diseño de la página web que cumpla con criterios diferencial de accesibilidad y a los lineamientos de la política editorial de la entidad</t>
  </si>
  <si>
    <t>Página web con nuevo diseño</t>
  </si>
  <si>
    <t>Página web actualizada</t>
  </si>
  <si>
    <r>
      <rPr>
        <b/>
        <sz val="12"/>
        <color theme="1"/>
        <rFont val="Arial"/>
        <family val="2"/>
      </rPr>
      <t>Subcomponente/proceso 5</t>
    </r>
    <r>
      <rPr>
        <sz val="12"/>
        <color theme="1"/>
        <rFont val="Arial"/>
        <family val="2"/>
      </rPr>
      <t xml:space="preserve">
Monitoreo del Acceso a
la Información Pública</t>
    </r>
  </si>
  <si>
    <t>Mantener informado al ciudadado del comportamiento de las solicitudes de acceso a la información pública</t>
  </si>
  <si>
    <t>Publicación del Informe de Acceso a la Información Pública</t>
  </si>
  <si>
    <t>Capítulo incluido en el informe de PQRSD/ Informe PQRSD</t>
  </si>
  <si>
    <t>Servicio de Atención a la Comunidad y Sistemas de Información</t>
  </si>
  <si>
    <t>Recursos Financieros, Atención en Salud, Recursos Humanos, Jurídica,  Planeación (Arquitectura) (Sistemas)</t>
  </si>
  <si>
    <t>Recursos Financieros, Atención en Salud, Recursos Humanos, Jurídica,  Planeación Sistemas</t>
  </si>
  <si>
    <t>Grupo Financiero con responsabilidad de las ESE como empleadoras y las Entidades Administradoras  (Cesantías, Salud, Pensiones y ARL)</t>
  </si>
  <si>
    <t>Recuros Financieros, Atención en Salud.</t>
  </si>
  <si>
    <t>Recuros Financieros, Presupuesto y Pagaduría.</t>
  </si>
  <si>
    <t>0</t>
  </si>
  <si>
    <t>Avances esperados y ejecutados en los Informes de Gestion, Planes de Accion. 
Logro de Metas Planteadas 
Mejoramiento de Gestión</t>
  </si>
  <si>
    <t>Plan de Acción  Institutocional 2021</t>
  </si>
  <si>
    <t>Documento Plan de Accion Revisado y consolidado</t>
  </si>
  <si>
    <t>Documento Informe de Gestion Revisado y consolidado</t>
  </si>
  <si>
    <t>N/A</t>
  </si>
  <si>
    <t xml:space="preserve"> (Informe avance Plan de accion / informes de seguimiento planeados en el año)  * 100 </t>
  </si>
  <si>
    <t>Avances esperados y ejecutados en los Informes de Gestion y  Planes la entidad 
Logro de Metas Planteadas 
Mejoramiento de Gestión</t>
  </si>
  <si>
    <t>Revisión metas y porcentajes de ejecucion con respecto a lo programado por el IDS del Plan de Desarrollo Departamental vigente</t>
  </si>
  <si>
    <t>Documento PDD Gestion revisado por el Coordinador de Planeacion del IDS</t>
  </si>
  <si>
    <t>Presentación a los Miembros del CTSSS, Asamblea Departamental y al Sr.Gobernador.</t>
  </si>
  <si>
    <t>Documento previamente entregado y Actas</t>
  </si>
  <si>
    <t>Realizar Informe de Rendicion de cuentas anual</t>
  </si>
  <si>
    <t>Informe de rendiciòn Presentacion Power Point</t>
  </si>
  <si>
    <t>(Metas alcanzadas por la entidad para la vigencia/ Total metas planeadas por la entidad en la vigencia) * 100</t>
  </si>
  <si>
    <t>Avances esperados en el Plan Anticorrupcion, acciones preventivas, correctivas y de mejoramiento.</t>
  </si>
  <si>
    <t>Realizar mesas de trabajo para identificar los riesgos de corrupcion de la Entidad</t>
  </si>
  <si>
    <t xml:space="preserve">Actas de Reuniones y firmas de asistencias
</t>
  </si>
  <si>
    <t>Documento elaborado</t>
  </si>
  <si>
    <t xml:space="preserve">Publicar en la web el Plan de Anticorrupcion </t>
  </si>
  <si>
    <t>página web web institucional - del Plan anticorrupcion</t>
  </si>
  <si>
    <t>Socializar e informar sobre el Plan de Anticorrupcion  y de Atencion al Ciudadano a LA Dirección y todos los Coordinadores de la Entidad.</t>
  </si>
  <si>
    <t>Numero de capacitaciones realizadas / Numero de capacitaciones programadas</t>
  </si>
  <si>
    <t xml:space="preserve">(Numero de  socializaciones realizadas / Numero Socializaciones programadas)  *  100
</t>
  </si>
  <si>
    <t>Cumplir con los lineamientos del Ministerio de Salud en cuanto al Plan Territorial de Salud</t>
  </si>
  <si>
    <t>Brindar apoyo técnico a nivel institucional en los  procesos de adaptación y adopción de los contenidos establecidos en el Plan Decenal de Salud Publica en cada cuatrenio a través del Plan Territorial de Salud (Departamento y Municipios) mediante reuniones o informes con el equipo  técnico (sector salud) para la formulación, implementación, monitoreo y evaluación del plan territorial de salud del departamento en cumplimiento de la Res. 0545 de fecha  27/11/14 de l Gobierno Departamental  y la Res.  No. 02230 de fecha  7/07/17 del IDS.</t>
  </si>
  <si>
    <t xml:space="preserve">Actas con asistencias a las reuniones, informes y circulares informativas. </t>
  </si>
  <si>
    <t>Relizar monitoreo los avances en el cargue de la plataforma e Informe del reporte avance cargue en Portal Web del PTS del Departamento y brindar asesoria a los responsables del monitoreo por parte de las 8 dimensiones transversales y las 2 dimensiones prioritarias del PTS, como integrantes del equipo técnico territorial para la formulación, implementación, monitoreo y evaluación del plan territorial de salud del departamento</t>
  </si>
  <si>
    <t>Desarrollar el Documento del Plan de Desarrollo 2020-2023 y Plan Territorial de Salud</t>
  </si>
  <si>
    <t>Acta de Consejo de gobierno y listado de asistencias</t>
  </si>
  <si>
    <t>Paticipacion en el proceso de diagnostico  formulacion y aprobacion del plan de desarrollo departamental 2020-2023 y Plan Territorial de Salud</t>
  </si>
  <si>
    <t>Ordenanza de aprobacion y documento plan de desarrollo Dptal y PTS</t>
  </si>
  <si>
    <t>Cumplimiento de la Resolución 2003 de 2014 para la vigencia 2016</t>
  </si>
  <si>
    <t>Plano revisado y firmado</t>
  </si>
  <si>
    <t>Cumplir con la entrega de informes oportunos a los diferentes Entes de Control</t>
  </si>
  <si>
    <t xml:space="preserve">Revisar, verificar y consolidar la información solicitada por los diferentes Entes de Control </t>
  </si>
  <si>
    <t>Documentos</t>
  </si>
  <si>
    <t>Fomentar la cultura de gestión de proyectos del Instituto Departamental de Salud</t>
  </si>
  <si>
    <t xml:space="preserve">Apoyar la realización de los proyectos de Inversión del Instituto Departamental de salud , para acceder a la asignación de recursos.                                              
Apoyar el levantamiento de información para fundamentar el marco lógico de proyectos de Inversión del Instituto Departamental e salud.
Radicar los proyectos de inversión en el banco de proyectos de planeacion departamental para la asignacion de codigo BPIN.
</t>
  </si>
  <si>
    <t>Fichas MGA WEB
Inscirpcion Sistema 
Interno de Radicacion de Proyectos
Radicacion Banco de Proyectos de la Gobernacion</t>
  </si>
  <si>
    <t>Dar cumplimiento a las politicas y lineamientos  del modelo integrado de planeacion y gestion MIPG</t>
  </si>
  <si>
    <t>Revisar los diferenctes documentos (caracterizacion, procedimientos, formatos) referentes al sistema integrado de gestión  y proponer ajustes a los mismos.</t>
  </si>
  <si>
    <t xml:space="preserve">Documentos recibidos para ajustes y aprobación en el sistema integrado de gestion </t>
  </si>
  <si>
    <t>Control de documentos y registros</t>
  </si>
  <si>
    <t>Realizar la  emision, distribución y control de documentos del sistema de gestion de la calidad.</t>
  </si>
  <si>
    <t xml:space="preserve">Actualizacion del Programa de Gestión Documental </t>
  </si>
  <si>
    <t>Documento actualizado y aprobado</t>
  </si>
  <si>
    <t>Actualizacion del Plan Institucional de Archivos - PINAR</t>
  </si>
  <si>
    <t>Formular plan de mejoramiento archivistico</t>
  </si>
  <si>
    <t>Documento elaborado y aprobado</t>
  </si>
  <si>
    <t>Seguimiento a los compromisos establecidos con las oficinas productoras de acuerdo a lo evidenciado en el Diagnostico Integral de Archivos</t>
  </si>
  <si>
    <t xml:space="preserve">Cronograma, actas, listado de asistencia </t>
  </si>
  <si>
    <t>Desarrollar capacitaciones y asistencias tecnicas todos los actores del sistema.</t>
  </si>
  <si>
    <t>Cronograma de capacitación y/o asistencia técnica
Actas y listados de asistencias</t>
  </si>
  <si>
    <t>Apoyar tecnicamente en las auditorias realizadas por los entes de control.</t>
  </si>
  <si>
    <t xml:space="preserve">Plan Anual de Auditoria
Cronograma de Auditoria
</t>
  </si>
  <si>
    <t>Realización del Comité de Gestion y Desempeño de MIPG</t>
  </si>
  <si>
    <t>Actas y listado de asistencias</t>
  </si>
  <si>
    <t>Cumplir con los estandares de la Normatividad de la Ley General de Archivo</t>
  </si>
  <si>
    <t>Seguimiento y revisión a las tareas de clasificación, organización, descripcion, actualización  e identificacion de los inventariós documentales de los archivos de gestión de todas las oficinas productoras</t>
  </si>
  <si>
    <t>cronograma - inventarios documental</t>
  </si>
  <si>
    <t>Realizar los ajustes requeridos por comité Departamental de Archivo para la aprobacion de las Tablas de Retención Documental de la institucion</t>
  </si>
  <si>
    <t>Tabla de retencion documental con ajustes</t>
  </si>
  <si>
    <t xml:space="preserve">Radicar proyecto de fortalecimiento de la gestion documental del instituto departamental de salud presentado en la gobernacion departamental  </t>
  </si>
  <si>
    <t xml:space="preserve">correos institucionales,  comunicaciones </t>
  </si>
  <si>
    <t>Recepción, verificación, radicación en el SIEDOC Documental y distribución de la correspondencia externa recibida.</t>
  </si>
  <si>
    <t>Numero de radicados y registros en el SIEDOC documental</t>
  </si>
  <si>
    <t>Atención a consulta  y prestamo de Documentos en el archivo central</t>
  </si>
  <si>
    <t>Numero de consultas</t>
  </si>
  <si>
    <t>Fortalecer la Unidad de Archivo y correspondencia en equipos de digitalización e insumos archivisticos , teniendo en cuental la proyeccion del Recurso humano en la vigencia 2020 - 2023</t>
  </si>
  <si>
    <t xml:space="preserve">oficios de gestion radicados en planeacion departamental </t>
  </si>
  <si>
    <t xml:space="preserve">Capacitar al personal de la Institucion de acuerdo con las necesidades detectadas en los procesos de Gestión Documental. </t>
  </si>
  <si>
    <t>Cronograma, registro fotografico,Listado de Asistencias y Actas de capacitaciones</t>
  </si>
  <si>
    <t xml:space="preserve">Programar jornadas de fumigación y desinfeccion a los archivos </t>
  </si>
  <si>
    <t>Cronograma - comunicaciones</t>
  </si>
  <si>
    <t>Sumatoria de estrategias presentadas para la adopcion del plan Decenal</t>
  </si>
  <si>
    <t>(Número de acciones implementadas/número de acciones propuestas en la estrategia) * 100</t>
  </si>
  <si>
    <t xml:space="preserve">(Numero de  capacitaciones realizadas / Numero capacitaciones programadas)  *  100
</t>
  </si>
  <si>
    <t>Sumatoria de proyectos  de inversion del Instituto relacionados en el banco de proyectos</t>
  </si>
  <si>
    <t xml:space="preserve">No. de documentos analisadospor el SIG  y evaluados / total de documentos entregados. </t>
  </si>
  <si>
    <t xml:space="preserve"># de procesos aplicando la actualizacion modificacion de sus procedimientos en busca del lineamiento del MIPG (reuniones y/o asistencias tecnicas) / total de procesos de la instituto departamental de salud </t>
  </si>
  <si>
    <t>No.de documentos aprobados por direccion y publicados / total de documentos entregados al SIG</t>
  </si>
  <si>
    <t xml:space="preserve">No. de capacitaciones realizadas en pro del SIG / total de capacitaciones programadas </t>
  </si>
  <si>
    <t xml:space="preserve">No. de auditorias y capacitaciones externas al ids / total de auditorias y capacitaciones asistidas </t>
  </si>
  <si>
    <t>Numero de reuniones realizadas de Comites/ Numero de reuniones programadas de Comites</t>
  </si>
  <si>
    <t xml:space="preserve"> (Numero de capacitaciones realizadas / Numero capacitaciones  programadas)  *  100</t>
  </si>
  <si>
    <t>Software cumpliendo con la normatividad y los procedimeintos establecidos por la Entidad</t>
  </si>
  <si>
    <t>Socializar software adquiridos
Mantener actualizado el catálogo de sistemas de información.
Prestar soporte técnico en la implementación del software
Dar seguimiento a los ajustes pertinentes del software.</t>
  </si>
  <si>
    <t>Garantizar el óptimo funcionamiento de las tecnologías de información y comunicación.</t>
  </si>
  <si>
    <t>Socializar la Guía de mantenimiento
preventivo y correctivo a los equipos informáticos de la Entidad y las Políticas de Seguridad Informática</t>
  </si>
  <si>
    <t>Prestar soporte técnico oportuno y mantener continuidad en los servicios tecnológicos.</t>
  </si>
  <si>
    <t>Proyectos tecnológicos alineados con los objetivos institucionales y con el Modelo integrado de Planeación y Gestión</t>
  </si>
  <si>
    <t>Aportar a la planificación y ejecución de proyectos para el fortalecimiento de tecnologías de la información y comunicaciones</t>
  </si>
  <si>
    <t>Catálogo de sistemas de información</t>
  </si>
  <si>
    <t>Formatos de solicitud interna</t>
  </si>
  <si>
    <t>Proyectos de fortalecimiento TIC</t>
  </si>
  <si>
    <t>Solicitudes de servicios  atendidas en el periodo/Total de solicitudes de servicios  * 100</t>
  </si>
  <si>
    <t>Aportes realizados a la planificación y ejecución de proyectos / Total de proyectos propuestos por la entidad * 100</t>
  </si>
  <si>
    <t>Informes de Auditoría e Informes de gestión de la OCI</t>
  </si>
  <si>
    <t>Dos (2) sesiones de Comité Institucional de Control Interno</t>
  </si>
  <si>
    <t>Conjuntamente con la Dirección convocar a Comité de Control Interno, como mínimo dos (2) veces al año.</t>
  </si>
  <si>
    <t>Actas de Comité.</t>
  </si>
  <si>
    <t>1.     Convocar y desarrollar el Comité de Conciliación y Defensa Judicial</t>
  </si>
  <si>
    <t>1.   Mantener al día los procesos de investigación disciplinaria a que haya lugar</t>
  </si>
  <si>
    <t xml:space="preserve"> - Contar con inventarios físicos impresos y en medio magnético debidamente actualizados</t>
  </si>
  <si>
    <t xml:space="preserve"> - Elaboración del inventario de bienes activos e inactivos
 - Parametrización de la información de inventarios con contabilidad</t>
  </si>
  <si>
    <t xml:space="preserve"> - Documento de Inventario de bienes
- Información en estados financieros</t>
  </si>
  <si>
    <t xml:space="preserve"> - Gestionar los desplazamientos oficiales del personal 
- Contar con los actos administrativos de comiones y desplazamientos
- Cumplir con los pagos de las facturas de servicios públicos de la entidad</t>
  </si>
  <si>
    <t xml:space="preserve"> - Liquidar las comisiones y desplazamientos y elaborar los actos administrativos
 - Tramitar el pago de las facturas de servicios públicos de la entidad</t>
  </si>
  <si>
    <t xml:space="preserve"> - Resoluciones de desplazamientos y comisiones
- Egreso de los pagos de los servicios públicos</t>
  </si>
  <si>
    <t>Contar con un Plan Anual de Adquisiciones que involucre todos los conceptos que demanda la entidad para la vigencia</t>
  </si>
  <si>
    <t xml:space="preserve"> - Definir matriz de consolidación de información de las necesidades
- Tamizar, racionalizar y estandarizar la información recibida y consolidarla
- Aplicar metodología de plenación a la información consolidada y valorarla para establecer un valor global del PAA</t>
  </si>
  <si>
    <t>Documento de PLAN ANUAL DE ADQUISICIONES</t>
  </si>
  <si>
    <t>Garantizar el suministro de bienes y servicios a las diferentes áreas y programas de la entidad para el funcionamiento administrativo y operativo de la misma</t>
  </si>
  <si>
    <t xml:space="preserve"> - Definición técnica de la necesidad en bienes o servicios</t>
  </si>
  <si>
    <t>Solicitud del profesional que requiere el bien o servicio</t>
  </si>
  <si>
    <t xml:space="preserve"> - Autorización del ordenador del gasto para iniciar el proceso</t>
  </si>
  <si>
    <t>Memorando de autorización del ordenador para iniciar el proceso precontractual, analizado previamente por los asesores jurídicos del Director</t>
  </si>
  <si>
    <t xml:space="preserve"> - Consecución de los recursos presupuestales </t>
  </si>
  <si>
    <t>Solicitud de las disponibilidades presupuestales</t>
  </si>
  <si>
    <t xml:space="preserve"> - Apliación de la modalidad según el presupuesto oficial del proceso</t>
  </si>
  <si>
    <t>Pliegos de condiciones en SECOP o Resolución de justificación de contratación directa</t>
  </si>
  <si>
    <t xml:space="preserve"> - Aceptación de oferta y/o celebración del respectivo contrato</t>
  </si>
  <si>
    <t>Aceptaciones o Contratos firmados</t>
  </si>
  <si>
    <t xml:space="preserve"> - Recibo de los bienes o servicios y tramite del pago correspondiente</t>
  </si>
  <si>
    <t>Facturas de venta de bienes, o de servicios</t>
  </si>
  <si>
    <t>Publicar los documentos contractuales requeridos y en los términos legales</t>
  </si>
  <si>
    <t xml:space="preserve"> - Revisión de los documentos a insertar en el SECOP</t>
  </si>
  <si>
    <t>Documentos publicados en el SECOP</t>
  </si>
  <si>
    <t xml:space="preserve"> - Inserción en el SECOP de los documentos</t>
  </si>
  <si>
    <t xml:space="preserve"> - Verificación y seguimiento a la publicación de los documentos</t>
  </si>
  <si>
    <t>Meta propuesta de centros de costo / levantamiento de la información de inventarios activos e inactivos por centro de costos</t>
  </si>
  <si>
    <t>Numero de solicitudes de comisiones de desplazamiento / Numero de Actos administrativos de comisiones realizadas y liquidadas</t>
  </si>
  <si>
    <t>Numero de facturas de servicios a pagar / pago de las facturas de servicios públicos de la entidad recibidas</t>
  </si>
  <si>
    <t>Necesidades generales consolidadas / necesidades valoradas y estandarizadas</t>
  </si>
  <si>
    <t>Número total de procesos / Número de aceptaciones o contratos suscritos</t>
  </si>
  <si>
    <t>Total aceptaciones o contratos / Pagos de bienes y servicios</t>
  </si>
  <si>
    <t>Total procesos contractuales realizados / procesos cargados en el SECOP</t>
  </si>
  <si>
    <t>Documentos soportes para revisión y validación de información .  Información cargada en el aplicativo web en los plazos establecidos por el Ministerio de Salud y protección Social  y Resolución del IDS</t>
  </si>
  <si>
    <t xml:space="preserve">Programar la distribución de los recursos de acuerdo a metodología definida para aplicar normatividad, construir indicadores financieros y aplicarlos </t>
  </si>
  <si>
    <t xml:space="preserve"> Elaborar la distribucion  de los recursos SGP- Subsidio Oferta a las ESE de acuerdo a los muncipios monopolios de acuerdo a metodología del IDS acorde normatividad- Elaborar los indicadores financieros - realizar seguimientos a los indicadores trimestralmente e informar  ala oficina de Prestación de Servicios para el giro de los recursos</t>
  </si>
  <si>
    <t>Coordinar nivel nacional capacitaciones para aplicación del CCPT, al igual que definir el Clasificador Presupuestal para las ESE</t>
  </si>
  <si>
    <t>Realizar comunicación solicitud información cuadros informe a la Contraloria General de la Nación (SIRECI) sobre ejecución recursos del Sistema General de Participaciones. Consolidado de la información.</t>
  </si>
  <si>
    <t xml:space="preserve">Consolidado de la documentación solicitada y remitida a la Contadora del Departamento </t>
  </si>
  <si>
    <t>Plan de Desarrollo del Departamento elaborado 2020-2023</t>
  </si>
  <si>
    <t>Diligenciar según indicaciones de la metodología los formatos financieros de cada uno de los municipios descentralizados</t>
  </si>
  <si>
    <t>Acreditación de Municipios Descentralizados en aspectos financieros</t>
  </si>
  <si>
    <t>Certificaciones e informes financiero requerido de cada muncipio descentralizado según metodología MSPS</t>
  </si>
  <si>
    <t>Recursos definidos, asignados  y ejecutados según normatividad vigente</t>
  </si>
  <si>
    <t>Documentos de constitución de Reservas y Cuentas por pagar, cuadro operaciones de cierre.</t>
  </si>
  <si>
    <t>Ejecutar Presupuesto con disponibilidades, registros  y definitivas presupuestales requeridos por el Ordenador</t>
  </si>
  <si>
    <t>Contabilización de operaciones económicas, financieras y contables , elaboración informes contables</t>
  </si>
  <si>
    <t>Informes contables presentados a los Entes Nacionales y de Control y registro operaciones en el sofware de TNS</t>
  </si>
  <si>
    <t>Movimientos financieros registrados oportunamente</t>
  </si>
  <si>
    <t>Ordenes de pago con cumplimiento de normatividad vigente y soportes requeridos</t>
  </si>
  <si>
    <t>Elaboración, radicación y trámite de ordenes de pago diferentes conceptos</t>
  </si>
  <si>
    <t>De acuerdo a los requerimientos Proyectos de Ordenanza, Decretos y Acuerdos elaborados</t>
  </si>
  <si>
    <t>Coordinar y elaborar los proyectos de ordenanzas, decretos, acuerdos de junta, elaborar y modificar el presupuesto de rentas y gastos del Instituto.</t>
  </si>
  <si>
    <t xml:space="preserve">Documentos : Ordenanzas y/o Decretos. Acuerdos Junta de Salud </t>
  </si>
  <si>
    <t>Elaboración de los diferentes informes requeridos por los Entes Nacional y Entes de Control</t>
  </si>
  <si>
    <t>Informes presentados oportunamente a entes nacionales y de control fiscal en medio físico y/o magnético o en archivos planos a través de cargas en páguina web</t>
  </si>
  <si>
    <t>(No. de Validaciones / Total de ESE del Departamento )*100</t>
  </si>
  <si>
    <t>No. ESE con % Saneamiento de Aportes Patronales -2012-2016 / Total de ESE Del Departamento con 100% Saneamiento Aportes Patronales )*100</t>
  </si>
  <si>
    <t>No. ESE con % Indicadores Financieros Trimestrales  / Total de ESE Del Departamento con 100% Seguimiento Indicadores Financieros* 100)</t>
  </si>
  <si>
    <t>Actos Administrativos constitución de Reservas,  Cuentas por pagar e incoporación Presupuestal de los resultados del cierre</t>
  </si>
  <si>
    <t>Sofware TNS actualizado diariamente con las operaciones financieras de la Entidad</t>
  </si>
  <si>
    <t>Número de cuentas radicadas, tramitadas y pagadas/ Total de cuentas radicadas</t>
  </si>
  <si>
    <t>Lograr el 100% de
las actividades
planeadas con
eficiencia y
oportunidad.</t>
  </si>
  <si>
    <t>Proyección de actos administrativos de vinculación y situaciones administrativas del recurso humano del Instituto Departamental de Salud</t>
  </si>
  <si>
    <t>carpeta de Historia laboral</t>
  </si>
  <si>
    <t>Inducción al personal vinculado.</t>
  </si>
  <si>
    <t>formato de asistencia</t>
  </si>
  <si>
    <t>Circular de información y requerimiento a jefes inmediatos sobre la la evaluación del desempeño laboral de los funcionarios inscritos en carrera.</t>
  </si>
  <si>
    <t>Circular fisica o e-mail</t>
  </si>
  <si>
    <t>Desarrollo del 100% del Proceso interno de competencia de Recursos Humanos correspondiente al servicio social obligatorio y RETHUS</t>
  </si>
  <si>
    <t>Apoyo al proceso para el  sorteo de plazas para Servicio Social Obligatorio profesionales de Salud realizado por el ministerio de Salud y Protección Social.</t>
  </si>
  <si>
    <t>Circulares, e-mail, información del proceso</t>
  </si>
  <si>
    <t>Registro de autorizaciones de las profesiones y ocupaciones del área de salud  y reporte mensual al RETHUS.</t>
  </si>
  <si>
    <t>registro y resoluciones</t>
  </si>
  <si>
    <t>Organizar  reuniones del Comité de Servicio Social Obligatorio en cumplimiento de sus competencias</t>
  </si>
  <si>
    <t>Oficios enviados por los profesionales y convocatoria.</t>
  </si>
  <si>
    <t>consolidacion ejecucion y publicacion en pagina web del plan estrategico de talento humano para la actual vigencia</t>
  </si>
  <si>
    <t xml:space="preserve">Elaboracion y envio para publicación en la pagina Institucional el plan estrategico de talento humano </t>
  </si>
  <si>
    <t>Documento de plan estrategico de talento humano y publicación en la pagina Web de la Entidad</t>
  </si>
  <si>
    <t xml:space="preserve">Elaboracion, consolidacion y seguimiento del plan anual de vacantes </t>
  </si>
  <si>
    <t>elaboracion y cargue a la plataforma web institucional del plan anual de vacantes</t>
  </si>
  <si>
    <t>publicacion del plan anual de vacantes en la pagina web institucional</t>
  </si>
  <si>
    <t xml:space="preserve">Elaboracion, consolidacion, seguimiento y publicacion del plan institucional de capacitacion </t>
  </si>
  <si>
    <t xml:space="preserve">Elaboracion, seguimiento y consolidacion del plan institucional de capacitaciones </t>
  </si>
  <si>
    <t xml:space="preserve">publicacion en la pagina web institucional del plan institucional de capacitacion </t>
  </si>
  <si>
    <t xml:space="preserve">Elaboracion, consolidacion y seguimiento del plan de prevision de recursos humano </t>
  </si>
  <si>
    <t xml:space="preserve">Elaboracion del plan de prevision de recursos humanos </t>
  </si>
  <si>
    <t xml:space="preserve">publicacion del plan de prevision de recursos humanos </t>
  </si>
  <si>
    <t xml:space="preserve">Elaboracion, consolidacion y seguimiento del plan de trabajo anual en seguridad y salud en el trabajo </t>
  </si>
  <si>
    <t xml:space="preserve">elaboracion, seguimiento y consolidacion del plan de trabajo anual en seguridad y salud en el trabajo </t>
  </si>
  <si>
    <t xml:space="preserve">publicacion del plan de trabajo anual en seguridad y salud en el trabajo </t>
  </si>
  <si>
    <t>Revision del100% de los formatos de recurso humano decreto 2193 de las ESES en las fechas estipuladas.</t>
  </si>
  <si>
    <t>verificar en el software la informacion registrada por las ESES en los formatos del decreto 2193 trimestralmente contratacion y anual recurso humano y dar asistencia tecnica cuando se requiera</t>
  </si>
  <si>
    <t>el software, cuadros solicitadas y ejecuciones</t>
  </si>
  <si>
    <t>Liquidacion de l 100% de las nominas y salarios de los funcionarios y exfuncionarios del IDS</t>
  </si>
  <si>
    <t>digitación de las novedades del personal y liquidacion de la nomina mensuales de salarios y prestaciones sociales en el software de nómina</t>
  </si>
  <si>
    <t>copia de las nóminas realizadas</t>
  </si>
  <si>
    <t>N° de total de actos administrativos proyectados / N° de actos legalizados</t>
  </si>
  <si>
    <t>(No. de inducciones realizadas a personal vinculado/ Total personal vinculado )*100</t>
  </si>
  <si>
    <t>(No. Circulares fisicas o e-mail elaboradas/ No. Circulares - enviadas )*100</t>
  </si>
  <si>
    <t>(No. de plazas sorteadas/ Total de  Profesionales asignados)*100</t>
  </si>
  <si>
    <t>(No. de registros realizados / No. De registros solicitados)</t>
  </si>
  <si>
    <t>(No. de casos allegados /No. de casos resueltos)</t>
  </si>
  <si>
    <t>plan estrategico de talento humanos/ plan estrategico aprobado y publicado</t>
  </si>
  <si>
    <t xml:space="preserve">(% de elaboracion de plan anual de vacantes / publicacion del plan anual de vacantes) </t>
  </si>
  <si>
    <t>(% de elaboracion del plan institucional de capacitacion / publicacion y seguimiento del plan institucional de capacitacion )</t>
  </si>
  <si>
    <t>(% elaboracion del plan de prevision de recursos humanos / publicacion del plan de prevision de recursos humanos )</t>
  </si>
  <si>
    <t>(elaboracion y seguimiento del plan anual de trabajo en seguridad y salud en el trabjo / publicacion web del plan anual de trabajo en seguridad y salud en el trabajo)</t>
  </si>
  <si>
    <t>(No. de informes verificados en plataforma /  Total informes viabilizados )*100</t>
  </si>
  <si>
    <t>(N° de nominas liquidadas / N° de nominas tramitadas)</t>
  </si>
  <si>
    <t>Integrar la planificacion del programa Hospitales Seguros Frente a Desastres</t>
  </si>
  <si>
    <t>Planes Hospitalarios de Emergencias de las ESEs actualizado, estableciendo objetivos, acciones y la organización del hospital y sus servicios. Así como las responsabilidades del personal frente a situaciones de emergencia o desastre. A fin de controlar sus efectos adversos y/o atender los daños a la salud que se puedan presentar.</t>
  </si>
  <si>
    <t>actas de revision de los planes</t>
  </si>
  <si>
    <t>Informacion de la conformacion operación, y del personal de contacto de la red de bancos de sangre (articulo 4 literal D-11 Resolucion 1220 de 2010)</t>
  </si>
  <si>
    <t>Solicitar  la disponibilidad de componentes sanguíneos y hemoderivados, mensualmente a los bancos de sangre y unidades transfuncionales del departamento</t>
  </si>
  <si>
    <t>informe de disponibilidad de componentes sanguineos del aplicativo SIHEVI</t>
  </si>
  <si>
    <t>Fortalecimiento de la disponibilidad de Hemoderivados</t>
  </si>
  <si>
    <t>Jornada Masiva Donacion Sangre
Fotografías</t>
  </si>
  <si>
    <t>Apoyar el sistema de vigilancia epidemiológica en los eventos de urgencia, emergencia o desastre. (articulo 5 literal H Resolucion 1220 de 2010)</t>
  </si>
  <si>
    <t>Asistencia a comité de sanidad portuaria</t>
  </si>
  <si>
    <t>actas de reunion del comité</t>
  </si>
  <si>
    <t>Acompañamiento del Equipo de Respuesta Inmediata (ERI) ante Brotes, Epidemias, Desastres y Emergencias Sanitarias.</t>
  </si>
  <si>
    <t>Acompañamiento del equipo de respuesta inmediata</t>
  </si>
  <si>
    <t>actas de reunion del ERI</t>
  </si>
  <si>
    <t>Coordinar la operación con los procesos de referencia y contrarreferencia en el área de influencia del CRUE en situaciones de emergencia o desastre.</t>
  </si>
  <si>
    <t>Gestión de las referencias de los pacientes presentados al CRUE</t>
  </si>
  <si>
    <t>bitacora de referencia de pacientes del CRUE</t>
  </si>
  <si>
    <t xml:space="preserve">Apoyo a la red de prestadores de servicios de salud para la atención oportuna de la población afectada por situaciones de urgencia, emergencia o desastre.
</t>
  </si>
  <si>
    <t>Seguimiento al stock kit toxicologico</t>
  </si>
  <si>
    <t>kardex de inventario</t>
  </si>
  <si>
    <t>Sanidad Portuaria</t>
  </si>
  <si>
    <t>(# Actividades programadas / # Actividades ejecutadas) * 100</t>
  </si>
  <si>
    <t xml:space="preserve">25% los Prestadores de Servicios de Salud con implementación del Sistema de Garantía de la Calidad en los Servicios de Salud </t>
  </si>
  <si>
    <t>Resgistro de Licencias expedidas</t>
  </si>
  <si>
    <t xml:space="preserve">Seguimiento, monitoreo y verificación según plan anual de visitas para cada vigencia de las condiciones de tecnologia biomedica </t>
  </si>
  <si>
    <t>Formato de Revision de Tecnologia Biomedica.</t>
  </si>
  <si>
    <t xml:space="preserve">Verificacion en la implementacion del PAMEC según plan anual de visitas programadas para cada vigencia </t>
  </si>
  <si>
    <t>Actas de  Evaluaciones y seguimientos a PAMEC.</t>
  </si>
  <si>
    <t>Verificacion de la  aplicación y seguimiento y reporte de Sistemas de Informacion por parte de las IPS programadas en el plan anual de visitas para cada vigencia.</t>
  </si>
  <si>
    <t>Actas de  Evaluaciones y seguimientos a Sistemas de Informacion.</t>
  </si>
  <si>
    <t xml:space="preserve">Realizar jornadas de (Asistencia 
Tecnica) Capacitación sobre la normatividad vigente a los Prestadores de Servicios de Salud programados para visita durante la Vigencia. </t>
  </si>
  <si>
    <t>Resgistro de asistencias o capacitaciones.</t>
  </si>
  <si>
    <t>Asesorar  y brindar acompañamiento a los prestadores que voluntariamente participen del Modelo de Asistencia Tecnica Sistema Unico de Acreditación. En el marco del Plan Nacional de Mejoramiento de la Calidad en Salud. (PNMCS )</t>
  </si>
  <si>
    <t>Registro de Asesoria en
 Sistema Unico de Acreditación.</t>
  </si>
  <si>
    <t>Asesorar  en la conformacion de Unidades 
Funcionales  de Atención del Cancer 
a todas las Instituciones  prestadoras de servicios de salud interesadas en
 habilitar una UFCA - UACAI
UFCA= Unidad Funcional de Cancer Adultos
UACAI= Unidad de Atención de Cancer  Infantil.</t>
  </si>
  <si>
    <t>Registro de Asesoria en normatividad 
vigente para conformacion 
de Unidades Funcionales de Atención de Cancer. UFCA- UACAI.</t>
  </si>
  <si>
    <t>Asesoria y Asistencia Tecnica  en normatividad  vigente Resolución 3100 de 2019 a prestadores de Servicios de Salud  habilitados para atención de poblacion migrante.</t>
  </si>
  <si>
    <t xml:space="preserve">Registro de Asesoria y/o Asistencia Tecnica en normatividad 
vigente.
</t>
  </si>
  <si>
    <t xml:space="preserve">(Número de IPS con tecnologia biomedica con seguimiento, monitoreo y verificación/ Total de visitas programadas) *100 </t>
  </si>
  <si>
    <t>(Número de Evaluaciones  en implementación del PAMEC/ Total de Evaluaciones  programadas)*100</t>
  </si>
  <si>
    <t>(Número de Evaluaciones  para indicadores de sistemas de informacion / Total de Evaluaciones  programadas)*100</t>
  </si>
  <si>
    <t>Número de  IPS Asesoradas en SUA /  Total de IPS programadas.</t>
  </si>
  <si>
    <t>Número de  IPS Asesoradas en UFCA - UACAI /  Total de IPS programadas.</t>
  </si>
  <si>
    <t>Circular
Actas, 
correos
Listados de asistencia</t>
  </si>
  <si>
    <t>Acta de Reunión</t>
  </si>
  <si>
    <t>Base de datos</t>
  </si>
  <si>
    <t>Acta</t>
  </si>
  <si>
    <t>Circular</t>
  </si>
  <si>
    <t>Informe</t>
  </si>
  <si>
    <t>Meta 134:Cubrir el 100% de los Servicios de salud requeridos por la población a cargo del Dpto. con los recursos asignados.</t>
  </si>
  <si>
    <t>Realizar convenios interadministrativos con la red Pública  de acuerdo a lineamientos  de Minsalud con los recursos del SGP Susidio a la oferta</t>
  </si>
  <si>
    <t>convenios  realizados y evidenciados</t>
  </si>
  <si>
    <t>Tramitar el 100% de las solicitudes de autorizaciónes radicas ( Tutela) servicios de salud  a la Poblacion a cargo del departamento.</t>
  </si>
  <si>
    <t>Realizar procesos de radicación, Auditoría y Pago de los servicios de salud NOPBS de acuerdo a la Resolución 555 de 2019 del IDS  y lo contemplado en el ART.238 de la ley 1955 de 2.019 (ley de punto )final)aplicando el mecanísmo para su verificación y control de pago de acuerdo con lo establecido en la resolución 1479 de 2015 del MSPS</t>
  </si>
  <si>
    <t>Realizar contrato de prestacion de servicios  de salud a la  atencion de la poblacion inimputables de acuerdo a lineamientos y recursosos transferidos por la Nación.</t>
  </si>
  <si>
    <t>Realizar procesos de radicación, Auditoría y Pago de los servicios de salud de urgencias a migrantes de frontera con Colombia en el marco del Decreto 2408 de 2018.</t>
  </si>
  <si>
    <t>Prestacion de Servicios de Salud Dr  SIGWARD ABIMELECH PEÑALOZA ECHAVEZ</t>
  </si>
  <si>
    <t>GESTION EN SALUD PUBLICA</t>
  </si>
  <si>
    <t>100% de los insumos de interes en salud publica priorizados, con estudios de necesidades para el control de riesgos en salud publica.</t>
  </si>
  <si>
    <t>Gestionar la adquisicion de  los insumos de interes en salud publica.</t>
  </si>
  <si>
    <t>Estudios de necesidades
solicitud insumos de interes en salud publica
Contrato de compras de bienes</t>
  </si>
  <si>
    <t>Realizar jornadas de asesoria y asistencia tecnica (presencial, virtual, telefonico) con el personal de las Entidades Territoriales relacionada con las actividades pertinentes para lograr el desarrollo de las estrategias definidas para los componentes de las diferentes Dimensiones del Plan Territorial de Salud 2020 - 2023</t>
  </si>
  <si>
    <t>Informe de asesoria y asistencia tecnica</t>
  </si>
  <si>
    <t>Socializacion del 100% de lineamientos de las politicas públicas, estrategias, guias y programas de salud, con los actores del sistema general de seguridad social en salud presentes en el territorio.</t>
  </si>
  <si>
    <t>Socializar a traves de jornadas laborales (mesas de trabajo, reuniones), los lineamientos de las políticas públicas, estrategias, guias y programas de salud con los difrentes actores del Sistema General de Seguridad Social en Salud presentes en los municipios.</t>
  </si>
  <si>
    <t>Informe de socializacion</t>
  </si>
  <si>
    <t>100% de Entidades Territoriales e Instituciones prestadores de servicios de salud programados, con desarrollo de capacidades en su talento humano, orientados a mejorar la salud de sus habitantes.</t>
  </si>
  <si>
    <t xml:space="preserve">Realizar jornadas  (conversatorios, capácitaciones, talleres, videoconferencias) de transferencia de conocimiento en salud publica, dirigidas al Talento humano de las entidades territoriales responsables de las politicas de salud y proteccion social.
</t>
  </si>
  <si>
    <t>Listados de asistencia
Convocatorias
Informes de transferencia de conocimiento</t>
  </si>
  <si>
    <t>Numero de Estudio de necesidades elaborados para compra  de insumos de interes en salud publica / Total   de necesiadades  de insumos  de interes en salud publica programados en la vigencia * 100</t>
  </si>
  <si>
    <t>PROMOCION Y PREVENCION EN SALUD PUBLICA</t>
  </si>
  <si>
    <t>Ejecucion del 100% de los  procedimientos, actividades e insumos del plan de salud publica de intervenciones colectivas (PIC),  priorizados por la Direccion territorial de salud.</t>
  </si>
  <si>
    <t>Formulacion del PIC Departamental siguiendo lineamiento de RIAS</t>
  </si>
  <si>
    <t>VIGILANCIA Y CONTROL EN SALUD PUBLICA</t>
  </si>
  <si>
    <t xml:space="preserve">100% de municipios programados, con acciones IVC en seguridad sanitaria  y ambiental  </t>
  </si>
  <si>
    <t>Realizar las acciones de Inspección, Vigilancia y Control de los factores de riesgo del ambiente, y de control de vectores y zoonosis de competencia del sector salud; en los municipios de categoria 4, 5 y 6.</t>
  </si>
  <si>
    <t>Actas de IVC</t>
  </si>
  <si>
    <t>100% de los municipios programados, con acciones de IVC en control de medicamentos</t>
  </si>
  <si>
    <t>Realizar las visitas programadas de inspeccion vigilancia y control  a  toda persona, prestadores de servicios de salud, regímenes de excepción,  establecimiento farmacéutico donde se almacenen, comercialicen, distribuyan o dispensen  medicamentos, medicamentos de control especial y demás productos farmacéuticos.</t>
  </si>
  <si>
    <t xml:space="preserve">100% de la Unidades Notificadoras (entidad territorial) con acciones de verificacion los estándares de calidad, veracidad y oportunidad de la notificación  de  EISP al SIVIGILA </t>
  </si>
  <si>
    <t>Verificar los estándares de calidad, veracidad y oportunidad de la notificación  de  eventos de interes en salud publica (EISP) al SIVIGILA por parte de las 40 unidades notificadoras municipales (UNM)</t>
  </si>
  <si>
    <t>Numero de servicios y establecimientos farmacéuticos con  acciones de IVC en la produccion, expendio, comercializacion y distribucion de medicamentos / Total servicios y establecimientos farmacéuticos con visitas programados * 100</t>
  </si>
  <si>
    <t xml:space="preserve">Numero de UNM con verificacion de  los estándares de calidad, veracidad y oportunidad de la notificación  de  EISP al SIVIGILA/ Total UNM </t>
  </si>
  <si>
    <t>LABORATORIO DE SALUD PUBLICA</t>
  </si>
  <si>
    <t>Apoyar el 100% de las acciones de   vigilancia en salud pública, vigilancia y control sanitario y gestión de la calidad que demanden los servicios del laboratorio de Salud Publica</t>
  </si>
  <si>
    <t>Realizar los analisis a las muestras remitidas para  diagnostico y/o control de calidad; con el propósito de apoyar la vigilancia en salud pública, vigilancia y control sanitario y gestión de la calidad de los diagnosticos realizados por la red departamental de laboratorios.</t>
  </si>
  <si>
    <t>Registros de resultados  y análisis de laboratorio</t>
  </si>
  <si>
    <t>Actas, informes y evidencias fotográficas.</t>
  </si>
  <si>
    <t>No. de mesas de salud y subcomite de medidas de rehabilitación realizadas/Total de mesas de salud y subcomite de medidas de rehabilitación programadas*100</t>
  </si>
  <si>
    <t>DT POBLACIONES VULNERABLES (Víctimas)</t>
  </si>
  <si>
    <t>DT POBLACIONES VULNERABLES (Discapacidad)</t>
  </si>
  <si>
    <t>No de asistencias técnicas realizadas/ No de asistencias técnicas programadas *100</t>
  </si>
  <si>
    <t>según demanda</t>
  </si>
  <si>
    <t>CENTRO REGULADOR DE URGENCIAS Y EMERGENCIAS</t>
  </si>
  <si>
    <t>Recepciòn , revision de documentación y expedición de licencias de  Seguridad  y Salud en el trabajo.</t>
  </si>
  <si>
    <t>(Número de licencias expedidas de Seguridad y Salud en el trabajo/ total  programadas )*100</t>
  </si>
  <si>
    <t>(Número de prestadores de servicios de salud capacitados y /o Asistencia tecnica / total de prestadores de salud  programados)*100</t>
  </si>
  <si>
    <t>Número de  IPS  de atencion a poblacion migrante  Asesoradas  en Resolucion 3100 de 2019 /  Total de IPS programadas.</t>
  </si>
  <si>
    <t>CONTROL INTERNO DE GESTION</t>
  </si>
  <si>
    <t>POBLACIONES VULNERABLES (NNA)</t>
  </si>
  <si>
    <t xml:space="preserve">
Realizar seguimiento  al 100% de  las  IPS  en la implementación  de la RPMS, para la prevención la EDA </t>
  </si>
  <si>
    <t>No de seguimientos realizadas/ No de asistencias técnicas programadas *100</t>
  </si>
  <si>
    <t>Lograr alianzas trans sectoriales con 3 actores estrategicos en el componente comunitario de la estrategia de AIEPI Las practicas claves relacionadas con EDA.</t>
  </si>
  <si>
    <t>Realizar seguimiento  al 100% de  las  IPS  en la implementación  de las Salas ERA, para la  prevencion de la IRA</t>
  </si>
  <si>
    <t>Lograr alianzas trans sectoriales con 3 actores estrategicos en el componente comunitario de la estrategia de AIEPI Las practicas claves relacionadas con IRA</t>
  </si>
  <si>
    <t>No de socializaciones realizadas/ No de socializaciones programadas *100</t>
  </si>
  <si>
    <t>Seguimiento a 10 municipios priorizados en la gestión de la  estrategia,  Unidades de Atención Integral Comunitarias UAIC en las zonas rurales y rurales dispersas -para la prevencion de la IRA y EDA</t>
  </si>
  <si>
    <t>POBLACIONES VULNERABLES (ETNIAS)</t>
  </si>
  <si>
    <t xml:space="preserve">Realizar seguimiento  al 100% de municipios con presencia de poblacion Etnica  y otros como las comunidades Room, Ingas, Afro, y kitcha entre otros,  en  seguridad alimentaria y nutricional, control de enfermedades transmisibles y educacion en salud con enfoque en la estretegia AIEPI. </t>
  </si>
  <si>
    <t>30 Municipios asesorados y asistidos técnicamente  en el procesos de enfoque diferencial para la  formulación y desarrollo de objetivos, estrategias y acciones acordes en el marco de la garantía de derechos de la  población víctima del conflicto armado, con enfásis en municipios PEDET.</t>
  </si>
  <si>
    <t>20 Municipios con implementación del protocolo de Atencion  Integral en Salud con enfoque Psicosocial  en Victimas del Conflicto Armado</t>
  </si>
  <si>
    <t>DT POBLACIONES VULNERABLES (victimas)</t>
  </si>
  <si>
    <t>32 Municipios asesorados y asistidos técnicamente  en el procesos de enfoque diferencial para la  formulación y desarrollo de objetivos, estrategias y acciones acordes en el marco de la garantía de derechos de las Personas con Discapacidad.</t>
  </si>
  <si>
    <t>Asistencia tecnica en la formulacion del Plan de Acción Institucional 2022 programado con Coordinadores de Grupos, Subgrupos y Dimensiones del PDSP,  Planeación y el Director del IDS</t>
  </si>
  <si>
    <t>Elaboración de  plan de Accion  institucional 2022</t>
  </si>
  <si>
    <t>Elaboración de Informe de Evaluación y Seguimiento trimestralmente del Plan de Acción Institucional 2022</t>
  </si>
  <si>
    <t xml:space="preserve">MACROPROCESO </t>
  </si>
  <si>
    <t>Direccionamiento
Estrategico</t>
  </si>
  <si>
    <t>Elaborar el Plan Anticorrupcion de la Entidad 2022</t>
  </si>
  <si>
    <t>Presentación y aprobación del plan de acción en salud-pas y el componente operativo anual de inversiones coai 2022 ante el consejo de gobierno</t>
  </si>
  <si>
    <t>Asesorar y verificar el cumplimento del estandar de infraestructura fisica de la Resolución 2003 de 2014</t>
  </si>
  <si>
    <t>Mantener actualizados los contenidos de la página web de la entidad en  cumplimiento de la normatividad vigente.</t>
  </si>
  <si>
    <t xml:space="preserve">Lista de asistencia a socializaciones de la Guía de mantenimiento
preventivo y correctivo a los equipos informáticos de la Entidad y las Políticas de Seguridad y Privacidad de la Información.
Formatos de solicitud interna </t>
  </si>
  <si>
    <t>Planes de Gobierno Digital elaborados/Total de planes requeridos por normatividad  * 100</t>
  </si>
  <si>
    <t xml:space="preserve">Publicaciones realizadas/Total de solicitudes de publicación * 100
</t>
  </si>
  <si>
    <t>Socializaciones realizadas /  (Total de socializaciones programadas + Total de solicitudes de servicio) * 100</t>
  </si>
  <si>
    <t>Direccionamiento</t>
  </si>
  <si>
    <t>Estrategico</t>
  </si>
  <si>
    <t>Desarrollar el 100% del Programa Anual de Auditorias</t>
  </si>
  <si>
    <t>Evaluacion MECI a traves de la plataforma del FURAG</t>
  </si>
  <si>
    <t>Diligenciar el formulario de MECI en la pataforma FURAG</t>
  </si>
  <si>
    <t>Gestión de Control Interno</t>
  </si>
  <si>
    <t>GESTION JURIDICA</t>
  </si>
  <si>
    <t xml:space="preserve">GESTION CONTRACTUAL </t>
  </si>
  <si>
    <t xml:space="preserve">Realizar propuesta de distribución de los recursos cupos asignados como apoyo a los PSFF a las ESE categorizadas en riesgo medio y alto y modificaciones a la propuesta.  - Asistencia Técnica, seguimiento, revisión, aprobación conceptos objeto de pago por parte de la FIDUCIA, envio informes y custodia archivos documentales relacionados con los conceptos de pago a las ESE con asignación de recursos </t>
  </si>
  <si>
    <t xml:space="preserve">Documentos soportes presentados por la ESE a las cuales se le asignaron recursos de acuerdo a la descripción de la medida asignada.  Resolución IDS asignación cupo recursos. Archivos documentales concepto de pago. </t>
  </si>
  <si>
    <t>Resolución (s) de distribución de recursos de confinanciación por municipios y cuadro de distribución por fuentes del régimen subsidiado- Acto Administrativo de ajustes de recursos con y sin situación de fondos de acuerdo a la LMA mensual</t>
  </si>
  <si>
    <t>Cuentas de cobro con el cumplimiento de los requisitos registradas y pagadas</t>
  </si>
  <si>
    <t>Valor asignado , tramitado y  avalado para pago de los recursos del Ministerio de Salud  y el Departamento para cada  ESE con PSFF viabilizado por el Ministerio de Hacienda / Total recursos asignados a la ESE para ejecutarlos.</t>
  </si>
  <si>
    <t xml:space="preserve">Número de municipios evaluados / total municipios certificados </t>
  </si>
  <si>
    <t>GESTION FINANCIERA</t>
  </si>
  <si>
    <t>Verificación de los soportes de Inscripcion y Asignacion de Codigo al Prestador que cumple con los requisitos, revision y Validacion de Novedades de los Prestadores.</t>
  </si>
  <si>
    <t>Registro de novedades  solicitadas por   los prestadores.
Planilla de inscripcion y novedades.</t>
  </si>
  <si>
    <t xml:space="preserve">Búsqueda activa de Prestadores no habilitados (directorio telefónico, revistas, página web).   </t>
  </si>
  <si>
    <t>Acta  de visita, registro de prestadores nuevos.</t>
  </si>
  <si>
    <t>Realizar las Visitas Previas y  Programadas de acuerdo a lo contemplado en el decreto 780 del 2016  Resolucion 3100 del 2019 ,Visitas  de  IVCy visitas de planes de contingencia a las IPS para la atención de  emergencias de eventos epidemiológicos  en el departamento  según los lineamientos del MSPS.</t>
  </si>
  <si>
    <t xml:space="preserve"> Programación anual de visitas,
Informes de visitas realizadas</t>
  </si>
  <si>
    <t xml:space="preserve">Seguimiento, monitoreo y evaluación al  100% de la Red Pública  con planes de mantenimiento hospitalario </t>
  </si>
  <si>
    <t>Recepción  y trámite de quejas y reclamos interpuestas por usuarios afiliados al SGSSS.</t>
  </si>
  <si>
    <t>Registro de recepcion y tramite de quejas.</t>
  </si>
  <si>
    <t>100 % de quejas y reclamos interpuestas por los usuarios tramitadas</t>
  </si>
  <si>
    <t>Recepción, revisión de documentación y expedición de licencias de funcionamiento de equipos emisores de radiaciones ionizantes</t>
  </si>
  <si>
    <t>(Número de novedades revisadas y validadas /
total novedades programadas )*100</t>
  </si>
  <si>
    <t>(Número prestadores no habilitados identificados / Total de prestadores programados ) * 100</t>
  </si>
  <si>
    <t>(Número de visitas realizadas/Número de visitas programadas)*100</t>
  </si>
  <si>
    <t>(Número de quejas tramitadas/ total de quejas recepcionadas )*100</t>
  </si>
  <si>
    <t>Sumatoria de Licencias de Funcionamiento de equipos de emisores de radiaciones ionizantes./ total programadas *100</t>
  </si>
  <si>
    <t>Contrato realizado y evidenciado</t>
  </si>
  <si>
    <t>anual</t>
  </si>
  <si>
    <t>Mantener  en 98%  la cobertura Universal del SGSSS en los 40 municipios del Departamento, incluyendo los 8 municipios PDET</t>
  </si>
  <si>
    <t>Asesoria, Asistencia tecnica y  Seguimiento a los municipios para la afiliacion a los PPNA</t>
  </si>
  <si>
    <t>Cruce de usuarios afiliados frentea la base de datos del sisben nacional para identificar que poblacion no se encuentra sisbenizada</t>
  </si>
  <si>
    <t>Monitoreo  a los 40 municipios  de las actas de reunion mensual con las eps, donde se refleje el consolidado de ingresos de ppna mensualmente</t>
  </si>
  <si>
    <t xml:space="preserve">Asistencia Tecnica  y seguimiento a municipios a los procesos del regimen subsidiado.
</t>
  </si>
  <si>
    <t>Realizar seguimiento alos municipios sobre el acto administrativo que garantice la continuidad y la universalidad del regimen subsidiado</t>
  </si>
  <si>
    <t>Acto administrativo municipal</t>
  </si>
  <si>
    <t xml:space="preserve">40 municipios  con Asistencia Técnica y visitas de Vigilancia y Seguimiento en la ejecución de las competencias en Aseguramiento, incluyendo los 8 municipios PDET </t>
  </si>
  <si>
    <t>Gestion para comprometer los recursos de rentas departamentales para el cofinanciamiento del regimen subsidiado a los 40 municipios del departamento</t>
  </si>
  <si>
    <t>Acto administrativo , 
CDP , 
RP</t>
  </si>
  <si>
    <t>Gestion para el giro efectivo de los recurso departamentales a la administradora del SGSSS - ADRES</t>
  </si>
  <si>
    <t>Formato de Giro</t>
  </si>
  <si>
    <t>Seguimiento al  descargue presupuestal de los recursos sin situacion de fondos por parte de los municipios acorde a  LMA</t>
  </si>
  <si>
    <t>Comprobante de Egresos</t>
  </si>
  <si>
    <t>100% de  EAPB  con Seguimiento y Monitoreo por parte del Ente Territorial</t>
  </si>
  <si>
    <t>Mesa de conciliacion , 
Compromisos de depuracion y pago</t>
  </si>
  <si>
    <t>Auditorías de seguimiento a las EAPB en el cumplimiento de la Normatividad del Sistema de Garantía Social en Salud</t>
  </si>
  <si>
    <t>Actas, Informes</t>
  </si>
  <si>
    <t>Seguimiento a las EAPB en  la Ejecución de acciones de Salud pública de las Dimensiones de salud Mental y Dimensión de Poblaciones vulnerables.</t>
  </si>
  <si>
    <t xml:space="preserve">ATENCION EN SALUD </t>
  </si>
  <si>
    <t>N° de jornadas (mesas de trabajo, reuniones) realizadas con actores sectoriales / Total de jornadas (mesas de trabajo, reuniones) programadas * 100
N° de jornadas (mesas de trabajo, reuniones)  realizadas con actores intersectoriales / Total de jornadas (mesas de trabajo, reuniones)  programadas con actores intesectoriales * 100</t>
  </si>
  <si>
    <t>N° de personas de la ET que participan de la trasnferencia de conocimiento / Total de personas designadas por la  ET a participar de la actividad * 100
N° de personas de las IPS que participan de la trasnferencia de conocimiento /  Total de personas designadas por la  IPS a participar de la actividad * 100</t>
  </si>
  <si>
    <t>Numero muestras analizadas para vigilancia en salud pública  / Total de muestras recibidas para vigilancia en salud pública * 100
Numero muestras analizadas para vigilancia y control sanitario  / Total de muestras recibidas para, vigilancia y control sanitario * 100
Numero muestras analizadas para  gestión de la calidad  / Total de muestras recibidas para  gestión de la calidad de los diagnosticos realizados por la red departamental de laboratorios * 100</t>
  </si>
  <si>
    <t>control de calidad de HIV, HBs Ag, Core Total, HVC, Chagas, Sífilis, HTLV de las muestras remitidas por los bancos de sangre; serologias, dengue, hepatitis A, hepatits B, hepatitis C, leptospirosis, aislamientos bacterianos  frotis de flujo vaginal, laminas leishmaniasis, laminas baciloscopia (hansen - tuberculosis), laminas de gota gruesa para malaria, remitidos por los laboratorios clínicos de la red</t>
  </si>
  <si>
    <t>Numero de municipios categoria 4, 5 y 6 con  acciones de IVC de los factores de riesgo del ambiente, y de control de vectores y zoonosis de competencia del sector salud / Total municipios  4, 5 y 6  * 100</t>
  </si>
  <si>
    <t xml:space="preserve">según demanda </t>
  </si>
  <si>
    <t>Según demnada</t>
  </si>
  <si>
    <t>Se garantizo el analisis de muestras de aguas y alimentos  en el marco de la vigilancia  y control sanitario que se realiza desde salud ambiental en los 39 municipios y la secretaria de salud del municipio de Cúcuta en su jurisdiccion</t>
  </si>
  <si>
    <t>Para vigilancia de dengue, mortalidad de dengue, dengue NS1. Paralisis flacida aguda,sarampion Rubeola, fiebre amarilla, sindromes de rubeola congenito, difteria, tosferina, mortalidad IRAG, Zika, Chikunguña, covid-19, chagas.</t>
  </si>
  <si>
    <t xml:space="preserve">Realizar comites de sanidad portuaria </t>
  </si>
  <si>
    <t>acta de reunion  comités de sanidad portuaria/ # de comité de sanidad portuaria programados)</t>
  </si>
  <si>
    <t>Actas de comité de sanidad portuaria/ # de comité de sanidad portuaria programados)</t>
  </si>
  <si>
    <t>Según demanda</t>
  </si>
  <si>
    <t>Se mantiene actualizado el catálogo de sistemas de información de la entidad.
Se socializa con las dependencias los software que competen a cada una de las dependencias.
Se presta soporte técnico en la implementación del software según demanda
Se realiza seguimiento a los ajustes pertinentes del software según demanda.</t>
  </si>
  <si>
    <t>Se realizó socialización personalizada de las principales recomendaciones de la  Guía de Mantenimiento Preventivo y Correctivo de los Equipos Informáticos (Res. Nº 2190 de junio 1 de 2017) a  funcionarios y contratistas que presentaron solicitud de servicio técnico en el trimestre.</t>
  </si>
  <si>
    <t>nro de convenios  con subsidio al a oferta,Realizar convenios interadministrativos con la red Pública  de acuerdo a lineamientos  de Minsalud con los recursos del SGP Susidio a la oferta</t>
  </si>
  <si>
    <t>nro de convenios con subsidio al a oferta,Realizar convenios interadministrativos con la red Pública  de acuerdo a lineamientos  de Minsalud con los recursos del SGP Susidio a la oferta</t>
  </si>
  <si>
    <t>los convenios del año 2022 se han realizado en un 100%</t>
  </si>
  <si>
    <t>solicitudes de autorizaciones con respuestas/ nro de facturas o autorizaciones radicas en el   software DKD</t>
  </si>
  <si>
    <t>Realizar o  Tramitar el 100% de las solicitudes de autorizaciónes radicas ( Tutela) servicios de salud  a la Poblacion a cargo del departamen</t>
  </si>
  <si>
    <t>566</t>
  </si>
  <si>
    <t>Autorizaciones con respuesta son 524 sobre 566 en en tercer trimestre incluyendo las tutelas.</t>
  </si>
  <si>
    <t>nro de  facturas auditadas/ nro. Facturas radicadas/</t>
  </si>
  <si>
    <t>En ley de punto final el IDS Realiza procesos de radicación, Auditoría y Pago de los servicios de salud NOPBS de acuerdo a la Resolución 555 de 2019 del IDS  y lo contemplado en el ART.238 de la ley 1955 de 2.019 (ley de punto )final)aplicando el mecanísmo para su verificación y control de pago de acuerdo con lo establecido en la resolución 1479 de 2015 del MSPS</t>
  </si>
  <si>
    <t>Se conciliaronen el segundo trimestre. facturas de vigencias anteriores NPBS entre cobros y recobros:/ nro de facturas conciliad 9.013</t>
  </si>
  <si>
    <t>957</t>
  </si>
  <si>
    <t xml:space="preserve">las facturas relacionada s corresponden a NPBS de cobros y recobros (se aclara que cambia el indicador) por ser facturas conciliadas otra etapa (Pagadas en el numerador y facturas avaladas para pago conciliadas) para pago </t>
  </si>
  <si>
    <t>El IDS Realizo contrato de prestacion de servicios  de salud a la  atencion de la poblacion inimputables de acuerdo a lineamientos y recursosos transferidos por la Nación.</t>
  </si>
  <si>
    <t xml:space="preserve">                                                                                                                                  </t>
  </si>
  <si>
    <t>El IDS Realizo contrato en el primer trimestre de prestacion de servicios  de salud a la  atencion inimputables</t>
  </si>
  <si>
    <t>el contrato se realizo en el primer trimestre e inicio de la vigencia 2022</t>
  </si>
  <si>
    <t>nro de  facturas auditadas/ nro. Facturas radicadas</t>
  </si>
  <si>
    <t xml:space="preserve"> se realiza  la radicion y proceso de auditoria a poblacion migrantes
</t>
  </si>
  <si>
    <t xml:space="preserve">se realizo radicacion de migrantes y PPNA asi: 22386 auditadas/27542 radicadas :..Independiente del indicador en mencion de solo migrantes de acuerdo al plan de accion de este punto </t>
  </si>
  <si>
    <t>Se ajusta la programacion del numero de visitas debido a que durante la actual vigencia no se ejecutara plan anual de visitas, según lo definido por el Ministerio de Salud y  Protección Social.</t>
  </si>
  <si>
    <t>No. de asesoria a municipios/ total de municipios
No. de asesoria a poblacion solicitante/ total de solicitantes
No. de seguimiento a municipios / Total de municipios</t>
  </si>
  <si>
    <t>No. Reportes cruce base de datos</t>
  </si>
  <si>
    <t>No. de municipios asistidos / total de municipios</t>
  </si>
  <si>
    <t>No. de municipios asistidos/ Total de municipios</t>
  </si>
  <si>
    <t>No. de actos administrativos por municipio / Total de municipios</t>
  </si>
  <si>
    <t>NO REPORTAN ACTOS ADMINISTRATIVOS LOS MUNICIPIOS CUCUTA, PUERTO SANTANDER.</t>
  </si>
  <si>
    <t>No. recursos departamentales comprometidos / Total de recursos departamentales de regimen subsidiado comprometidos</t>
  </si>
  <si>
    <t>No. de giros a ADRES / Total de giros  a ADRES</t>
  </si>
  <si>
    <t>NO SE REALIZARON GIROS YA QUE HAY VIGENTE UN EMBARGO</t>
  </si>
  <si>
    <t>No. de seguimientos a descargue de recursos / Total de seguimientos programados.</t>
  </si>
  <si>
    <t>Según Demanda</t>
  </si>
  <si>
    <t xml:space="preserve">Solicitude de Informes de Auditoria a los municipios y seguimiento de los Planes de mejoramiento para analisis </t>
  </si>
  <si>
    <t>Numero de auditorias a municipios / Total de municipios</t>
  </si>
  <si>
    <t>AL FINALIZAR EL TRIMESTRE LA SUPERINTENDENCIA DE SALUD NO HA REALIZADO LA CAPACITACION DE GAUDI</t>
  </si>
  <si>
    <t>EL DIA 21 Y 22 DE ABRIL LA SUPERSALUD REALIZO CAPACITACION A LOS MPIOS</t>
  </si>
  <si>
    <t>Vigilar el cumplimiento de depuracion de cartera y conciliacion de cuentas a las IPS por parte de las ERP y repòrte a la Superintendencia Nacional de Salud</t>
  </si>
  <si>
    <t>No. de mesas realizadas / Total de mesas programadas</t>
  </si>
  <si>
    <t>SE REALIZO LA 4ta. MESA CIRCULAR 30 DEL 2021</t>
  </si>
  <si>
    <t>SE REALIZO LA 1era. MESA CIRCULAR 30 DEL 2022</t>
  </si>
  <si>
    <t>SE REALIZO LA 2da. MESA CIRCULAR 30 DEL 2022</t>
  </si>
  <si>
    <t>No. de auditorias realizadas / Total de auditorias programadas</t>
  </si>
  <si>
    <t xml:space="preserve">No. de Seguimiento </t>
  </si>
  <si>
    <t xml:space="preserve">Reporte a la Supersalud de los hallazgos encontrados en los Informes de Auditoria y que no se cumplieron en el Plan de Mejoramiento </t>
  </si>
  <si>
    <t>Numero de reportes a la supersalud/ Total de planes de mejoramiento evaluados</t>
  </si>
  <si>
    <t>EN ESTE TRIMESTRE SE AUDITO LA VIGENCIA 2021</t>
  </si>
  <si>
    <t>EN ESTE TRIMESTRE SE AUDITO EL 1ER SEMESTRE VIGENCIA 2022</t>
  </si>
  <si>
    <t>Visita de auditoria a las eps, epcc, del regimen especial y de excepcion que operan en el departamento en el cumplimiento de la normatividad vigente contemplado en lista de chequeo institucional</t>
  </si>
  <si>
    <t>Lista de chequeo , Actas de visita , Informes</t>
  </si>
  <si>
    <t>No. de auditorias realizadas a EPS / Total de auditorias programadas</t>
  </si>
  <si>
    <t>Seguimiento al cumplimiento a planes de mejoramiento resultado de auditorias primer semestre y reporte a supersalud</t>
  </si>
  <si>
    <t>Informes, Planes de mejoramiento, Reportes</t>
  </si>
  <si>
    <t>No. de planes de mejoramiento de EPS revisados / Total de planes de mejoramiento de EPS elaborados</t>
  </si>
  <si>
    <t>NO SE HA REALIZADO REPORTE A LA SUPERSALUD DE AUDITORIA DEL 1ER SEMESTRE VIGENCIA 2022</t>
  </si>
  <si>
    <t>Tramite administrativo y gestión de quejas interpuestas por la prestación de servicios de salud, en contra de las EAPB y regímenes especiales y de excepción del Departamento de Norte de Santander.</t>
  </si>
  <si>
    <t>Base de datos, en donde se relaciona toda la información de las quejas recibidas y tramitadas por parte de la oficina de Atención en Salud</t>
  </si>
  <si>
    <t>No. de tramites agilizados</t>
  </si>
  <si>
    <t xml:space="preserve">Participación en el Seguimiento a las EPS en la Implementación de las RIAS. </t>
  </si>
  <si>
    <t>16 ESEs con Seguimiento al programa Territorial de rediseño, reorganización y modernización de la red pública del Departamento aprobado por el Ministerio de Salud y Protección Social, en los servicios de baja, mediana y alta complejidad, incluyendo las ESE que cubren los 8 municipios PDET</t>
  </si>
  <si>
    <t>Apoyo al  Modelo de Acción Integral Territorial (MAITE) en  el componente de redes integrales de prestadores de servicios de salud</t>
  </si>
  <si>
    <t>Asistencia tecnica , asesoria y seguimiento al cumplimiento del PTRRM de la red publica del departamento. A 16 ESE dptamentales</t>
  </si>
  <si>
    <t xml:space="preserve">100% de las ESE  del departamento fortalecidas con Asistencia Técnica, especialmente las que están en riesgo financiero y con seguimiento del SIHO - Decreto 2193 de 2004 </t>
  </si>
  <si>
    <t>Apoyo en la consolidación, validación y presentación de los informes, en lo referente a producción y calidad conforme al decreto 2193 del 2004; de la información remitida por las instituciones públicas prestadoras de servicios de salud, al Ministerio de Salud y Protección Social.</t>
  </si>
  <si>
    <t>Consolidacion, validación y presentación de  informes trimestrales de produccion de servicios de salud de las 16 ESEs del departamento (dec 2193)</t>
  </si>
  <si>
    <t xml:space="preserve">No. de Informes </t>
  </si>
  <si>
    <t>Apoyo en el monitoreo, seguimiento y evaluación, de la información remitida por las instituciones públicas prestadoras de servicios de salud; categorizadas en riesgo medio o alto, que adoptaron en cumplimiento de los programas de saneamiento fiscal y financiero, en lo referente a la producción de servicios de salud</t>
  </si>
  <si>
    <t>Monitoreo, seguimiento y Evaluacion trimestral de produccion de servicios de las ESEs; categorizadas en riesgo medio o alto. 2 ESE del estado</t>
  </si>
  <si>
    <t xml:space="preserve">Apoyo a la Gestión Financiera en Producción y Calidad de los Componentes del Sistema General de Participaciones-Subsidio a la Oferta </t>
  </si>
  <si>
    <t>Monitoreo y seguimiento trimestral de indicadores de produccion de servicios de los componentes de subsidio a la oferta. A 7 ESE departamentales</t>
  </si>
  <si>
    <t>Seguimiento a la ejecución del Plan de Saneamiento Fiscal y financiero PSFF de las ESES:  Hospital San Juan de Dios  de Pamplona y Centro de Rehabilitación Neuro Muscular</t>
  </si>
  <si>
    <t>Informes</t>
  </si>
  <si>
    <t>%</t>
  </si>
  <si>
    <t>verificacion en el aplicativo SIHEVI</t>
  </si>
  <si>
    <t>SE RELIZA ESTA ACTIVIDAD A TRAVES DE LA PLATAFORMA SIGEVIH</t>
  </si>
  <si>
    <t>ESTA ACTIVIDAD SE REALIZARA EN EL MES DE JULIO DE 2022</t>
  </si>
  <si>
    <t>(# asistencia a comité de sanidad portuaria/ # de comité de sanidad portuaria programados)</t>
  </si>
  <si>
    <t>ACTAS DE REUNION VIRTUAL A CARGO DE SANIDAD PORTUARIA DEL IDS</t>
  </si>
  <si>
    <t>(# de reuniones programadas/ # de reuniones ejecutadas)</t>
  </si>
  <si>
    <t>ASISTENCIA A REUNIONES MESULAES DE LA SALA DE ANALISIS DE RIESGOS A CARGO DE VIGILANCIA EPIDEMIOLOGICA DEL IDS</t>
  </si>
  <si>
    <t>ASISTENCIA A REUNIONES MENSUALES DE LA SALA DE ANALISIS DE RIESGOS A CARGO DE VIGILANCIA EPIDEMIOLOGICA DEL IDS</t>
  </si>
  <si>
    <t>(# de pacientes presentados/# de pacientes gesrionados)</t>
  </si>
  <si>
    <t>EN MEL 1 TRIMESTRE SE GESTIONO LA REFERENCIA DE 4948 PACIENTES PROVENIENTES DE LOS 40 MUNICIPIOS DEL DEPARTAMENTO</t>
  </si>
  <si>
    <t>EN MEL 1 TRIMESTRE SE GESTIONO LA REFERENCIA DE 4629 PACIENTES PROVENIENTES DE LOS 40 MUNICIPIOS DEL DEPARTAMENTO</t>
  </si>
  <si>
    <t>EN MEL 1 TRIMESTRE SE GESTIONO LA REFERENCIA DE 4640 PACIENTES PROVENIENTES DE LOS 40 MUNICIPIOS DEL DEPARTAMENTO</t>
  </si>
  <si>
    <t>(# de informe de inventario de kit toxicologia/ # meses del año)</t>
  </si>
  <si>
    <t>SE REALIZA SOLICITUD REITERADA LA LA ESE HUEM PARA ENVIO DEL INFORME DE USO DE KIT DE TOXICOLOGIA</t>
  </si>
  <si>
    <t>SEGÚN DEMANDA</t>
  </si>
  <si>
    <t>46</t>
  </si>
  <si>
    <t>1</t>
  </si>
  <si>
    <t>3</t>
  </si>
  <si>
    <t>En estre trimestre no se ha efectuado ninguna capacitación al respecto, pero, se realizó revisión de las modificaciones presupuestales presentadas por las ESE y la aplicación del catálogo de Clasificación Presupuestal .</t>
  </si>
  <si>
    <t>No se ejecuto en este trimestre.</t>
  </si>
  <si>
    <t>Dado que no se cuenta con recurso humano para realizar el apoyo al proceso, la meta se distribuye en los 4 trimestres del año. Para llegar al inventario general, se deben realizar 20 inventarios en igual número de centros de costos, varios de los cuales ya no existen. Se debe depurar los centros de costos</t>
  </si>
  <si>
    <t>Se gestionaron todas las solicitudes de comisiones o desplazamientos autorizadas por la Dirección excepto dos por riesgos en el desplazamiento</t>
  </si>
  <si>
    <t>Se gestionaron todas las solicitudes de comisiones o desplazamientos autorizadas por la Dirección</t>
  </si>
  <si>
    <t xml:space="preserve">Se cancelaron las facturas de servicios públicos recibidas. </t>
  </si>
  <si>
    <t>Documento publicado en la pagina web institucional antes del 31 de enero de 2022</t>
  </si>
  <si>
    <t>Conforme la disponibilidad presupuestal de recursos, el Grupo gestionó los procesos de contratación de bienes y servicios requeridos por la entidad. Algunas solicitudes no contaban con respaldo presupuestal y otras no fueron  autorizadas por la Dirección</t>
  </si>
  <si>
    <t>Todos los documentos obligatorios de los procesos de contratación, fueron revisados, insertados y publicados en el SECOP para cumplir los principios de publicidad, trasparencia y vigilancia ciudadana</t>
  </si>
  <si>
    <t xml:space="preserve">RESPUESTA DE ACCIONES DE TUTELA EN LOS TERMINOS ESTABLECIDOS/NUMERO DE ACCIONES DE TUTELAS NOTIFICADAS X 100 </t>
  </si>
  <si>
    <t>DESINACION DE APODERADO / NUMERO DE SOLICITUDES DE CONCILIACION EXTRAJUDICIAL X 100</t>
  </si>
  <si>
    <t>NUMERO DE ACTAS / NUMERO DE CONVOCATORIAS DEL COMITÉ DE CONCILIACION X 100</t>
  </si>
  <si>
    <t xml:space="preserve">NUMERO DE QUEJAS / NUMERO DE DILIGENCIAS PRELIMINARES </t>
  </si>
  <si>
    <t>NUMERO DE QUEJAS /  NUMERO DE APERTURA DE INDAGACION PRELIMINAR</t>
  </si>
  <si>
    <t>NUMERO DE PROCESOS / NUMERO DE QUEJAS X 100</t>
  </si>
  <si>
    <t>NUMERO DE PROCESOS Y SU RESPECTIVA GESTION DOCUMENTAL, REGISTRO, SISTEMATIZACION Y NOTIFICACION CORRESPONDIENTE.</t>
  </si>
  <si>
    <t xml:space="preserve">actividad realizada primer trimestre de la vigencia </t>
  </si>
  <si>
    <t>elaboracion de informe acumulado de acuerdo a lineamientos del señor gobernador en informe de rendicion de cuentas permanente consolidado 2020 1er semestre del 2022</t>
  </si>
  <si>
    <t xml:space="preserve">actividad programada para el 4to trimestre de la vigencia </t>
  </si>
  <si>
    <t xml:space="preserve">grupo atencion en salud </t>
  </si>
  <si>
    <t xml:space="preserve">se realizo acompañamiento en el informe y visita realizada por la contraloria de la nacion a la entidad </t>
  </si>
  <si>
    <t xml:space="preserve">reporte de seguimeinto a proyectos de inversion a cargo del IDS en plataformas del DNP </t>
  </si>
  <si>
    <t>realizacion de visitas de calidad planteada para el tercer y cuarto trimestre de la vigencia según circular 425 de 2022</t>
  </si>
  <si>
    <t xml:space="preserve">segundemanda </t>
  </si>
  <si>
    <t xml:space="preserve">se realizo actualizacion del listado maestro de documentos </t>
  </si>
  <si>
    <t xml:space="preserve">evaluacion del PINAR en competencia elaborado en vigencia 2021 </t>
  </si>
  <si>
    <t xml:space="preserve">actualizacion realizado en vigencia 2021 se programa actualizacion comienzos de vigencia 2023 </t>
  </si>
  <si>
    <t xml:space="preserve">vigilancia y control instituional, tesoreria y prestacion de servicios </t>
  </si>
  <si>
    <t xml:space="preserve">actividad a realizar el tercer trimestre de la vigencia </t>
  </si>
  <si>
    <t xml:space="preserve">se encuentra en aprobacion por parte de la direccion para su posterior presentacion comité departamental de archivo </t>
  </si>
  <si>
    <t xml:space="preserve">ajustes de gestion </t>
  </si>
  <si>
    <t xml:space="preserve">ajustes por gestion banco de proyectos de la gobernacion </t>
  </si>
  <si>
    <t>se ha realizado de acuerdo a circular 428 de 2022</t>
  </si>
  <si>
    <t>Asesorar a la dirección del IDS en el desarrollo de lineamientos, políticas, estrategias, planes y programas y en las diferentes actividades que desarrolla el instituto, que permitan el cumplimiento de las normas jurídicas.</t>
  </si>
  <si>
    <t>Acompañamiento y participación en la Junta Directiva del Instituto.</t>
  </si>
  <si>
    <t xml:space="preserve">Acta - lista de asistencia - acuerdos </t>
  </si>
  <si>
    <t xml:space="preserve"># Núm. De Juntas Directivas del IDS con acompañamiento de la oficina jurídica / números de Juntas Directivas del IDS realizadas. </t>
  </si>
  <si>
    <t xml:space="preserve">se realiza segun solicitud del despacho,  no se programo junta directiva  para el primer trimestre  </t>
  </si>
  <si>
    <t>se realiza segun solicitud del despacho</t>
  </si>
  <si>
    <t xml:space="preserve"> Acompañamiento y participación en   Comité Directivo  y demás Comités del IDS.</t>
  </si>
  <si>
    <t xml:space="preserve">Acta - lista de asistencia </t>
  </si>
  <si>
    <t>Numero de comités directivos con participación de la oficina / número total de comités</t>
  </si>
  <si>
    <t>NINGUNA</t>
  </si>
  <si>
    <t>Proyectar actos administrativos</t>
  </si>
  <si>
    <t>Atender oportunamente los requerimientos de la Dirección de la entidad respecto a la elaboración de proyectos de actos administrativos</t>
  </si>
  <si>
    <t>Resoluciones, Acuerdos,Circulares, oficios, convenios</t>
  </si>
  <si>
    <t>Núm. De Actos Admtivos proyectados/ Núm. de proyectos de actos administrativos solicitados por la Dirección</t>
  </si>
  <si>
    <t>Emitir conceptos jurídicos</t>
  </si>
  <si>
    <t>Atender con diligencia la solicitud de conceptos jurídicos solicitados por la Dirección del Instituto.</t>
  </si>
  <si>
    <t xml:space="preserve">Conceptos, actas </t>
  </si>
  <si>
    <t>Núm. de conceptos jurídicos  presentados/ Núm. de conceptos solicitados por la Dirección</t>
  </si>
  <si>
    <t xml:space="preserve">se realiza según soliciyud del despacho </t>
  </si>
  <si>
    <t>Dar respuesta oportuna  a derechos de petición que son trasladados a esta oficina</t>
  </si>
  <si>
    <t>Una vez recibido el Derecho de Petición, se deben efectuar las tareas de registro, revisión, trámite y respuesta oportuna al peticionario.</t>
  </si>
  <si>
    <t>Oficios, actas, notificaciones</t>
  </si>
  <si>
    <t>No. de derechos de petición tramitados/ No. de derechos de petición recibidos</t>
  </si>
  <si>
    <t xml:space="preserve"> Inventariar los procesos adelantados en contra y a favor del IDS</t>
  </si>
  <si>
    <t>Alimentar permanentemente la base de datos de los procesos judiciales que se adelantan en la entidad, a fin de mantener la organización, información y control de los mismos.</t>
  </si>
  <si>
    <t>Base de datos actualizada</t>
  </si>
  <si>
    <t>PROCESOS JUDICIALES NOTIFICADOS/SOBRE EL TOTAL DE PROCESOS INGRESADOS A LA BASE DE DATOS</t>
  </si>
  <si>
    <t>Se mantiene debidamente actualizada la base de datos</t>
  </si>
  <si>
    <t>se mantiene debidamente actualizada la base datos,y publicada en la pagina web</t>
  </si>
  <si>
    <t>Contestar o formular demandas y demás actuaciones que sustenten la posición de la entidad</t>
  </si>
  <si>
    <t xml:space="preserve"> Notificación de la demanda y realizar seguimiento</t>
  </si>
  <si>
    <t>Expdiente Auto Admisorio , link o expedinte en fisico de Demanda, Contestacion de demanda, poder, expedientes</t>
  </si>
  <si>
    <t xml:space="preserve">NUMERO DE DEMANDAS CONTESTADAS OPORTUNAMENTE / TOTAL DE DEMANDAS X 100  </t>
  </si>
  <si>
    <t xml:space="preserve">se reciben 5 demandas de las cuales 4 se contestaron dentro del trimestre, la faltante esta en terminos para contestar, </t>
  </si>
  <si>
    <t>Contestar o formular acciones de tutela y demás actuaciones que sustenten la posición de la entidad</t>
  </si>
  <si>
    <t xml:space="preserve"> Dar respuesta accion de tutela una vez se alleguen los soportes por la dependencia responsable y realizar seguimiento</t>
  </si>
  <si>
    <t>expediente en fisico, digital, auto admisorio, escrito de tutela,  contestacion de tutela y fallo - consolidado excell</t>
  </si>
  <si>
    <t>Convocar a Comité de Conciliación conforme a solicitudes de conciliación y fechas programadas por la Procuraduría.</t>
  </si>
  <si>
    <t>Solicitud de Conciliacion - convocatoria - citaciones de procuraduria, supersalud etc</t>
  </si>
  <si>
    <t xml:space="preserve"> Designar los abogados que tramitarán cada uno de los casos para que presenten ante el comité la ponencia  correspondiente</t>
  </si>
  <si>
    <t>Poder debidamente firmado y asignado, constancia y expediente prejudicial</t>
  </si>
  <si>
    <t>se radicaron seis solicitudes de conciliacion el cual se le asigno debidamente de apoderado</t>
  </si>
  <si>
    <t xml:space="preserve"> Levantar actas de reunión comité</t>
  </si>
  <si>
    <t xml:space="preserve">ACTAS </t>
  </si>
  <si>
    <t>Actas realizadas/ convocatoria del comité</t>
  </si>
  <si>
    <t>Presentar un informe semestral de gestión y la ejecución de sus decisiones. (Ley 2220 de 2022)</t>
  </si>
  <si>
    <t>Iforme semestral, Publicacion pagina web IDS</t>
  </si>
  <si>
    <t>SOLICITUDES DEBATIDOS EN EL COMITÉ DE CONCILIACION, ANALISIS / INFORME SEMESTRAL X 100</t>
  </si>
  <si>
    <t>Esta actividad se realiza en el 1er semestre que es en junio del 2023</t>
  </si>
  <si>
    <t xml:space="preserve">se presenta el informe al director de la entidad y al comité de conciliacion </t>
  </si>
  <si>
    <t xml:space="preserve">Esta actividad se realiza durante el sedundo semestre - </t>
  </si>
  <si>
    <t>Propender por la reducción  de demandas y condenas en contra de la entidad, respecto a acciones u omisiones.</t>
  </si>
  <si>
    <t xml:space="preserve">De acuerdo a la cantidad de demandas Recomendar a la dirección de la entidad la continuidad de la contratación de los profesionales que ejercen la defensa judicial de la entidad. </t>
  </si>
  <si>
    <t>Demandas, informe trimestral a contabilidad y presupuesto, consolidado excell</t>
  </si>
  <si>
    <t xml:space="preserve">NUMERO DE PROCESOS JUDICIALES VINCULADOS Causas de demandas identificadas e intervenidas / total de causas de demanda </t>
  </si>
  <si>
    <t xml:space="preserve">se remite informe y documento excell a la oficina de sistemas para su respectiva publicacion </t>
  </si>
  <si>
    <t>Realizar seguimiento a los fallos judiciales en contra de la entidad</t>
  </si>
  <si>
    <t>Demandas, consolidado excell</t>
  </si>
  <si>
    <t>NUMERO DE PROCESOS JUDICIALES VINCULADOS / NUMERO DE PROCESOS FALLADOS EN CONTRA X 101</t>
  </si>
  <si>
    <t>se realiza seguimiento a los procesos judiciales notificados en contra de la entidad</t>
  </si>
  <si>
    <t xml:space="preserve"> Estudiar y tomar decisiones de abrir o no investigaciones por hechos o actos de los funcionarios que puedan configurar faltas disciplinarias.</t>
  </si>
  <si>
    <t>Queja, constancia secretarial, auto</t>
  </si>
  <si>
    <t xml:space="preserve">consolidado de procesos judiciales -Identificacion de demandas </t>
  </si>
  <si>
    <t>consolidado de procesos judiciales -Identificacion de demandas, quejas disciplinarias</t>
  </si>
  <si>
    <t xml:space="preserve"> Llevar a cabo los procesos de investigación conforme lo establece el Codigo General Disciplinario, mofidicado por la Ley 2094 de 2021</t>
  </si>
  <si>
    <t xml:space="preserve">Oficio Asigancion al porfesional de instrucción, oficios, pruebas, auto interlocutorio </t>
  </si>
  <si>
    <t xml:space="preserve">1 demanda sin contestar en el trimestre, se encuentra en terminos para su debida contestacion </t>
  </si>
  <si>
    <t xml:space="preserve"> Llevar para registro y control una base de datos actualizada de los procesos.</t>
  </si>
  <si>
    <t xml:space="preserve">Consolidado Excell </t>
  </si>
  <si>
    <t xml:space="preserve"> Rendir los informes exigidos en la norma y realizar seguimiento</t>
  </si>
  <si>
    <t xml:space="preserve">Número de procesos disciplinarios tramitados durante la vigencia - requerimientos de la Procuraduria </t>
  </si>
  <si>
    <t>COBRO COACTIVO</t>
  </si>
  <si>
    <t>100% de cobros persuasivos de las obligaciones a favor de la entidad que le son cargadas al  Grupo de Gestión de Cobro Persuasivo y Coactivo durante el semestre</t>
  </si>
  <si>
    <t>Verificar que existan las condiciones y documentos soportes que conforman el título ejecutivo simple o complejo de acuerdo a la normativa aplicable</t>
  </si>
  <si>
    <t>Número de  procesos recibidos con su respectivo radicado en la vigencia 2023, con sus respectivos folios, minutas, comunicaciones, entre otros inmersos en el expediente.</t>
  </si>
  <si>
    <t>NUMERO DE PROCESOS SANCIONATORIOS RADICADOS EN LA OFICINA PARA EJECUTAR Y/O DESCARTAR SEGÚN SU ANALISIS Y CORRESPONDIENTE ACTUACION PERSUASIVA Y/O COACTIVA.</t>
  </si>
  <si>
    <t xml:space="preserve">Ingresar al inventario; sistematizar en excel, ingresar en el libro radicador y azetas el proceso y su etapa correspondiente, cuantia, calidad del ejecutado, verificacion de datos para notificaciones, gestiones documentales de persuasion.  </t>
  </si>
  <si>
    <t>LIBRO DE INVENTARIO ACTUALIZADO/NUMERO DE RADICACIONES RECIBIDAS</t>
  </si>
  <si>
    <t xml:space="preserve">Llevar a cabo los procedimientos de investigación de bienes conforme lo establece el Estatuto Tributario Nacional y la Ley 1066 de 2006 (Por la cual se dictan normas para la normalización de la cartera pública y se dictan otras disposiciones). </t>
  </si>
  <si>
    <t>Si reúne los requisitos se realiza el análisis jurídico para identificar bajo que parámetros legales debe realizarse la liquidación de la cuenta de cobro; intereses moratorios, costas procesales.aplicacion de amnistias vigentes.</t>
  </si>
  <si>
    <t>se lleva a cabo ekl comité n sanidad portuaria revision operatividad de los puntos de entrada,tratando la presentacipn de la situacion y  necesidades de cada punto de entrada,asi miso situacion de la poblacion migrante en el muniicpio de ppmplona,municipio corresdor fronterizo.</t>
  </si>
  <si>
    <t>Se lleva acabo la situacion de los puntos de frontera .
Socializacion de los eventos en interes en salud  publica por nacional venezolana.</t>
  </si>
  <si>
    <r>
      <rPr>
        <sz val="14"/>
        <rFont val="Arial"/>
        <family val="2"/>
      </rPr>
      <t>Se realizan   tres comites de seccional de sanida portuaria con el objetivo de analizar la situacion actual de los puntos de frontera del departamento</t>
    </r>
    <r>
      <rPr>
        <sz val="11"/>
        <rFont val="Arial"/>
        <family val="2"/>
      </rPr>
      <t>,</t>
    </r>
  </si>
  <si>
    <t>En el  I Trimestre  se gestionaron  las  necesidades de insumos  de interes en salud  ETV , salud ambiental ; farmaceutica.</t>
  </si>
  <si>
    <t>En el II  Trimestre  se gestionaron  las  necesidades de insumos  de interes en salud  ;  para la el desarrollo   de las acciones  de vacunacion  antirabica  canina y felina ,  adquisicion de insumos elementos y rectivo s destinados para  el labortaorio de salud publica, adquisicion de medicamentos  monopolio.</t>
  </si>
  <si>
    <t>En el  III Trimestre  se gestionaron  las  necesidades de insumos  de interes en salud  ETV:(Fortalecimirento del  diagnostico  ENFERMEDAD DE CHAGAS. Zoonosis( OPERATIVIDAD DEL CENTRO DE ZOONOSIS Y BIOTERIO). Salud Ambiental ( suministro para garantizar la oprtatovodad del  IDS) ; lABORATORIO (ELEMENTOS Y REACTIVOS CON DESTINO A EL DESARROLLO DE LAS ACTIVIDADES DIAGNOSTICAS DEL LABORATOEIO DE SALUD PUBLICA.</t>
  </si>
  <si>
    <t>100% de los municipios programados (PAS 2023), con asesoria y asistencia tecnica en formulacion de planes, programas o proyectos, que permitan el desarrollo de las estrategias definidas para los componentes de las diferentes Dimensiones del Plan Territorial de Salud 2020 - 2023</t>
  </si>
  <si>
    <t>Numero de municipios con asesoria y asistencia tecnica PAS 2023, relacionada con las actividades pertinentes para lograr el desarrollo de las estrategias definidas para los componentes de las diferentes Dimensiones del Plan Territorial de Salud 2020 - 2023 / Total de municipios programados * 100</t>
  </si>
  <si>
    <t xml:space="preserve">Se lleva a cabo la asistencia tecnica virtual  a los municipios  del departamneto Norte de santander  en lo concernientes a la esctructura que deben conartemplar para la formulacion y elaboracion de los planes de accion en salud municipales para la vigencia 2023. </t>
  </si>
  <si>
    <t xml:space="preserve">Para el ll trimestre  se lleva acabo asistencia técnica en el
proceso de cargue al portal
web de gestión PDSP-SISPRO,
EN CUMPLIMIENTO A LA RES. NO.
1536/2015
</t>
  </si>
  <si>
    <t>las asistencias tecnica se llevara acabo  IV trImestre</t>
  </si>
  <si>
    <t xml:space="preserve">CONSEJO DEPARTAMENTAL DE ZOONOSIS                                                                  Se convoco y realizo el primer Consejo Departamental de zoonosis, evaluando las actividades realizadas en el control de foco del caso de rabia silvestre presentado en el municipio de Sardinata.
Taller de entrenamiento Escala Abreviada del Desarrollo EAD3, en articulación con UNICEF, cuyo objetivo de desarrollar capacidades para la adecuada aplicación de la Escala Abreviada del Desarrollo EAD3 en el departamento Norte de Santander, mediante una actividad de entrenamiento dirigida a los profesionales de la ESE IMSALUD, durante los días 22 y 23 de marzo, realizada en la UBA La Libertad. Se contó con la participación de 20 profesionales de la Salud. (Soporte Acta No. 07, 22 y 23 de marzo 2023).
COVE Departamental de de LEPRA.
Se Realiza  articulacion con el componente de adulto mayor de la dimencion Transversal de poblaciones vulnerables para apoyar las acciones pertinentes al adulto mayor.
 se realiza Articulacio con la mesa de trabajo con la dimension de convivencia social y salud mental en la tematica de cesacion de tabaco, alcohol y jovenes infractores de la ley (SARPA).
Desde la dimensión de Sexualidad, Derechos Sexuales y Reproductivos se participa activamente en: el COVE del mes de febrero (23 de febrero) en la sala SAR - IDS
°Encuentros todos los viernes de 2 a 6pm en el hotel casa blanca para el curso de migrantespara la estrategia Transforma con la organizacion cidemos UNICEF
°Participación en el conversatorio online “Las Batallas que las Cucuteñas Libran Hoy”, liderado por la Secretaría de la Mujer y Equidad de Género de la Alcaldía de San José de Cúcuta y transmitido por °Facebook Live, en el marco de la Batalla de Cúcuta, para resaltar a las mujeres que han sido líderes en diferentes áreas del conocimiento y sectores sociales, el día 24 de febrero.
°Estrategia de GIZ y organizacion Care para presentar el proyecto en salud sexual y reproductiva el dia 7 de marzo
°Encuentro en la emisora 91,2 Norte Stereo para hablar sobre temas de salud sexual el dia 8 de marzo
°Asistencia el 14 de marzo a la mesa de seguimiento de los compromisos con el comité del paro.
°Realizar  seguimiento en la implementacion de la vacunacion contra la Hepatitis B en la  poblacion (LGTBI, Habitantes de calle, Hombres que tienen relacion con hombre,  Transgenero, Trabajadoras sexuales, Indigenas) en articulacion con el PAI.
Desde la dimensión de Sexualidad, Derechos Sexuales y Reproductivos se participa activamente en: el COVE del mes de febrero (23 de febrero) en la sala SAR - IDS
Sesión del Consejo Departamental de Salud Mental según alcances establecidos en  la Ordenanza Departamental  027 de 2019 de la política pública de salud mental.
Reunion institucional logrando  el plan de acción Institucional  para reportar al Comité Departamental del Sistema Nacional de Coordinación de Responsabilidad Penal para Adolescentes en el marco del Decreto N° 1885 del 21 de septiembre de 2015 que abarque al final de la vigencia un informe técnico de cumplimiento d dicho  plan  instituconal para el  sistema de responsabilidad penal en adolescentes infractores de la Ley.
Sesión del Consejo seccional de estupefacientes de Norte de Santander en el marco del Decreto N° 000701 de 22/6/15.
Sesión del comité departamental para la prevención y reducción del consumo de sustancias psicoactivas en el marco del Decreto N° 000397 de 2/3/2016.
</t>
  </si>
  <si>
    <r>
      <rPr>
        <sz val="12"/>
        <rFont val="Arial"/>
        <family val="2"/>
      </rPr>
      <t xml:space="preserve">Se lleva acabo la  Articulación con la dimensión Transversal gestión diferencial de poblaciones vulnerables en el componente de niños, niñas y adolescentes para seguimiento al cáncer de menores de 18 años.                                                                                                              2. Articulación con el componente de adulto mayor de la dimensión Transversal de poblaciones vulnerables para apoyar las acciones pertinentes al adulto mayor.                                                                                                                                          3. Participación en COVES departamentales según programación de la vigencia (3)    
Mesas  de cáncer para seguimiento a las diferentes EAPB por parte de la oficina DVSCNT. (2)                                                                                                                                2. Reunión ruta cáncer de mama con farmacéutica ROCHE.                                                           3. Seguimiento a la estrategia CERSS desarrollada por los municipios de Cúcuta, Pamplona, Gramalote, Lourdes y El Zulia. (3)                                                                          4. Seguimiento al plan de trabajo a la implementación del municipio de Los Patios de la estrategia CERSS.
 socializacion de la estrategia hospital padrino con la ESE HUEM a los actores del sistema EAPB, ESES del departamento
- Participacion  # 3 Comite Intersectorial para la promoción y la prevención de las ITS el VIH/Sida Socializando el Plan nacional de respuesta ante ITS el VIH/ Coinfección TB  y la Hepatitis B. Realizada el día 3 de mayo del 2023,  convocado por la Secretaria de Salud Municipal de Cúcuta.   
omité Intersectorial para la Prevención de las violencias de género, con énfasis en las violencias sexuales, violencia intrafamiliar y el abordaje integral de las víctimas.      Sesión del Consejo Departamental de Salud Mental según alcances establecidos en  la Ordenanza Departamental  027 de 2019 de la política pública de salud mental.
                 </t>
    </r>
    <r>
      <rPr>
        <sz val="11"/>
        <rFont val="Arial"/>
        <family val="2"/>
      </rPr>
      <t xml:space="preserve">                                              </t>
    </r>
  </si>
  <si>
    <t>1. Mesas  de cáncer para seguimiento a las diferentes EAPB por parte de la oficina DVSCNT. (2)                                                                                                                                2.Seguimiento a la estrategia CERSS desarrollada por los municipios de Cúcuta, Pamplona, Gramalote, Lourdes y El Zulia. (3)                                                                          3. Seguimiento al plan de trabajo a la implementación del municipio de Los Patios de la estrategia CERSS.                                                                                                                      4. Reunión con fundación crecer en familia para conocer procesos brindados a jovenes infractores de la ley (SARPA).                                                                                                   5. Participación en mesa departamental de adulto mayor liderada por la secretaria de desarrollo social de la gobernación.                                                                                         6. Reunión de articulación con secretaria de desarrollo social  para socializar actividades adelantadas relacionadas con adulto mayor.                                                      7. Reunión con profesionales  de la Universidad de Santander a fin de   conocer el programa UDES saludable.                                                                                                       8. Monitoreo a las acciones contratadas para la ejecución del Plan de Intervenciones Colectivas vigencia 2023. (7)
1. Articulación con la dimensión Transversal gestión diferencial de poblaciones vulnerables en el componente de niños, niñas y adolescentes para seguimiento al cáncer de menores de 18 años.                                                                                                              2. Articulación con el componente de adulto mayor de la dimensión Transversal de poblaciones vulnerables para apoyar las acciones pertinentes al adulto mayor.                                                                                                                                          3. Participación en COVES departamentales según programación de la vigencia (3)  
Visita al Hospital San Martín, del Municipio de Sardinata, con el objetivo de realizar  monitoreo a la adherencia de las Resoluciones 2465 del 2016 y 2350 del 2020, considerando también el estudio de caso de mortalidad de la menor con identificación RC. 1092257795 con iniciales L.M.C.P. Fecha de nacimiento de la menor 27 de marzo del 2021. (Soporte Informe de Visita, 24 de julio).
Visita a la UCI DUMIAN, con el objetivo de realizar el seguimiento, análisis y trazabilidad de la probable muerte por desnutrición del caso con identificación RC. 1092257795, de acuerdo con las observaciones realizadas por el Instituto Nacional de Salud (INS).  Se solicita un concepto por escrito al profesional en pediatria que atendió el caso en referencia a la inclusión de diagnósticos y patologías de base que permiten inferir que la desnutrición aguda que presento el menor no es de etiología primaria, si no es consecuencia de una patología de base, por lo cual no corresponde a un criterio de evento 113. (Soporte Informe de Visita, 27 de julio). 
Articulación con la ESE Hospital Universitario Erasmo Meoz y ESE Hospital Local de los Patios, para el lanzamiento de la Semana Mundial de la Lactancia Materna. (Soporte Informe de celebración y anexos). 
Reunión con profesionales de la Secretaria Municipal de Cúcuta para dar lineamientos generales del programa.
se realizaron seis (3) mesas de trabajo en los Municipios de Chitaga,San Cayetano, Teorama con la participación de los enlaces de salud locales desde Alcaldía, ESE Publicas e IPS Registradas en el REPS, EPS, además E.A.P.B. y otros actores de sectores como educación y seguridad presentes en cada territorio local para analizar las condiciones de salud mental de cada Municipio.</t>
  </si>
  <si>
    <t xml:space="preserve">Capacitación virtual en el funcionamiento del aplicativo WINSISVAN Versión 6.0-2019,  Se contó con la partición de 1 Estudiante Pasante de Enfermería de la Universidad Francisco de Paula Santander, asignada a la dependencia de Nutrición del IDS. Soporte Acta 002, 27 de febrero 2023.
Socialización de las estrategias de nutrición, direccionadas desde el Ministerio de Salud y Protección Social, en el marco del plan de acción, con los municipios del departamento Norte de Santander, para la vigencia 2023. Se contó con la participación de 34 profesionales de la Salud de los diferentes municipios del departamento Norte de Santander. Soporte Acta 002, 28 de febrero 2023. 
Socialización de las Guías Alimentarias Basadas en Alimentación "GABAS", para niños menores de 2 años, gestantes y lactantes. Se cóntó con la participación de 
23 profesionales de la salud. (Soporte Acta 006, 23 de marzo 2023). 
capacitacion sobre Lineamientos  del programa lepra.
Capacitacion a 11 Ips sobre diagnosticos  de lepra y prevencion de discapacidad.
Se Realizo socializacion a los 40 municipios de las estrategias de modos, condiciones y estilos de vida saludables para el fomento de practicas de autocuidado para la prevencion de las ENT y SBVA.
 Se Realizo  socializacion y/o alistamiento de la estrategia ciudades, entornos y ruralidades saludables (CERS) a los 35  municipios restantes del departamento.
 Se Realizo  socializacion a los 40 municipios de las estrategias de la salud auditiva, visual y comunicativa"somos todos oidos", "amor por el silencio", "audicion segura" y "veo bien aprendio bien". 
  se Realizar asistencia tecnica a 40 municipios en la implementacion de las RIAS para la deteccion temprana, proteccion especifica y educacion en salud de las ENT y SBVA (Enfermedades cardiovascular-metabolicas, Enfermedad renal cronica, Cancer, Enfermedades Huerfanas, Enfermedad pulmonar obstructica cronica, Salud oral, visual y auditiva).IV Sesión del Consejo Departamental de Salud Mental según alcances establecidos en  la Ordenanza Departamental  027 de 2019 de la política pública de salud mental.Aplicacion  a Municipios mediante mesa de trabajo, el formato de reconocimiento municipal de la dimensión de convivencia social y salud mental, que incluya variables relacionadas con  avances frente a las sustancias psicoactivas, violencia intrafamilar y  la información atención al menor infractor de la Ley, víctimas de conflicto y extranjeros, con los Municipios: silos,cucutilla, lourdes, gramalote,villa caro, bochalema,durania,ragonvalia,pamplona,pamplonita
Reunion institucional logrando  el plan de acción Institucional  para reportar al Comité Departamental del Sistema Nacional de Coordinación de Responsabilidad Penal para Adolescentes en el marco del Decreto N° 1885 del 21 de septiembre de 2015 que abarque al final de la vigencia un informe técnico de cumplimiento d dicho  plan  instituconal para el  sistema de responsabilidad penal en adolescentes infractores de la Ley.
se Realizo Fortalecimientos del talento humano a Profesionales del SSO de las ESES  del departamento.
se Realizo  seguimiento al reporte de la matriz COP de las ESES del departamento
Participar en Unidades de análisis convocadas por la oficina de Vigilancia en Salud Publica de los eventos de Mortalidad Materna y Mortalidad perinatal, coinfecion TB/VIH, Sigilis Gestacional, Sifilis Congenita, menor de un año  avih y realizar seguimiento a los planes de mejoramiento de dichos análisis y la trazabilidad para el cumplimiento técnico y normativo para los eventos, así como la calidad de dicho plan, adicionalmente la implementación de la  ruta Integral atencion Materno Perinatal su seguimiento y trazabilidad para el logro de la atención integral, con calidad oportunidad que minimice riesgos en salud para las gestantes y recién nacido.
°Realizar reuniones para la activacion el SAT (sistema de alertas tempranas) para seguimiento de las morbilidades maternas extremas en articulación con las áreas que le competen, según formato estandarizado por el MSPS.
Brindar  asistencias técnicas, una a cada IPS especializada En la verificacion de las fichas de seguimiento clínico de las gestantes con VIH, Hepatitis B y Sífilis y sus hijos expuesto.
°Brindar  asistencias técnicas, una a cada IPS especializada  en la aplicación de la Guia Practica Clinica VIH/SIDA, según normatividad vigente. 
°Realizar  asistencias técnica a las EAPB, IPS para la implementación del protocolo de atención integral en salud a las víctimas de violencias sexuales según Resolución 459 de 2012.
</t>
  </si>
  <si>
    <t xml:space="preserve"> Asistencia técnica de las estrategias de salud visual auditiva y comunicativa a municipios, ESES y EAPB del departamento.                                                                        . Asistencia Técnica al municipio de Arboledas sobre Ciudades Entornos y Ruralidad Saludables y Sostenibles (CERSS)
 Asistencia técnica a las ESES, IPS y EAPB para la implementación de la Ruta Integral de Atención en Salud Materna Perinatal. Atención del Parto                                                2. Asistencia técnica a las ESES, IPS y EAPB para la implementación de la Ruta Integral de Atención en Salud Materna Perinatal. Atención de las complicaciones perinatales y/o postnatales del recién nacido.                                                                                                    .Asistencia técnica a las ESES, IPS y EAPB para la implementación de la Ruta Integral de Atención en Salud Materna Perinatal. Atención del puerperio, Atención de emergencias obstétricas.                                                                                                           .Asistencia técnica a las ESES, IPS y EAPB para la implementación de la Ruta Integral de Atención en Salud Materna Perinatal. Atención para el cuidado recién nacido.               5. Asistencia técnica a las ESES, IPS y EAPB para la implementación de la Ruta Integral de Atención en Salud Materna Perinatal. Atención para el seguimiento al recién nacido.                                                                                                                                                            Socialización del marco legal y lineamiento para la atención de las enfermedades   huerfanas.
Asistencia técnica de las estrategias de salud visual auditiva y comunicativa a municipios, ESES y EAPB del departamento.                                                                        Asistencia Técnica al municipio de Arboledas sobre Ciudades Entornos y Ruralidad Saludables y Sostenibles (CERSS)
Retroalimentar a Vigilancia y control y atencion en salud, los hallazgos encontrados frante al evento de Interrupcion Voluntaria del Embarazo en cumplimiento de la sentencia C-355 del 2006, C -055 DE 2022 resolucion 3280, ruta materno perinatal a la poblacion colombianas y migrantes. 
° seguimientos a los casos por trimestre, para verificar el cumplimiento de la atención integral a víctimas de violencia sexual, Resolución 459 de 2012.
Capacitación al talento humano en salud a la E.S.E Suroriental, EPS Comfaoriente, IPS Hacari en diagnóstico, tratamiento y seguimiento de pacientes con enfermedad de HansenCentro de atencion neuropsiquiatrico de ocaña, ESE Hosmipal Universitario Erasmo Meoz , Hospital Mental Rudesindoi Soto y Hospital E miro  Quintero Cañizares, E.S.E HOSPITAL REGIONAL DE OCCIDENTE, E.S.E HOSPITAL REGIONAL NOROCCIDENTAL, E.S.E HOSPITAL REGIONAL NOROCCIDENTAL, E.S.E </t>
  </si>
  <si>
    <t>1.Asistencia técnica de las estrategias de salud visual auditiva y comunicativa a municipios, ESES y EAPB del departamento.
2.Taller de modelo  CERSS en la universidad francisco de paula santander 
1. Asistencia técnica a las ESES, IPS y EAPB para la implementación de la Ruta Integral de Atención en Salud Materna Perinatal. Atención del Parto                                                2. Asistencia técnica a las ESES, IPS y EAPB para la implementación de la Ruta Integral de Atención en Salud Materna Perinatal. Atención de las complicaciones perinatales y/o postnatales del recién nacido.                                                                                                    3. Asistencia técnica a las ESES, IPS y EAPB para la implementación de la Ruta Integral de Atención en Salud Materna Perinatal. Atención del puerperio, Atención de emergencias obstétricas.                                                                                                           4. Asistencia técnica a las ESES, IPS y EAPB para la implementación de la Ruta Integral de Atención en Salud Materna Perinatal. Atención para el cuidado recién nacido.   .     
Capacitación teórico práctica presencial en el funcionamiento del aplicativo Winsisvan y asistencia técnica en el programa desparasitación antihelmíntica masiva , a la Coordinadora de Salud Pública del municipio de Gramalote, Lissette Paola Blanco Ayala. Soporte Acta 08, 11 de agosto
En el marco del fortalecimiento de capacidades de los actores del sistema de salud, se realiza capacitaciones en
referencia al tema de la Resolución 2350 del 2020 y la Resolución 2465 del 2016 para los profesionales de Servicio Social Obligatorio, con el objetivo de generar adherencia al lineamiento y a la recolección de datos con grado de calidad. Se contó con la participación de 78 profesionales de la salud (médicos, enfermeras, odontólogos y bacteriólogos). (Soporte Acta No. 018, del 24 de julio).
Capacitación teórico práctica presencial en el funcionamiento del aplicativo Winsisvan, a la ejecutora del PIC de Concurrencia de la ESE Jorge Cristo Sahium del Villa del Rosario, la Profesional Nutricionista Dietista Karen Daniela Rodríguez López. (Soporte Acta 07, del 31 de julio).
Capacitación teórico práctica presencial en el funcionamiento del aplicativo Winsisvan a la Nutricionista Dietista y la Trabajadora Social de la ejecución de PIC de concurrencia de Nutrición de la ESE Hospital Local de los Patios.  (Soporte Acta 09, 12 de septiembre).Capacitación a talento humano en salud en diagnóstico, tratamiento y seguimiento de enfermedad de Hansen en los Municipios de Labateca, Toledo, Pamplona, Cachira, La Esperanza.</t>
  </si>
  <si>
    <t>100% de los municipios de jurisdiccion con monitoreo y evaluacion de la ejecucion del PAS 2023</t>
  </si>
  <si>
    <t>Realizar monitoreo y evaluacion del PAS 2023formulados por los municipios de jurisdiccion.</t>
  </si>
  <si>
    <t>Actas o
Informes de monitoreo y seguimiento
Informe evaluacion tecnico financiera PAS 2023</t>
  </si>
  <si>
    <t xml:space="preserve">Numero de municipios con monitoero del PAS 2023 / Total de municipios * 100
</t>
  </si>
  <si>
    <t>Se realiza Evaluacion del PAS a los 40 municipios del departamneto norte de Santander.</t>
  </si>
  <si>
    <t>Se realiza evaluacion tecnico financiera a los 40 municpios del  departamnetto vigencia 2022.</t>
  </si>
  <si>
    <t>Actividad progranada para el proximo trimestre</t>
  </si>
  <si>
    <t>100% Plan de Accion en Salud (PAS) 2023 con  actividades enfocadas a intervenir  las prioridades en salud publica del PTS 2020 - 2023</t>
  </si>
  <si>
    <t>Construir el PAS Departamental 2023 a partir de las prioridades en salud publica del PTS 2020-2023</t>
  </si>
  <si>
    <t>PAS Departamental 2023 formulado</t>
  </si>
  <si>
    <t xml:space="preserve">Plan de accion en salud  departamental 2023formulado </t>
  </si>
  <si>
    <t xml:space="preserve">Plan de accion en salud  departamental 2023 formulado bajo linemaientos  y normativa. del ministerio de salud y proteccion social </t>
  </si>
  <si>
    <t>Plan de intervenciones colectivas Departamental 20223</t>
  </si>
  <si>
    <t>Plan de intervenciones colectivas Departamental 2023  formulado</t>
  </si>
  <si>
    <t>Plan de intervenciones colectivas formulado bajo  lineamientos de MSPS definidas en la RES 518 20152.</t>
  </si>
  <si>
    <t xml:space="preserve"> Se realiza 800 acciones de IVC 558  EN SEGURIDAD ALIMENTARIA  Y AMBIENTAL</t>
  </si>
  <si>
    <t>Se realiza para el ll acciones de IVC 650 EN SEGURIDAD ALIMENTARIA  Y AMBIENTAL</t>
  </si>
  <si>
    <t xml:space="preserve">Se realiza inspeccion vigilancia y  Control    a  prestadores de  establecimientos farmaceuticos  en los muniicipios de  cucutilla ,arboledas,salazar,San cayetano, santiago,chinacota,ocaña, cucuta , los patios.
</t>
  </si>
  <si>
    <t xml:space="preserve">Se realiza psts el ll  inspeccion vigilancia y  Control    a  prestadores de  establecimientos farmaceuticos  en los muniicipios de  cucutilla nilla del Rosario ,pamplona, ocaña, cucuta , los patios.
</t>
  </si>
  <si>
    <t>Se realiza  imspeccion vigilamcia  y control a   establecimientos farmaceuticos  en los muniicipios de  la playa, hacari,san calixto,reorama, el carmen,, abrego, cucuta,bochalema, Durania, pamplonita, ocaña,la esperanza, cachira,chimacota,villa del Rosario.</t>
  </si>
  <si>
    <t>Cumplimiento en la entrega del reporte semanal : 13 reportes
Silencio Epidemiologico :0
Oportunidad en la notificación semanal: 520 archivos planos
Cumplimiento en el ajuste de casos: sospechoso 1186, probable 717,laboratorio 3332,clinica 5763,nexo 63,descartado 1883,error digitacion 64
Ajuste de casos: 3233 casos notificados al SIVIGILA</t>
  </si>
  <si>
    <t>Cumplimiento en la entrega del reporte semanal : 13 reportes
Silencio Epidemiologico :0
Oportunidad en la notificación semanal: 520 archivos planos
Cumplimiento en el ajuste de casos: sospechoso 1174, probable 422,laboratorio 3487clinica 5873,nexo 63,descartado 2171,error digitacion 109
Ajuste de casos: 3956 casos notificados al SIVIGILA</t>
  </si>
  <si>
    <t>Cumplimiento en la entrega del reporte semanal : 13 reportes
Silencio Epidemiologico :0
Oportunidad en la notificación semanal: 275 planos Inmediatos planos municipales 1560
Cumplimiento en el ajuste de casos: sospechoso 32554 probable 11193,,laboratorio 7160,clinica15645,,nexo 234,descartado 6795,,error digitacion 335
Ajuste de casos: 14320 casos notificados al SIVIGILA</t>
  </si>
  <si>
    <t>Se garantizo el analisis de muestras de aguas y alimentos  en el marco de la vigilancia  y control sanitario que se realiza desde salud ambiental en los 39 municipios y la secretaria de salud del municipio de Cúcuta en su jurisdiccio</t>
  </si>
  <si>
    <t>12</t>
  </si>
  <si>
    <t>778</t>
  </si>
  <si>
    <r>
      <t xml:space="preserve">Vigencia: </t>
    </r>
    <r>
      <rPr>
        <b/>
        <u/>
        <sz val="14"/>
        <rFont val="Arial"/>
        <family val="2"/>
      </rPr>
      <t>2023</t>
    </r>
  </si>
  <si>
    <t xml:space="preserve">SALUD PUBLICA </t>
  </si>
  <si>
    <t>Entrega y cargue oportuno en la plataforma del SIHO de Minprotección Social.</t>
  </si>
  <si>
    <t>Coordinar la entrega y validación de  la información hospitalaria en la aplicación del Decreto 2193 de 2004, a todas la Red Pública del Departamento</t>
  </si>
  <si>
    <t xml:space="preserve">Entrega y cargue oportuno en la plataforma del SIHO del Ministero de Salud  y Protección Social del Cuarto Trimestre (febrero 28 de 2023) y anual (marzo 30 2023) vigencia 2022 ,  16 ESE validades oportunamente  del Dpto.                                                                                                                                                                                                </t>
  </si>
  <si>
    <t xml:space="preserve">Entrega y cargue oportuno en la plataforma del SIHO del Ministero de Salud  y Protección Social del primer Trimestre vigencia 2023  (Mayo 24 de 2023),  16 ESE validades oportunamente  del Dpto.                                                                                                                                                                                                </t>
  </si>
  <si>
    <t xml:space="preserve">Entrega y cargue oportuno en la plataforma del SIHO del Ministero de Salud  y Protección Social del SEGUNDO Trimestre vigencia 2023  (agosto 28 de 2023),  16 ESE validades oportunamente  del Dpto.                                                                                                                                                                                                </t>
  </si>
  <si>
    <t xml:space="preserve">  Las ESE categorizadas en riesgo medio o alto logren equilibrio presupuestal donde los ingresos recaudados alcancen a cubrir los gastos comprometidos.  De esta maneran no generar pasivos, con el fin de garantizar el acceso, oportunidad, continuidad y calidad en la prestación de los servicios de salud a la población usuaria y cumplir con el Seguimiento al monitoreo de la ESE viabilizada</t>
  </si>
  <si>
    <t xml:space="preserve">Coordinar la elaboración de los Programas de Saneamiento Fiscal y Financiero de las ESE categorizadas en riesgo medio o alto de acuerdo al aplicativo y metodología del MSE de los PSFF de las ESE, páguina web del Ministerio de Hacienda y Crédito Público  y Coordinar la información para el Monitoreo, Seguimiento y Evaluación de los Programas de Saneamiento Fiscal y Financiero de las ESE con Programa vaiabilizado  de acuerdo al aplicativo y metodología del MSE de los PSFF de las ESE, páguina web del Ministerio de Hacienda y Crédito Público.   </t>
  </si>
  <si>
    <t xml:space="preserve">Documento del PSFF presentado a Ministerio de Hacienda;  Revisión, validación del Informe Trimestral de Monitoreo presentado por la ESE con PSFF aprobado y elaborar Seguimiento Trimestral de las ESE con PSFF aprobado y cargue en la páguina SIED del Ministerio de Hacienda y Crédito Público.         </t>
  </si>
  <si>
    <t xml:space="preserve"> ( No. de ESE categorizadas riesgo alto y medio con PSFF viabilizado Minhacienda/ total de ESE categorizadas en riesgo alto y medio del Departamento) *100 .                                                           ( No. Informes  de seguimiento de ESE categorizadas riesgo alto y medio con  PSFF viabilizado Minhacienda/ total de ESE categorizadas en riesgo alto y medio del Departamento con PSFF viabilizado por Minhacienda ) *100 .               </t>
  </si>
  <si>
    <t xml:space="preserve"> * Consolidado del  Informe del Monitoreo, seguimiento y evaluación  al Programa de Saneamiento Fiscal y Financiero viabilizado por el Ministerio de Hacienda y Crédito Público de las ESE Hospital San Juan de  Dios de Pamplona y Centro de Rehabilitación Cardioneuromuscular correspondiente al cuarto  Trimestre de 2022 , presentado y cargado en la plataforma SIED del Ministerio de Hacienda y Crédito Público el 31 de marzo de 2023, Radicado No.1-2023-027223.                                       </t>
  </si>
  <si>
    <t xml:space="preserve"> * El  Informe de Monitoreo, seguimiento y evaluación  al Programa de Saneamiento Fiscal y Financiero viabilizado por el Ministerio de Hacienda y Crédito Público de la  ESE Centro de Rehabilitación Cardioneuromuscular correspondiente al primer  Trimestre de 2023 , no se ha  presentado y cargado en la plataforma SIED del Ministerio de Hacienda y Crédito Público por encontrarse este ministerio efectuando ajustes a los formatos utilizados por la ESE y por IDS para rendir el informe de MSE.  No se presentará informe de la ESE Hospital San Juan de Dios de Pamplona por haber ya terminado la ejecución  del PSFF (Dic 2022).                                      </t>
  </si>
  <si>
    <t xml:space="preserve"> * El  Informe de Monitoreo, seguimiento y evaluación  al Programa de Saneamiento Fiscal y Financiero viabilizado por el Ministerio de Hacienda y Crédito Público de la  ESE Centro de Rehabilitación Cardioneuromuscular correspondiente al primer y segundo  Trimestre de 2023 , no se ha  presentado y cargado en la plataforma SIED del Ministerio de Hacienda y Crédito Público por encontrarse este ministerio efectuando ajustes a los formatos utilizados por la ESE y por IDS para rendir el informe de MSE.  Se esta esperando a que el Ministerio de Hacienda y Crédito Público informe las fechas de presentación de los mismos.           </t>
  </si>
  <si>
    <t xml:space="preserve">Programar las actividades de acuerdo al cronograma establecido en la Resolucion 1545 de 2019 y sus modificaciones espedidas por el Ministerio de Salud y Protección Social, hasta cumplir el 100% de lo programado para el desarrollo del proceso de Saneamiento de Aportes Patronales con las entidades empleadoras del Departamento. </t>
  </si>
  <si>
    <t>Convocar y coordinar mesas de saneamiento  de acuerdo a la solicitud de las entidades empledoras o Administradoras en cumplimiento de información  del  inciso   segundo  del  artículo  9 de  la Resolución 1545-10/06/2019 
- Actualizar el registro de la  información requerida a través del aplicativo  de gestión de aportes patronales que dispone el Ministerio para las activiades definidas en el cronograma de Proceso SAP 2012-2016
-Dar apoyo a las entidades administradoras   y  empleadoras   para dar cumplimiento al proceso y  finalizar   el   proceso,  conforme a lo determinado en la norma vigente
-Realizar   el  seguimiento  permanente   al  desarrollo  del procedimiento y los informes requeridos por los difrententes entes de control y MSPS.</t>
  </si>
  <si>
    <r>
      <t>A</t>
    </r>
    <r>
      <rPr>
        <sz val="11"/>
        <color indexed="63"/>
        <rFont val="Arial"/>
        <family val="2"/>
      </rPr>
      <t>ct</t>
    </r>
    <r>
      <rPr>
        <sz val="11"/>
        <color indexed="8"/>
        <rFont val="Arial"/>
        <family val="2"/>
      </rPr>
      <t>as de conciliación  que serán generadas en virtud de la Resoluciòn 1545 de 2019 y sus modificaciones desde e</t>
    </r>
    <r>
      <rPr>
        <sz val="11"/>
        <color indexed="63"/>
        <rFont val="Arial"/>
        <family val="2"/>
      </rPr>
      <t xml:space="preserve">l  </t>
    </r>
    <r>
      <rPr>
        <sz val="11"/>
        <color indexed="8"/>
        <rFont val="Arial"/>
        <family val="2"/>
      </rPr>
      <t>apl</t>
    </r>
    <r>
      <rPr>
        <sz val="11"/>
        <color indexed="63"/>
        <rFont val="Arial"/>
        <family val="2"/>
      </rPr>
      <t>i</t>
    </r>
    <r>
      <rPr>
        <sz val="11"/>
        <color indexed="8"/>
        <rFont val="Arial"/>
        <family val="2"/>
      </rPr>
      <t>cativ</t>
    </r>
    <r>
      <rPr>
        <sz val="11"/>
        <color indexed="63"/>
        <rFont val="Arial"/>
        <family val="2"/>
      </rPr>
      <t>o d</t>
    </r>
    <r>
      <rPr>
        <sz val="11"/>
        <color indexed="8"/>
        <rFont val="Arial"/>
        <family val="2"/>
      </rPr>
      <t>e ges</t>
    </r>
    <r>
      <rPr>
        <sz val="11"/>
        <color indexed="63"/>
        <rFont val="Arial"/>
        <family val="2"/>
      </rPr>
      <t>ti</t>
    </r>
    <r>
      <rPr>
        <sz val="11"/>
        <color indexed="8"/>
        <rFont val="Arial"/>
        <family val="2"/>
      </rPr>
      <t>ón de a</t>
    </r>
    <r>
      <rPr>
        <sz val="11"/>
        <color indexed="63"/>
        <rFont val="Arial"/>
        <family val="2"/>
      </rPr>
      <t>p</t>
    </r>
    <r>
      <rPr>
        <sz val="11"/>
        <color indexed="8"/>
        <rFont val="Arial"/>
        <family val="2"/>
      </rPr>
      <t>ortes pa</t>
    </r>
    <r>
      <rPr>
        <sz val="11"/>
        <color indexed="63"/>
        <rFont val="Arial"/>
        <family val="2"/>
      </rPr>
      <t>t</t>
    </r>
    <r>
      <rPr>
        <sz val="11"/>
        <color indexed="8"/>
        <rFont val="Arial"/>
        <family val="2"/>
      </rPr>
      <t>rona</t>
    </r>
    <r>
      <rPr>
        <sz val="11"/>
        <color indexed="63"/>
        <rFont val="Arial"/>
        <family val="2"/>
      </rPr>
      <t>l</t>
    </r>
    <r>
      <rPr>
        <sz val="11"/>
        <color indexed="8"/>
        <rFont val="Arial"/>
        <family val="2"/>
      </rPr>
      <t>es del MSPS o a traves de cumplimiento deotras normas. 
- Cierre de mesas y cargue de Actas de conciliación ya suscritas en el proceso  a traves del aplicativo de Gestion de Aportes Patronales en SISPRO</t>
    </r>
    <r>
      <rPr>
        <sz val="11"/>
        <color indexed="63"/>
        <rFont val="Arial"/>
        <family val="2"/>
      </rPr>
      <t xml:space="preserve">.
- Informes de la revision de los reprotes presentados por las Entidades Empleadoras del Departamento. 
</t>
    </r>
  </si>
  <si>
    <t xml:space="preserve">Apoyo a las entidades Empleadoras y Administradoras para coordinar mesas de conciliaicòn y remision de soportes para tramites del procesos SAP 2012-2016.
Se remite a la ESE Departamentales y Municipales Circulares: No.035 de enero 20 2023, remisión Resolución No.0064de enero 16 de 2023, terminación registro de Cuentas Maestras SGP Aportes Patronales y Pagadora.  -No.002 febrero 8 de 2023 solicitud soportes y apliación plazo entrega documentos Resol.0064 de 2013. - No.003 de marzo 2 de 2023, se efectúa llamado de atención por incumplimiento a remisión de soportes y se reitera el envió de documentos  que se requerían para enviar el informe consolidado del departamento y se dan otras disposiciones, remisión información completa Resol0064 de 2023. - 092 de marzo 10 de 2023, reiteración solicitud copia liquidación acuerdos de voluntades, recursos SGP Aportes Patronales vigencias 2017, 2018 y 2019 nuevo plazo remisiion  documentos Resol.064 de 2023.                                                                   -Se envia Oficio D-No.105 de febrero 2 de 2023, a las Secretarias de Salud de los MUnicipios certificados: Cúcuta, Los Patios, El Zulia, Villa del Rosario, La Playa y Herrán, solicitando copia de la liquidación acuerdos de voluntades-Recusos SGP-Aportes Patronales vigencias 2017, 2018 y 2019 en cumplimiento a la Resolcuión No.0064 de 2023.    </t>
  </si>
  <si>
    <t>Se remite a las ESE formato Excel para consolidar el avance del proceso SAP, con corte a junio 30 de 2023.                                                    * Se efectua seguimiento a la Resolución No.0064 de enero 20 de 2023, sobre la terminación Registro Cuentas Maestras SGP- Aportes Patronales: - Circular No.011 de abril 27 de 2023, dirigida a las ESE Municipales y Dptales solicitud certificación bancaria  cuentas bancarias de encuentran cerradas.   Oficios Nos.: D-No.454 abril 19 2023, dirigido a la ESE Emiro Quintero C de Ocaña, incumplimineto resolución 064 de 2023. - D-No.489 de abril 26 de 2023 Ogficina Prestacion de Servicios IDS solicitud informe seguimiento liquidación Acdos de voluntades. - D-No.0490  Municipio de Cúcuta, solicitud copia acuerdos de voluntades-recuros SGP-Aportes Patronales 2017, 2018 y 2019. - RF-No.053 de junio 13 de 2023 dirigido a Director del IDS, informano de incumplimiento por parte de la oficina de Prestación de Servicios a lo eswtablecido en la resolución 0064 de 2023.</t>
  </si>
  <si>
    <t>* Se efectua seguimiento a la Resolución No.1545 de 2019,  enviando a las Entidades Empleadoras (ESE) municipales y departamentales  Circular No.396 de septiembre 5 de 2023, solicitud información PSAP,  invitando a mesas de trabajo  según cronograma anexo a la misma y formatos saldo vigencia 2012-2016 y 1994-2016.</t>
  </si>
  <si>
    <r>
      <t xml:space="preserve">Documento de Distribución recursos SGP- Subsidio Oferta por ESE y por Municipio aprobados por Comité Directivo-  Indicadores Financieros concertado por ESE y Certificaciones trimestrales de seguimiento </t>
    </r>
    <r>
      <rPr>
        <sz val="11"/>
        <color indexed="63"/>
        <rFont val="Arial"/>
        <family val="2"/>
      </rPr>
      <t>.</t>
    </r>
  </si>
  <si>
    <r>
      <t xml:space="preserve">                                                                                                                                                     -Se efectuo la elaboración del Documento Distribución Recursos SGP - Subsidio a la Oferta vigencia 2023, el cual fue presentado</t>
    </r>
    <r>
      <rPr>
        <sz val="11"/>
        <color indexed="8"/>
        <rFont val="Calibri"/>
        <family val="2"/>
      </rPr>
      <t xml:space="preserve"> el  27  de marzo de 2023, al Comité MPG del IDS, para su aprobación. </t>
    </r>
    <r>
      <rPr>
        <sz val="11"/>
        <color theme="1"/>
        <rFont val="Calibri"/>
        <family val="2"/>
        <scheme val="minor"/>
      </rPr>
      <t xml:space="preserve">  Esta distribución se efectuo acorde a la metodología impartida por el Ministerio de Salud y Protección,  dispuesto en los Documentos de Distribución del Departamento Nacional de Planeación No.072 de enero 1 de 2023-Anexo 5  (Última doceava 2022) y No.076 de febrero 10 de 2023Anexo 3 (once doceavas 2023).                                                         - Se remite Oficio No.028 firmado por la P.E. de Recursos Financieros, dirigido al Coordinador de Prestación de Servicios del IDS, donde se remite  -Documento distribución Recursos SGP Subsidio a la Oferta 2023,                                                                                  - Cuadro excel recursos de oferta distribuidos ESE con municipios trazadores e IPS tipolgia.                                                            -Certificación dada por el Coordinador de Atención en Salud, sobre las sedes monopolio de servicios de salud trazadores, en coherencia con el Programa de Reorganización, Rediseño y Modernización de las redes de las ESE.                                                           -Constancias expedidas por la Coordinadora del Subgrupo de Vigilancia y Control, sobre la habilitación de municipios monopolicios; con el objeto de ir elaborando los respectivos convenios o contratos con las ESE aprobadas por Minsalud.</t>
    </r>
  </si>
  <si>
    <t xml:space="preserve">Se remite Oficio No.055 firmado por la P.E. de Recursos Financieros, dirigido al Coordinador de Prestación de Servicios del IDS, donde se hace entrega de las Metas Financieras de Recaudo Cartera y de Servicios de Salud de las siete (7) ESE departamentales  Hospital Regional: Suroriental de Chinácota, Centro de Gramalote, Norte de Tibú, Noroccidental de Abrego y Occidente de Cáchira y de la ESE Hospital: San Juan de Dios de Pamplona y Emiro Quintero Cañizares de Ocaña,, con el objeto de evaluar seguimiento al primer trimestre de la vigencia 2023, correspondiente al Componentes del  SGP,Subsidio a la Oferta vigencia 2023. </t>
  </si>
  <si>
    <t xml:space="preserve">Se remite Oficio RF-070 firmado por el P.U. Coordinador de Recursos Financieros, dirigido al Coordinador de Prestación de Servicios del IDS, donde se hace entrega de las Metas Financieras de Recaudo Cartera y de Servicios de Salud de las siete (7) ESE departamentales  Hospital Regional: Suroriental de Chinácota, Centro de Gramalote, Norte de Tibú, Noroccidental de Abrego y Occidente de Cáchira y de la ESE Hospital: San Juan de Dios de Pamplona y Emiro Quintero Cañizares de Ocaña,, con el objeto de evaluar seguimiento al segundo trimestre de la vigencia 2023, correspondiente al Componentes del  SGP,Subsidio a la Oferta vigencia 2023. </t>
  </si>
  <si>
    <t>Revisar Incorporaciòn y ejecuciòn total de los recursos asignados a la ESE , preparar los informes y enviar en la periodicidad exigida por el MSPS</t>
  </si>
  <si>
    <t>Expedir Concepto Técnico para incorporar al presupuesto los recursos del MSPS asignados por Resolcuiòn - Realizar seguimiento a la ejecuciòn, verificar cumplimiento de requisitos y  reportes a través de las plataforma SIHO o el medio que defina el MSPS para tal fin para la ESE- Preparar los informes y enviar en la priodicida exigida por el MSPS lo de la competencia por Financiera</t>
  </si>
  <si>
    <t>Total asignado por resolucion y Numero de ESE con  valor asignado - Informes de ejecuciòn y reportes exigidos por la norma  para su ejecuciòn</t>
  </si>
  <si>
    <t>Valor total asignado  / Total ejecutado en el periodo</t>
  </si>
  <si>
    <t xml:space="preserve">En el primer trimestre de esta vigencia , no se ha realizado seguimiento a la ejecución de recursos asignados por el Ministerio de Salud y Protección Social en  la plataforma SISPRO de Minsalud. </t>
  </si>
  <si>
    <t xml:space="preserve">En el tercer trimestre de esta vigencia , no se ha realizado seguimiento a la ejecución de recursos asignados por el Ministerio de Salud y Protección Social en  la plataforma SISPRO de Minsalud. </t>
  </si>
  <si>
    <t>Recursos Financieros- Asesores</t>
  </si>
  <si>
    <t xml:space="preserve">Presupuesto de ESE aprobados por el CONFIS Departamental y adoptados por las Juntas directivas de las ESE, al igual que expedir concepto a las modificaciones y Planes de cargos durante la vigencia actual. </t>
  </si>
  <si>
    <t xml:space="preserve">Asesoría, asistencia técnica y revisión:  elaboración del Presupuesto de Ingresos y Gastos de las ESE del departamento para la siguiente vigencia. - Modificaciones, adiciones al Presupuesto de Ingresos y Gastos, plan de cargos  de las ESE del Departamento de la presente vigencia.   - Cierre de Vigencia 2022 de las ESE del Departamento e incorporación de Cuentas por Cobrar recaudadas. </t>
  </si>
  <si>
    <t>Circularizar lineamientos para elaboración del proyecto de presupuesto ingresos y gastos de la vigencia 2023. Presupuestos elaborados. Presupuestos programados. Modificaciones presupuestales asesoradas.  Conceptos aprobación presupuesto y modificaciones a los mismos.</t>
  </si>
  <si>
    <t>(No. de Presupuestos aprobados por el CONFIS Departamental y Juntas Directivas con concepto técnico / Total de ESE Departamentales*100)                                -( No. Conceptos Técnicos expedidos de modificaciones Presupuestales presentadas por las ESE / solicitudes de revisión modificaciones Presupuestales de las ESE del Departamento *100)                            -No. de cierres financieros de vigencia 2022 revisados /Total de ESE del Departamento *100)</t>
  </si>
  <si>
    <t xml:space="preserve">*Revisión Operaciones Cierre de Vigencia 2022                                          * Modificaciones presupuestales asesoradas y con  Conceptos Técnicos  de  modificaciones al  presupuesto ingresos y gastos a las ESE del Departamento, en el primer trimestre de 2023: incorporación Operaciones cierre vigencia 2021, Incorporación Disponibioidad Inicial, incorporación cuentas por cobrar vigencvias anteriores, adición recursos Saneamiento Aportes Patronales y  Adición recursos convenios y contratos  interadministrativos (Recursos Minsalud y recursos Organizaci9ón Internacional para las MIG) para un  total de 16 conceptos técnicos emitidos para aprobación de las Juntas de las ESE.                                                                                                                                                               </t>
  </si>
  <si>
    <t xml:space="preserve">* Modificaciones presupuestales asesoradas y con  Conceptos Técnicos  de  modificaciones al  presupuesto ingresos y gastos a las ESE del Departamento, en el segundo trimestre de 2023:  incorporación cuentas por cobrar vigencvias anteriores, venta de servicios Salud Pública ,Adición recursos convenios y contratos  interadministrativos Plan de intervenciones colectivas PIC y recursos de la Gobernación Dpto N. de S.,  para un  total de 11 conceptos técnicos emitidos para aprobación de las Juntas de las ESE.                                    </t>
  </si>
  <si>
    <t xml:space="preserve">En este trimestre, no se emitio concepto técnico a la modificacions presentadas por la ESE del Departamento                                    </t>
  </si>
  <si>
    <t>Recursos Financieros- Ministerio de Salud y Ministerio de Hacienda</t>
  </si>
  <si>
    <t xml:space="preserve">Presupuesto de ESE con aplicación del Catalogo de Clasificación Presupuestal para el 2023  </t>
  </si>
  <si>
    <t>Circulares invitación a capacitaciones dadas tanto del nivel nacional como del IDS, sobre aplicación del Catalogo de Clasificación Presupuestal aplicado a las ESE- Catalogo definido para las ESE del Departamento</t>
  </si>
  <si>
    <t>(No. de capacitaciones programadas  / Total de capacitaciones realizadas a las  ESE del Departamento*100) - Cataloogo de Clasificación Presupuestal definido</t>
  </si>
  <si>
    <t>En estre trimestre no se ha efectuado ninguna capacitación al respecto, pero, se realizó revisión de las modificaciones presupuestales presentadas por las ESE y la debida aplicación del catálogo de Clasificación Presupuestal .</t>
  </si>
  <si>
    <t xml:space="preserve">Presentar al MSPS  y al Departamento la propuesta de distribución de recursos asignados a las ESE  con PSFF para su aprobación y las modificaciones cuando fueren del caso, igual que seguimeinto a su ejecución. </t>
  </si>
  <si>
    <t>En este trimestre no se han ejecutado los recursos asignados a las ESE Centro de Rehabilitación con Programa de Saneamiento Fiscal y Financiero viabilizado en ejecución, se ha efectuado revisión preliminar de los documentos soportes para la autorización del giro correspondinte por parte del Ministerio de Salud y Protección Social.</t>
  </si>
  <si>
    <t>En este trimestre no se ha ejecutado los recursos asignados a las ESE Centro de Rehabilitación con Programa de Saneamiento Fiscal y Financiero viabilizado en ejecución, se encuentra en el proceso de  revisión preliminar de los documentos soportes para la autorización del giro correspondinte por parte del Ministerio de Salud y Protección Social. Se ha realizado reuniones conjuntas con la ESE, Minprotección Social y IDS, para la revisión y solicitud de la información.</t>
  </si>
  <si>
    <t>En este trimestre aun no se ha dado ejecución a los recursos asignados a la ESE Centro de Rehabilitación con Programa de Saneamiento Fiscal y Financiero viabilizado en ejecución por el Ministerio de Hacienda y Crédito Público.  Se encuentra en el proceso de  revisión preliminar de los documentos soportes para la autorización del giro por parte del Ministerio de Salud y Protección Social.  Se ha realizado reuniones conjuntas con la ESE, Minprotección Social y IDS, para la revisión de los soportes y para efectuar el  giro de estos recursos a la FIDUCIA y pagos a los beneficiarios finales.</t>
  </si>
  <si>
    <t xml:space="preserve">Cumplir  envio oportuno de la cuenta Anual  vigencia 2022, a la gobernación del Departamento para su consolidación. </t>
  </si>
  <si>
    <t xml:space="preserve">Se remite el informe mediante Oficio D-No.0160 de fecha 17 de febrero de 2023, a la Secretria de Hacienda del Dpto  en medio físico Radicado No.2023-08400-005109-2 de fecha 22 de febrero de 2023 y por correo electronico a la Secretria de Hacienda del Dpto el 21 de febrero de 2023. </t>
  </si>
  <si>
    <t>Esta actividad de ejecucto en el primer trimestre 2023</t>
  </si>
  <si>
    <t>Cumplir con la información financciera que requieran las áreas involucradas en el Plan de Desarrollo</t>
  </si>
  <si>
    <t>Colaborar en la ejecución del Plan de Desarrollo del Departamento en lo correspondiente a recursos financieros del sector salud</t>
  </si>
  <si>
    <t>Ejecución de proyectos enviada a Planeación con corte a diciembre de 2022, Correo enviado Enero 23 de 2023 - Ejecución VI TRIM de 2022.</t>
  </si>
  <si>
    <t>Ejecución de proyectos enviada a Planeación con corte a Marzo de 2023, Correo enviado Abril 10 de 2023 - Ejecución I TRIM de 2023.</t>
  </si>
  <si>
    <t>Ejecución de proyectos enviada a Planeación con corte a Junio de 2023, Correo enviado 06 Julio de 2023 - Ejecución II TRIM de 2023.</t>
  </si>
  <si>
    <t xml:space="preserve">Con Oficio RF-No.031 del 12 de abril de 2023, se remite a la Oficina de Atención en Salud del IDS,   la  evaluación de la Capacidad de Gestión Municipios Descentra lizados vigencia 2022 , debidamente valorada municipio por municipio, acorde a la Metodoloía implantada por el Ministerio de Salud y Protección Social.      </t>
  </si>
  <si>
    <t xml:space="preserve">La  Evaluación de la Capacidad de Gestión a los Municipios Descentra lizados vigencia 2022 , se efectuo en el segundo trimestre de esta vigencia, acorde a la metodología implantada por el Ministerio de Salud y Protección Social.    </t>
  </si>
  <si>
    <t>Coordinar la aplicación de los recursos de Rentas Cedidas, para cofinanciar el régimen subsidado en el 2023. Ajustar de acuerdo a la LMA los recursos girados con y sin situación de fondos</t>
  </si>
  <si>
    <t xml:space="preserve">Recursos ejecutados para coofinanciación  del Aseguramiento / total recursos asingados para el aseguramiento. </t>
  </si>
  <si>
    <t>PROGRAMADO: En el mes de diciembre de 2022 se adopta el presupuesto para vigencia fiscal de 2023 con el Acuerdo N°020 del 28 de diciembre de 2022. 
PRESUPUESTO INICIAL: Subcuenta de Régimen Subsidiado  de $32.339.733.278.
ADICIONES: Resolución No.0162 del 19 de enero de 2023 $ 9,500,000,000.00 
PRESUPUESTO DEFINITIVO: $41.839.733.278
EJECUTADO: Se ejecutó en al cuarto trimestre  $6.032.074.920,17</t>
  </si>
  <si>
    <t xml:space="preserve">
ADICIONES: Acuerdo No.001 de abril 17 de 2023 $19.501.481.024,22, , Acuerdo No.001 de abril 17 de 2023 $40.973.466,50.
PRESUPUESTO DEFINITIVO: $61.382.187.768,72
EJECUTADO: Se ejecutó en el segundo trimestre  $6.032.074.920,17</t>
  </si>
  <si>
    <t>ADICIONES: Acuerdo No.008 de agosto 03 de 2023 $4.485.286.005,77
PRESUPUESTO DEFINITIVO: $65.867.473.774,49
EJECUTADO: de Enero a Septiembre de 2023  $56.273.105.262,04</t>
  </si>
  <si>
    <t>.- Operaciones de cierre plasmadas en Acto Adminsitrativo de incorporación de saldos, recursos sin aforar, reservas presupuestales.
.- Operaciones registradas contablemente y reflejada en los Estados Financieros de la Entidad</t>
  </si>
  <si>
    <t xml:space="preserve">Efectuar reuniones para realizar el cierre vigencia 2022 de la Sede del Instituto Departamental de Salud con la conciliación entre las Oficinas de Presupuesto , contabilidad y Tesoreria y producir los Actos Administrativos </t>
  </si>
  <si>
    <t>Resolución  No.024 del 06 de Enero de 2023 Constitución de La Reserva por valor de $762.441.887,49</t>
  </si>
  <si>
    <t xml:space="preserve">
Cancelación de Reserva Resolución No.1155 del 09 de Marzo de 2023. $35.757.899.oo</t>
  </si>
  <si>
    <t>En este trimestre no se efectuo ninguna cancelación de Reserva.</t>
  </si>
  <si>
    <t>Desarrollo de actividades financieras: Ejecución del Presupuesto vigencia 2023</t>
  </si>
  <si>
    <t>Ejecución presupuestal de Ingresos y Gastos</t>
  </si>
  <si>
    <t xml:space="preserve"> 11 Ejecuciones presupuestales de Ingresos y Gastos del I.D.S.</t>
  </si>
  <si>
    <t>Ejecución presupuestal de Ingresos y Gastos de los meses de Octubre, Noviembre y Diciembre 2022, consolidada y entregada el 30 de enero de 2023 a Sistemas para publicación Gobierno en Línea</t>
  </si>
  <si>
    <t>Ejecución presupuestal de Ingresos y Gastos de los meses de enero, febrero y marzo de 2023, consolidada y entregada el 28 de abril de 2023 a Sistemas para publicación Gobierno en Línea</t>
  </si>
  <si>
    <t>Ejecución presupuestal de Ingresos y Gastos de los meses de abril, mayo y junio de 2023, consolidada y entregada el 27 de julio de 2023 a Sistemas para publicación Gobierno en Línea</t>
  </si>
  <si>
    <t>Llevar los libros y registros contables acorde a la normatividad vigentes para  la  generacion  de los diferentes Estados Financieros ,</t>
  </si>
  <si>
    <t xml:space="preserve">Informes contables presentados a los Entes Nacionales y de Control / No. Informes Contables solicitados por los Entidades </t>
  </si>
  <si>
    <r>
      <t>Informe contable del cuarto trimestre de 2022, cargado en el chip de la Contaduría General de la Nación  el 28 de febrero de 2023</t>
    </r>
    <r>
      <rPr>
        <sz val="11"/>
        <color indexed="8"/>
        <rFont val="Calibri"/>
        <family val="2"/>
      </rPr>
      <t>.</t>
    </r>
  </si>
  <si>
    <r>
      <t xml:space="preserve">Informe contable del primer  trimestre de 2023, cargado en el chip de la Contaduría General de la Nación  el </t>
    </r>
    <r>
      <rPr>
        <sz val="11"/>
        <color indexed="8"/>
        <rFont val="Calibri"/>
        <family val="2"/>
      </rPr>
      <t>28 de abril de 2023.</t>
    </r>
  </si>
  <si>
    <r>
      <t xml:space="preserve">Informe contable del segundo trimestre de 2023, cargado en el chip de la Contaduría General de la Nación  el </t>
    </r>
    <r>
      <rPr>
        <sz val="11"/>
        <color indexed="8"/>
        <rFont val="Calibri"/>
        <family val="2"/>
      </rPr>
      <t>28 de julio de 2023.</t>
    </r>
  </si>
  <si>
    <t xml:space="preserve">Registro Presupuestal de la vigencia  2023  con sus ejecución de disponibildiades, registros y definitivas presupuestales. Recaudos de Tesoreria, pago de compromisos: Conciliaciones, boletines de caja, elaboración y presentación de informes
</t>
  </si>
  <si>
    <t>Movimientos de presupuesto, contabilidad y tesoreria registrados en el sistema integrado financiero TNS</t>
  </si>
  <si>
    <t>Se realizó el registro de todas las operaciones financieras Presupuesto, en el sistema Integrado Financiero TNS. Ejecución de 592 disponibilidades presupuestales, 768 registros presupuestales y 1091 definitivas.</t>
  </si>
  <si>
    <r>
      <t xml:space="preserve">Se realizo el registro de todas las operaciones financieras en el sistema Integrado Financiero TNS  en el segundo trimetre de 2023:                                                </t>
    </r>
    <r>
      <rPr>
        <b/>
        <u/>
        <sz val="11"/>
        <color indexed="8"/>
        <rFont val="Calibri"/>
        <family val="2"/>
      </rPr>
      <t>Tesoreria</t>
    </r>
    <r>
      <rPr>
        <sz val="11"/>
        <color theme="1"/>
        <rFont val="Calibri"/>
        <family val="2"/>
        <scheme val="minor"/>
      </rPr>
      <t xml:space="preserve"> efectuo 641 registros de ingresos por todos los conceptos y se elaboraron 2.761 comprobantes de egreso.                                                 </t>
    </r>
    <r>
      <rPr>
        <b/>
        <u/>
        <sz val="11"/>
        <color indexed="8"/>
        <rFont val="Calibri"/>
        <family val="2"/>
      </rPr>
      <t>Presupuesto</t>
    </r>
    <r>
      <rPr>
        <sz val="11"/>
        <color theme="1"/>
        <rFont val="Calibri"/>
        <family val="2"/>
        <scheme val="minor"/>
      </rPr>
      <t>, efectuo la  Ejecución de 1.374 disponibilidades presupuestales, 1.732 registros presupuestales y 3.329 definitivas.</t>
    </r>
  </si>
  <si>
    <r>
      <t xml:space="preserve">En el tercer trimestre de 2023, se realizó el registro de todas las operaciones financieras , en el sistema Integrado Financiero TNS.                                                              </t>
    </r>
    <r>
      <rPr>
        <b/>
        <sz val="11"/>
        <color indexed="8"/>
        <rFont val="Calibri"/>
        <family val="2"/>
      </rPr>
      <t>-Tesorería</t>
    </r>
    <r>
      <rPr>
        <sz val="11"/>
        <color theme="1"/>
        <rFont val="Calibri"/>
        <family val="2"/>
        <scheme val="minor"/>
      </rPr>
      <t xml:space="preserve">: Ralizó 662 registros de ingresos por todos los conceptos y se elaboraron 2.750 comprobantes de egreso.                                                                                                                                                              - </t>
    </r>
    <r>
      <rPr>
        <b/>
        <sz val="11"/>
        <color indexed="8"/>
        <rFont val="Calibri"/>
        <family val="2"/>
      </rPr>
      <t xml:space="preserve">Presupuesto : </t>
    </r>
    <r>
      <rPr>
        <sz val="11"/>
        <color theme="1"/>
        <rFont val="Calibri"/>
        <family val="2"/>
        <scheme val="minor"/>
      </rPr>
      <t>Efectuó Ejecución de 2350 disponibilidades presupuestales, 2976 registros presupuestales y 5818 definitivas.</t>
    </r>
  </si>
  <si>
    <r>
      <t xml:space="preserve"> </t>
    </r>
    <r>
      <rPr>
        <sz val="11"/>
        <color theme="1"/>
        <rFont val="Calibri"/>
        <family val="2"/>
        <scheme val="minor"/>
      </rPr>
      <t>En la oficina de Central de Cuentas se elaboraron , radicaron , tramitarón  en el mes de ENERO 2023:  140  ordenes de pago (Reserva presupuestal 1), en FEBRERO 140 ordenes de pago (Reserva Presupuestal 7)  y  MARZO 452 ordenes de pago (Reserva Presupuestal 1).                                                  Para un total de ordenes de pago  elaboradas y tramitadas  en el  primer  trimestre 2023 de 742  (De las cuales 45 fueron rechazadas en el SECOP II, 3 Rechazadas internas, 60 Devueltas y corregidas y de Reservas Presupuestales 9)</t>
    </r>
    <r>
      <rPr>
        <b/>
        <sz val="11"/>
        <color indexed="8"/>
        <rFont val="Calibri"/>
        <family val="2"/>
      </rPr>
      <t xml:space="preserve">   </t>
    </r>
    <r>
      <rPr>
        <sz val="11"/>
        <color indexed="8"/>
        <rFont val="Calibri"/>
        <family val="2"/>
      </rPr>
      <t xml:space="preserve">
</t>
    </r>
    <r>
      <rPr>
        <b/>
        <sz val="11"/>
        <color indexed="8"/>
        <rFont val="Calibri"/>
        <family val="2"/>
      </rPr>
      <t>Total tramitadas vigencia 2023: 742</t>
    </r>
    <r>
      <rPr>
        <sz val="11"/>
        <color indexed="10"/>
        <rFont val="Calibri"/>
        <family val="2"/>
      </rPr>
      <t xml:space="preserve">
</t>
    </r>
  </si>
  <si>
    <r>
      <t xml:space="preserve"> En la oficina de Central de Cuentas se elaboraron , radicaron , tramitarón  en el mes de ABRIL 2023:  390  ordenes de pago (Reserva presupuestal 2), en MAYO 2023: 530 ordenes de pago (Reserva Presupuestal 1)  y  JUNIO de 2023: 659 ordenes de pago (Reserva Presupuestal 0).                                                                    Para un total de ordenes de pago  elaboradas y tramitadas  en el  segundo  trimestre 2023 de </t>
    </r>
    <r>
      <rPr>
        <b/>
        <sz val="11"/>
        <rFont val="Calibri"/>
        <family val="2"/>
      </rPr>
      <t>1,579</t>
    </r>
    <r>
      <rPr>
        <sz val="11"/>
        <rFont val="Calibri"/>
        <family val="2"/>
      </rPr>
      <t xml:space="preserve">  (De las cuales 148 fueron rechazadas en el SECOP II, 19 Rechazadas internas, 17 Devueltas y corregidas y de Reservas Presupuestales 3)</t>
    </r>
    <r>
      <rPr>
        <b/>
        <sz val="11"/>
        <rFont val="Calibri"/>
        <family val="2"/>
      </rPr>
      <t xml:space="preserve">   </t>
    </r>
    <r>
      <rPr>
        <sz val="11"/>
        <rFont val="Calibri"/>
        <family val="2"/>
      </rPr>
      <t xml:space="preserve">
</t>
    </r>
    <r>
      <rPr>
        <b/>
        <sz val="11"/>
        <rFont val="Calibri"/>
        <family val="2"/>
      </rPr>
      <t>Total tramitadas vigencia 2023: 2,321</t>
    </r>
    <r>
      <rPr>
        <sz val="11"/>
        <rFont val="Calibri"/>
        <family val="2"/>
      </rPr>
      <t xml:space="preserve">
 Tesoreria realizó 2.761 comprobantes de pago en del segundo trimetre de 2023.             </t>
    </r>
  </si>
  <si>
    <r>
      <t xml:space="preserve"> En la oficina de Central de Cuentas se elaboraron , radicaron , tramitarón  en el mes de JULIO 2023: 513   ordenes de pago  (Reserva Presupuestal 0), en AGOSTO 2023: 708 ordenes de pago  (Reserva Presupuestal 0) y  SEPTIEMBRE de 2023: 363 ordenes de pago (Reserva Presupuestal 0).                                                                    Para un total de ordenes de pago  elaboradas y tramitadas  en el  tercer  trimestre 2023 de </t>
    </r>
    <r>
      <rPr>
        <b/>
        <sz val="11"/>
        <rFont val="Calibri"/>
        <family val="2"/>
      </rPr>
      <t xml:space="preserve">1,584 </t>
    </r>
    <r>
      <rPr>
        <b/>
        <sz val="11"/>
        <rFont val="Calibri"/>
        <family val="2"/>
      </rPr>
      <t xml:space="preserve">  </t>
    </r>
    <r>
      <rPr>
        <sz val="11"/>
        <rFont val="Calibri"/>
        <family val="2"/>
      </rPr>
      <t>(De las cuales 126 fueron rechazadas en el SECOP II, 11 Rechazadas internas, 13 Devueltas y corregidas y de Reservas Presupuestales 0)</t>
    </r>
    <r>
      <rPr>
        <b/>
        <sz val="11"/>
        <rFont val="Calibri"/>
        <family val="2"/>
      </rPr>
      <t xml:space="preserve">   </t>
    </r>
    <r>
      <rPr>
        <sz val="11"/>
        <rFont val="Calibri"/>
        <family val="2"/>
      </rPr>
      <t xml:space="preserve">
</t>
    </r>
    <r>
      <rPr>
        <b/>
        <sz val="11"/>
        <rFont val="Calibri"/>
        <family val="2"/>
      </rPr>
      <t>Total tramitadas vigencia 2023: 3,795</t>
    </r>
    <r>
      <rPr>
        <sz val="11"/>
        <rFont val="Calibri"/>
        <family val="2"/>
      </rPr>
      <t xml:space="preserve">
</t>
    </r>
    <r>
      <rPr>
        <sz val="11"/>
        <color indexed="8"/>
        <rFont val="Calibri"/>
        <family val="2"/>
      </rPr>
      <t xml:space="preserve">-Tesoreria, realizó el registro de todas las operaciones financieras, emitiendo   2.750 comprobantes de pago en del tercer trimetre de 2023.             </t>
    </r>
    <r>
      <rPr>
        <sz val="11"/>
        <color indexed="10"/>
        <rFont val="Calibri"/>
        <family val="2"/>
      </rPr>
      <t xml:space="preserve">                                                                                                                                       </t>
    </r>
    <r>
      <rPr>
        <sz val="11"/>
        <rFont val="Calibri"/>
        <family val="2"/>
      </rPr>
      <t xml:space="preserve"> </t>
    </r>
  </si>
  <si>
    <t xml:space="preserve">MODIFICACIONES PRESUPUESTALES SEGUN: 
RESOLUCION No.0161 (19-01-23), RESOLUCION No.0162 (19-01-23), RESOLUCION No.1160 (09-03-23).
</t>
  </si>
  <si>
    <t>MODIFICACIONES PRESUPUESTALES SEGUN: 
ACUERDO No.001  (17/04/2023),       ACUERDO No.002 (17/04/2023),      ACUERDO No.003 (17/04/2023),      ACUERDO No.004 (17/04/2023)</t>
  </si>
  <si>
    <t>PRESUPUESTO INICIAL ACUERDO No.020 (28-12-2022).                                                          MODIFICACIONES PRESUPUESTALES SEGUN: 
-ACUERDO No.008 (03-08-2023).</t>
  </si>
  <si>
    <t xml:space="preserve">Informes presentados oportunamente de acuerdo a requerimientos  exigidos por cada Ente de Control.
</t>
  </si>
  <si>
    <r>
      <t xml:space="preserve">Del periodo de enero 01 al 31 de Marzo de 2023, se presentaron los siguientes: INFORMES:
</t>
    </r>
    <r>
      <rPr>
        <b/>
        <u/>
        <sz val="10"/>
        <color indexed="8"/>
        <rFont val="Arial Narrow"/>
        <family val="2"/>
      </rPr>
      <t xml:space="preserve">TESORERIA:   </t>
    </r>
    <r>
      <rPr>
        <u/>
        <sz val="10"/>
        <color indexed="8"/>
        <rFont val="Arial Narrow"/>
        <family val="2"/>
      </rPr>
      <t xml:space="preserve">    </t>
    </r>
    <r>
      <rPr>
        <sz val="10"/>
        <color indexed="8"/>
        <rFont val="Arial Narrow"/>
        <family val="2"/>
      </rPr>
      <t xml:space="preserve">                                                                                                                                     *Retencion en la Fuente presentadas: (16 enero 2023) mes diciembre 2022,  -(16 febrero) mes Enero 2023 - (8 marzo) mes febrero 2023 destino a la DIAN.                                                                                                                                 *Declaracion Bimestral del ICA:  -Bimestre de Noviembre -Diciembre 2022  (24 de Enero 2023);  -Bimestre de Enero-Febrero de 2023 (8 marzo 2023)   Retencion  por descuentos de  ICA, con destino a la Alcaldia de San Jose de Cucuta .                                                                                                                                                                                                                                    *Circular Unica Tipo 277 (Juegos de Suerte y Azar) - Supersalud: - Diciem bre (Enero 3-2023) ;  -Enero  (Febrero 6- 2023) y -Febrero (Marzo 3- 2023)                                                                                                                              *Rendición anual Contraloría Departamental   (Entregado 18 de Febrero de 2023).                                                                                                  -*Rendición Anual SIRECI - Enviado a financiera el 17 de febrero de 2023.
*FUT anual 2022 (Entregado el 24 de enero de 2023)                                                 
 *Reporte de Ingresos propios-recaudos:  -(Diciembre 2022), se envio el 4 de enero de 2023;   - (Enero 2023) se envio el 22 de febrero 2023;                                                                                                 (febrero 2023) se envio el 8 de marzo 2023;  Se envia a Hacienda Departamental quien es la encarada de enviarlo a la Federacion Nacional de Departamentos.                                                                                                                                                                                                                                                                                                                                  *Informe universo de productores, Licores Vinos Aperitivos Similares, Cervezas del año 2022, Presentado a la Secretaria de Hacienda Departa mental quien lo consolida y lo envia a la Supersalud.   m                   </t>
    </r>
    <r>
      <rPr>
        <b/>
        <u/>
        <sz val="10"/>
        <color indexed="8"/>
        <rFont val="Arial Narrow"/>
        <family val="2"/>
      </rPr>
      <t xml:space="preserve">PRESUPUESTO </t>
    </r>
    <r>
      <rPr>
        <sz val="10"/>
        <color indexed="8"/>
        <rFont val="Arial Narrow"/>
        <family val="2"/>
      </rPr>
      <t>:                                                                                              • SIRECI 2022  (Correo envío a Financiera 10 feb 2023)
• SIA ANUAL 2022 (Correo enviado a Sistemas Febrero 10 de 2023)
• CUIPO IV TRIM 2022 - IDS  (Transmitido 30 Ene 2023);• CUIPO IV TRIM 2022  - GOBERNACION (Enviado por correo electronico 27 Ene 2023)
• FUT IV TRIM de 2022 (Correo envío Secretaria Hacienda 25 enero de 2023);• FUT FONDO SALUD IV TRIM de 2022 - SUPERSALUD (Correo envíado a  correointernosns@supersalud.gov.co 28 febrero de 2023)
• RESOL.6348-2016 - IV TRIM 2022(Correo_ envío Sistemas - 16 Enero de 2023)
• SUPER COVID VI TRIM 2022 (Correo enviado 15 Ene 23 a HMantilla para consolidación)
• EJECUCIONES ACTIVA Y PASIVA - SIA IV TRIM 2021 (Correo Enviado Sistemas 5 de Enero 2023)
• PLAN MEJORAMIENTO CONTRALORIA SUPERSALUD VISITA 2022 (Correo enviado a Control Interno- Marzo 01 de 2023)
INFORMES INSTITUCIONALES
• PLAN DE ACCIÓN IV TRIM (Correo envío a Financiera IDS 10 de Enero de 2023)
• GOBIERNO EN LÍNEA IV TRIM DE 2022 (Correo envío a Sistemas - 30 Enero de 2023)
• EJECUCIÓN PRESUPUESTAL IV TRM 2022 (Correo enviado a Planeación Enero 21 de 2023)</t>
    </r>
  </si>
  <si>
    <r>
      <t xml:space="preserve"> Del periodo de abril a Junio 30 de 2023, se presentaron los siguientes informes:            </t>
    </r>
    <r>
      <rPr>
        <u/>
        <sz val="11"/>
        <color indexed="8"/>
        <rFont val="Calibri"/>
        <family val="2"/>
      </rPr>
      <t>TESORERIA :</t>
    </r>
    <r>
      <rPr>
        <sz val="11"/>
        <color indexed="8"/>
        <rFont val="Calibri"/>
        <family val="2"/>
      </rPr>
      <t xml:space="preserve">- Retencion en la Fuente presentadas ( 11 de abril 2023) mes Marzo de 2023, (9 de mayo 2023) mes abril 2023 y (16 de junio 2023) mes Mayo de  2023 con destino a la Direccion de Impuestos y Aduanas Nacionales (DIAN).                                                                                    -  Declaracion Bimestral Marzo y Abril (10 mayo 2023)   Retencion  por ICA Destino Alcaldia (FIDUCIARIA BBVA).                                                                                                      - CIRCULAR UNICA TIPO 277 (JUEGOS DE SUERTE Y AZAR) - Supersalud:  - Mes de Marzol (Abril 10-2023) - Abril de  2023(Mayo 10- 2023)  -Mayo de 2023 (Junio 5- 2023).                                                                              
- FUT I TRIMESTRE DE 2023 (ENTREGADO EL 18 DE ABRIL DE 2023)                                                 
 -REPORTE DE INGRESOS PROPIOS-RECAUDOS:    (Marzo de 2023) se envio el 14 de Abril de 2023;  (Abril 2023) se envio el 3 de Mayo de  2023; -(Mayo 2023) se envio el 9 Junio de 2023  Se remite a  Hacienda Departamental quien es la encargada de enviarlo a la Federacion Nacional de Departamentos.                                                                                               
• RESOL.6348-2016 - I TRIM 2023 (Correo_ envío Sistemas - 18 de Abril de 2023)                                                                                                                                                                                                                                                                                                                                               
-Informe universo de productores, Licores Vinos Aperitivos Similares, Cervezas del primer Cuatrimestre del año 2023; enviado el 15-05-2023- Presentado a la Secretaria de Hacienda Departamental quien lo consolida y lo envia a la Supersalud.   </t>
    </r>
    <r>
      <rPr>
        <sz val="11"/>
        <color theme="1"/>
        <rFont val="Calibri"/>
        <family val="2"/>
        <scheme val="minor"/>
      </rPr>
      <t xml:space="preserve">
                                                                                          </t>
    </r>
    <r>
      <rPr>
        <u/>
        <sz val="11"/>
        <color indexed="8"/>
        <rFont val="Calibri"/>
        <family val="2"/>
      </rPr>
      <t>PRESUPUESTO:</t>
    </r>
    <r>
      <rPr>
        <sz val="11"/>
        <color theme="1"/>
        <rFont val="Calibri"/>
        <family val="2"/>
        <scheme val="minor"/>
      </rPr>
      <t xml:space="preserve">
</t>
    </r>
    <r>
      <rPr>
        <b/>
        <sz val="11"/>
        <color indexed="8"/>
        <rFont val="Calibri"/>
        <family val="2"/>
      </rPr>
      <t>INFORMES DE LEY</t>
    </r>
    <r>
      <rPr>
        <sz val="11"/>
        <color theme="1"/>
        <rFont val="Calibri"/>
        <family val="2"/>
        <scheme val="minor"/>
      </rPr>
      <t xml:space="preserve">
• CUIPO I TRIM 2023 - IDS  (Transmitido 27 abril 2023)
• CUIPO I TRIM 2023  - GOBERNACION (Enviado por correo electrónico 26 abril 2023)
• FUT I TRIM de 2023 (Correo envío Secretaria Hacienda 18 abril de 2023)
• FUT FONDO SALUD I TRIM de 2023 - SUPERSALUD (Correo envíado a  correointernosns@supersalud.gov.co 5 de mayo de 2023)
• RESOL.6348-2016 - I TRIM 2023(Correo_ envío Sistemas - 18 Abril de 2023)
• SUPER COVID I TRIM 2023 (Correo enviado 7 Julio  23  correos Para: HENRY GIOVANNI MANTILLA BLANCO &lt;mhenryids@hotmail.com&gt;, Recursos Humanos IDS&lt;recursoshumanos@ids.gov.co&gt;, CONTROL INTERNO IDS controlinterno@ids.gov.co
• EJECUCIONES ACTIVA Y PASIVA - SIA II TRIM 2023 (Correo Enviado Sistemas 5 de Julio 2023)
</t>
    </r>
    <r>
      <rPr>
        <b/>
        <sz val="11"/>
        <color indexed="8"/>
        <rFont val="Calibri"/>
        <family val="2"/>
      </rPr>
      <t>INFORMES INSTITUCIONALES</t>
    </r>
    <r>
      <rPr>
        <sz val="11"/>
        <color theme="1"/>
        <rFont val="Calibri"/>
        <family val="2"/>
        <scheme val="minor"/>
      </rPr>
      <t xml:space="preserve">
• PLAN DE ACCIÓN I TRIM 2023 (Correo envío a Financiera IDS 18 de abril de 2023)
• GOBIERNO EN LÍNEA I TRIM DE 2023 (Correo envío a Sistemas - 28 abril de 2023)
• EJECUCIÓN PRESUPUESTAL I TRM 2023 (Correo enviado a Planeación Abril 10 de 2023)
</t>
    </r>
  </si>
  <si>
    <r>
      <t xml:space="preserve"> En el periodo de julio a septiembre 30 de 2023, se presentaron los siguientes informes:            </t>
    </r>
    <r>
      <rPr>
        <sz val="11"/>
        <color indexed="8"/>
        <rFont val="Calibri"/>
        <family val="2"/>
      </rPr>
      <t xml:space="preserve">TESORERIA :-Retencion en la Fuente presentadas ( 12 de julio 2023) mes JUNIO de 2023, (18 de agosto 2023) mes JULIO 2023 y (11 de septiembre 2023) mes de AGOSTO de  2023 con destino a la Direccion de Impuestos y Aduanas Nacionales (DIAN).                                                                                         -Declaración Bimestral Mayo y Junio (11 de julio de 2023)   Retencion  por ICA Destino Alcaldia (FIDUCIARIA BBVA).                                                           -  -Declaracion Bimestral Julio y Agosto (8 de septiembre de 2023)   Retencion  por ICA Destino Alcaldia (FIDUCIARIA BBVA).                                                                                                      - CIRCULAR UNICA TIPO 277 (JUEGOS DE SUERTE Y AZAR) - Supersalud:  - Mes de Junio (5 de julio de2023) - julio de  2023(2 de agosto de 2023)  -agosto de 2023 (4 de septiembre de 2023).                                                                              
- FUT II TRIMESTRE DE 2023 (ENTREGADO EL 18 DE JULIO DE 2023)                                                 
 -REPORTE DE INGRESOS PROPIOS-RECAUDOS:    junio de 2023) se envio el 05 de julio de 2023;  (julio de 2023) se envio el 8 de agosto de  2023; -(agosto de  2023) se envio el 8 septiembre de 2023  Se remite a  Hacienda Departamental quien es la encarada de enviarlo a la Federacion Nacional de Departamentos.                                       </t>
    </r>
    <r>
      <rPr>
        <u/>
        <sz val="11"/>
        <color indexed="8"/>
        <rFont val="Calibri"/>
        <family val="2"/>
      </rPr>
      <t xml:space="preserve">                                                        
</t>
    </r>
    <r>
      <rPr>
        <sz val="11"/>
        <color indexed="8"/>
        <rFont val="Calibri"/>
        <family val="2"/>
      </rPr>
      <t xml:space="preserve">• RESOL.6348-2016 - II TRIM 2023 (Correo_ envío Sistemas - 7 de julio de 2023)                                            </t>
    </r>
    <r>
      <rPr>
        <sz val="11"/>
        <color theme="1"/>
        <rFont val="Calibri"/>
        <family val="2"/>
        <scheme val="minor"/>
      </rPr>
      <t xml:space="preserve">
                                                                                          </t>
    </r>
    <r>
      <rPr>
        <u/>
        <sz val="11"/>
        <color indexed="8"/>
        <rFont val="Calibri"/>
        <family val="2"/>
      </rPr>
      <t>PRESUPUESTO:</t>
    </r>
    <r>
      <rPr>
        <sz val="11"/>
        <color theme="1"/>
        <rFont val="Calibri"/>
        <family val="2"/>
        <scheme val="minor"/>
      </rPr>
      <t xml:space="preserve">
</t>
    </r>
    <r>
      <rPr>
        <b/>
        <sz val="11"/>
        <color indexed="8"/>
        <rFont val="Calibri"/>
        <family val="2"/>
      </rPr>
      <t>INFORMES DE LEY</t>
    </r>
    <r>
      <rPr>
        <sz val="11"/>
        <color theme="1"/>
        <rFont val="Calibri"/>
        <family val="2"/>
        <scheme val="minor"/>
      </rPr>
      <t xml:space="preserve">
• CUIPO II TRIM 2023 - IDS  (Transmitido 18 julio 2023)
• CUIPO II TRIM 2023  - GOBERNACION (Enviado por correo electrónico 21 julio 2023)
• FUT II TRIM de 2023- FORMATOS DE TESORERIA Y VICTIMAS (Correo envío Secretaria Hacienda 21 Julio de 2023)
• FUT FONDO SALUD II TRIM de 2023 - SUPERSALUD (Correo envíado a  correointernosns@supersalud.gov.co 28 de Julio de 2023)
• RESOL.6348-2016 - II TRIM 2023(Correo_ envío Sistemas - 11 Julio de 2023)
• SUPER COVID II TRIM 2023 (Correo enviado 7 Julio  23  correos Para: HENRY GIOVANNI MANTILLA BLANCO &lt;mhenryids@hotmail.com&gt;, Recursos Humanos IDS&lt;recursoshumanos@ids.gov.co&gt;, CONTROL INTERNO IDS controlinterno@ids.gov.co
• EJECUCIONES ACTIVA Y PASIVA - SIA II TRIM 2023 (Correo Enviado Sistemas 5 de Julio 2023)
INFORMES INSTITUCIONALES
• PLAN DE ACCIÓN II TRIM 2023 (Correo envío a Financiera IDS 10 de julio de 2023)
• GOBIERNO EN LÍNEA II TRIM DE 2023 (Correo envío a Sistemas - 27 julio de 2023)
• EJECUCIÓN PRESUPUESTAL II TRM 2023 (Correo enviado a Planeación Julio 06 de 2023)</t>
    </r>
  </si>
  <si>
    <t>Realizar  2 seguimiento  a  las IPS Publicas  de los 39 municipios en  la adherencia a GPC, protocolos, guías y lineamientos vigentes para la atención de la  EDA.</t>
  </si>
  <si>
    <t>No de seguimientos realizados/ No de asistencias técnicas programadas *100</t>
  </si>
  <si>
    <t>Se consolida informacion de las asisitencias realizadas en las rutas de promocion y mantenimiento de primera infancia, infancia y adolescencia desarroladas durante el primer trimestre para la ruta para primera  infancia se capacitaron un total de 106 profesionales de las IPS y ESEs del departamento, Ruta de Infancia 54 profesionales de salud capacitados y frente a la ruta para adolescencia un total de 61 profesionales de salud capacitados.</t>
  </si>
  <si>
    <t>Realizar dos ( 2) talleres    con el  ICBF para el desarrollo de capacidades en el talento humano de los operadores de los programas fami y tradicional    de acuerdo a la guia operativa comunitaria del programa de prevencion,manejo y controlde IRA-EDA dirigida a padres y cuidadores.</t>
  </si>
  <si>
    <t>No de talleres realizados/ No de planes de talleres programados *100</t>
  </si>
  <si>
    <t>Mediante 2 reuniones realizadas con el equipo de salud ambiental del IDS se logra crear un plan de accion incluido en el Consejo territorial de salud ambiental para la aticulacion de acciones con ICBF para el desarrollo de capacidades a madres comunitarias en el manejo y control de la IRA y la EDA</t>
  </si>
  <si>
    <t xml:space="preserve">Realizar 2 seguimientos  al  reporte de  los  indicadores y análisis del comportamiento epidemiológico del evento (picos respiratorios) en las IPS de la red publica y privada  que cuentan con la estrategias de Sala ERA. </t>
  </si>
  <si>
    <t xml:space="preserve">Durante el trimestre se programaron 3 visitas de seguimiento a las slas ERA  de la clinica Norte y las UBA Puente Barco Leones y  UBA comuneros con la finalidad de hacer segumiento a la impmentacionde las salas ERA lograndose cumplir el obejtivo solo   en la Clinica Norte </t>
  </si>
  <si>
    <t>Realizar 1 socializacion de la estrategia AIEPI componente comunitario y tres mensajes claves de IRA, en articulacion con DPS a padres y cuidadores</t>
  </si>
  <si>
    <t xml:space="preserve"> Se realiza reunión en las instalaciones del Departamento de Prosperidad Social por parte de los funcionarios Manuel Prado profesional componente Bienestar comunitario y la profesional del IDS de la dimensión de poblaciones vulnerables componente NNA Genny Galvis para articular acciones de promoción de salud y prevención de la enfermedad frente a la Infección Respiratoria Aguda y Enfermedad Diarreica Aguda. Una de las causas mortalidad evitable es el desconocimiento por parte de madres, padres o cuidadores de cómo prevenir las enfermedades mencionadas y ofrecer un adecuado manejo preventivo en casa antes de que se presenten complicaciones, así como la falta de reconocimiento de signos y síntomas ante los cuales se debe buscar atención en salud. Esto se relaciona con una consulta tardía al médico o a la institución de salud y como resultado los niños y niñas se agravan y mueren, especialmente los menores de 1 año, de allí la importancia de abordar estas temáticas con la comunidad. Se propone por parte del profesional del DPS programar ciclos de capacitaciones en 3 Regionales que sean dinámicas y participativas, se sugieren temáticas sobe nutrición y manejo de residuos y agua potable temáticas a confirmarse por las dimensiones de salud pública del IDS para su participación.</t>
  </si>
  <si>
    <t>Realizar 1  monitoreo a las Unidades de Atencion Integral Comunitaria(UAIC), en puerto Santander,Campo Dos, San Calixto, Hacari y Palmarito zona rural de cucuta,El Zulia.Villa del Rosario.</t>
  </si>
  <si>
    <t>No de monitoreos realizados/ No de monitoreos programados</t>
  </si>
  <si>
    <t>Seguimiento a UIAC ubicada en el corregimiento de palmarito, adscrita a la ESE IMSALUD hallandose sin funcionamiento</t>
  </si>
  <si>
    <t>Convocar a 2 mesas tecnicas de Salud con la Poblacion Indigena UWA y BARI para el desarrollo de acciones del Sistema de Salud de Poblaciones Indigenas de Norte de Santander.</t>
  </si>
  <si>
    <t>No. de mesas de salud/Total de mesas de salud  programadas*100</t>
  </si>
  <si>
    <t>Se realiza convocatoria a los representantes de la poblacion UWA y BARI presentes en la gobernacion , municipios con presencia de la poblacion indigena, actores de SGSSS donde se logra que los aseguradores se comprometan a seguir la ruta para los dos pueblos indigenas.</t>
  </si>
  <si>
    <t xml:space="preserve">Liderar las  4 Mesas tematicas de atención en Salud y Subcomité  de medidas de rehabilitación,   orientado a generar un espacio de articulacion y seguimiento para la identificacion de las diferentes barreras en salud a la poblacion Victima y 9 SentenciasCIDH. </t>
  </si>
  <si>
    <t>Mediante circular N° 094 del 13 de marzo de 2023l, se convoca a la I Mesa Temática de Atención y Asistencia en  Salud y al Sub comité de Medidas de rehabilitación, el cual se lidero de manera presencial el día jueves 23 de marzo en la sala SAR  de las instalaciones del Instituto Departamental de Salud, donde se contó con la participación de 9 miembros de las 13 convocados. Como soporte de la actividad se levanta N° 006 del 23 de marzo de 2023 en la cual se encuentra inmersa listado de asistencia y registro fotográfico</t>
  </si>
  <si>
    <t>Mediante ciruclar N° 234 del 24 de mayo se convoca a la II Mesa Tematica de Atención y Asistencia en Salud y Subcomité de Medidas de Rehabilitación, la cual se llevo a cabo d emanera prensencial en las intalaciones del IDS el 08 de junio de 2023</t>
  </si>
  <si>
    <t>Realizar 1 seguimiento a los municipios con  poblacion reconocida en la medida de reparación ( 9 sentencias) CIDH.</t>
  </si>
  <si>
    <t>No de seguimientos realizados/ No de seguimientos programados *100</t>
  </si>
  <si>
    <t xml:space="preserve">Mediante correo electrónico se convoca a los municipios (Cúcuta, Ocaña, Los patios, Pamplona, Teorama y Villa del rosario) con población reconocida en la medida de reparación 9 sentencias CIDH a una mesa de trabajo la cual se llevo a cabo el l26 de abril de 2023, donde se socializo la medida de reparación, el decreto 1652 de 2022, resolución 1166 de 2018, así mismo realizo entrega de la Base de Focalización de cada uno de los territorios.
El 13/06/2023 se convoca nuevamente a los municipios a una mesa de trabajo donde se socializo el plan de mejora que diseño la entidad territorial como resultado de la mesa regional, los municipios deberán realizar seguimiento mensual a los beneficiarios de 9 sentencias y mensualmente reportar los hallazgos a la entidad departamental </t>
  </si>
  <si>
    <t>Realizar 2 Seguimientos a la  implementacion del protocolo de atencion a victimas  y poblacion de 9 sentencias , para  las EAPB,ESES e IPS  presentes en el territorio.</t>
  </si>
  <si>
    <t>Se realiza el proceso de seguimiento a la implementación del Protocolo de Atención Integral en Salud con Enfoque Psicosocial a los 40 municipios del departamento, Mediante circular 258 del 5 de junio de 2023, se convoca a seguimiento de la implementación del Protocolo de Atención Integral en Salud con Enfoque Psicosocial, se envía correo electronico el día 9 de junio, donde se convoca a los 40 municipios en 6 fechas de la siguiente manera por regionales: de manera Virtua: Regional Ocaña 25/06/2023, Regional Pamplona 15/06/2023, Regional Suroriental 15/06/2023, Regional Centro 21/06/2023, y Regional Norte 22/06/2023, de manera Presencial en las instalaciones del Instituto Departamental de Salud a la Regional Metropolitana el 23/06/2023, de ello se generan las siguientes actas que dan cuenta de las acciones: Acta 026 Regional Ocaña, Acta 029 Regional Pamplona, Acta 030 Regional Suroriental, Acta 032 Regional Centro, Acta 034 Regional Norte, Acta 035 Regional Metropolitana.
Debido a la inasistencia de los municipios de: Cachira, La Esperanza, Abrego, Hacarí, San Calixto, Salazar, Pamplonita, Chitaga, Silos, Durania, Herran, Labateca, Gramalote, Santiago, Villa Del Rosario, Tibú, El Tarra, Bucarasica, se reitera a traves de circular 290 del 30 de junio del 2023, el seguimiento de la Implementación del Protocolo de Atención Integral en Salud con Enfoque Psicosocial, se envía correo electronico el día 5 de julio del 2023, donde se convoca a los municipio en 3 fechas 11/07/2023 a las 8:30 am, 11/07/2023 a las 2:30 am y el 13/07/2023.</t>
  </si>
  <si>
    <t xml:space="preserve">Realizar (2) Seguimientos a la Herramienta de informacion VIVANTO,  en las ESES presentes en el territorio </t>
  </si>
  <si>
    <t>Mediante circular N° 023 del 11 de marzo de 2023 se realiza el primer seguimiento a la herramienta de información VIVANTO, dirigida a las ESE del departamento, la cual se difunde por correo electrónico el día 13 de marzo, se recopilan en un informe los reportes realizados por las ESES, e igualmente se aprovecha otros escenarios de trabajo con los referentes de las ESES para indagar sobre el estado actual de aplicativo VIVANTO</t>
  </si>
  <si>
    <t xml:space="preserve">Actividad programada para el tercer trimestre </t>
  </si>
  <si>
    <t xml:space="preserve">Brindar 2 asesorias y asistencia tecnica a los Cuarenta (40) municipios en la Ruta de  Certificacion de Discapacidad en el marco de la  Resolucion 1239 de 2022. </t>
  </si>
  <si>
    <t>El dia 28 de marzo, se realizo Asesoria y Asistencia Tecnica de lineamientos de la Dimensión Transversal Gestión Diferencial de Poblaciones Vulnerables sobre el componente de discapacidad a los coordinadores de Salud Publica de los 40 Municipios del Departamento, asisitiendo 27 municipios El zulia, Pamplona, Los patios,  Labateca, Convencion, Chinacota, Cucutilla, El tarrra, Cucuta, Bochalema, San Cayetano, Villa del Rosario, Teorama, Arboledas, Abrego, Cacota, Villacaro, Ragonvalia, Silos, El carmen, Durania, La playa, Puerto santander, Mutiscua, Arboledas, Cachira, Hacari.</t>
  </si>
  <si>
    <t>Se realiza asistencia técnica a los 40 Municipios del departamento sobre la Resolución 1239 de 2022 del proceso de certificación en discapacidad, manejo de la plataforma y de los respectivos formatos del procedimiento para habilitar cupos, autorizar y anular códigos en el aplicativo RLCPD. En la cual asistieron 34 de los 40 municipios. (El zulia, Pamplona, Los patios, El carmen, Labateca, Convencion, Chinacota, Cucutilla, El tarrra, Cucuta, Bochalema, San Cayetano, Villa del Rosario, Teorama, Arboledas, Abrego, Cacota, Villacaro, Ragonvalia, Silos, Durania, La playa,  Puerto Santander, Mutiscua, Cachira, Hacarí, Toledo, Ocaña, San Calixto, Lourdes, Sardinata, Gramalote, Pamplonita y Chitaga.)</t>
  </si>
  <si>
    <t>Realizar dos (2) seguimientos a las EAPB del Departamento en  las acciones realizadas  a las personas con discapacidad.</t>
  </si>
  <si>
    <t>No de seguimientos realizados/ No de seguimientos  programados *100</t>
  </si>
  <si>
    <t xml:space="preserve">Se realizo socializacion de la Resolucion 1239 de 2022 proceso de certificacion de discapacidad a las EAPB presentes en la mesa de trabajo. </t>
  </si>
  <si>
    <t>Durante el trimestre se realiza por parte del equipo RIAS del IDS seguimiento a 6 ESES del departamento Hospital San Juan  de Dios, Ese Noroccidental, Isabel Celis Yañez, Emiro QUinteto Cañizarez, ESE local de los patios, Y ESE Jorge Cristo Sahium, frente a la ruta  de promocion y mantenimiento, realizandose hallazgos.</t>
  </si>
  <si>
    <t>El día 28 de agosto se realiza capacitación con las madres comunitarias del municipio de el Zulia, lográndose intervenir 21 agentes comunitarios, se socializa y entrega de cartilla con información de AIEPI comunitario, se entregan folletos de Infección respiratoria aguda y rompecabezas de lavado de manos.</t>
  </si>
  <si>
    <t>Seguimiento a UIAC ubicada en el corregimiento de palmarito, adscrita a la ESE IMSALUD hallándose sin funcionamiento.</t>
  </si>
  <si>
    <t>Se expide la circular No 389 del 06 de septiembre, mediante la cual se convoca a la III Mesa tematica de Atención en  Salud y Subcomité de Medidas de Rehabilitación  la cual se desarrollo de manera presencial el dia 14 de septiembre en la sala SAR del IDS</t>
  </si>
  <si>
    <t xml:space="preserve">Se realiza visita en las instalciones de la sede central de las ESES  Hospital San Juan de Dios de Pamplona el 12/07/2023,  Hospital Juan Luis Londolo 23/08/2023, Hospital Regional Suroroental 10)09/2023 y Hospital Jorge Cristo Sahium 26/09/2023 con el objetivo de realizar seguimiento a la implementacion del protocolo y atencion integral en salud con enfoque psicosocial a victimas del conflicto armado y medida de reparacion 9 sentencias. </t>
  </si>
  <si>
    <t xml:space="preserve">Mediante oficios expedidos con fecha de 18 de julio de 2023, se solicita a cada gerente de las ESE, el reporte de aplivativo vivanto. El reporte debia realizarce diligenciando un formaulario en linea </t>
  </si>
  <si>
    <t>Acitivadad reprogramadas para el IV Trimestre</t>
  </si>
  <si>
    <t>1)Formular a más tardar el 10 de febrero el Programa Anual de Auditorías, el cual será revisado y aprobado por  el Comité de Control Interno (CICI).
2)Desarrollar en un 100% el Programa Anual de Aduditoría aprobado por el CICI.</t>
  </si>
  <si>
    <t>A ESPERAS DE APROBACION DE PLAN ANUAL DE AUDITORIA VIGENCIA 2023</t>
  </si>
  <si>
    <t>2</t>
  </si>
  <si>
    <t>8</t>
  </si>
  <si>
    <t>11</t>
  </si>
  <si>
    <t xml:space="preserve">PLAN ANUAL DE AUDITORIA EN EJECUCIÓN </t>
  </si>
  <si>
    <t>Certificacion obtenida resultado de la evaluacion Funcion Publica.</t>
  </si>
  <si>
    <t xml:space="preserve">DEPARTAMENTO ADMINISTRATIVO DE LA FUNCION PUBLICA
CERTIFICACION 25 DE JULIO DE 2023 </t>
  </si>
  <si>
    <t>PROGRAMADO PARA EL ULTIMO TRIMESTRE 2023</t>
  </si>
  <si>
    <t>Concientizar en la entidad la importancia de la implementación de la Política de Gobierno Digital</t>
  </si>
  <si>
    <t>Dar seguimiento a los planes liderados por Mintic:
- Plan Estratégico de Tecnologías de la Información y las Comunicaciones - PETI
- Plan de tratamiento de riesgos de Seguridad y Privacidad de la Información
- Plan de Seguridad y Privacidad de la Información
- Plan de Mantenimiento de Servicios Tecnológicos
Seguimiento al proceso de implementación del protocolo IPv6 en convivencia con el protocolo IPv4
Dar continuidad al programa de correcta disposición final de los residuos tecnológicos - RAEE de acuerdo con la normatividad del gobierno nacional</t>
  </si>
  <si>
    <t>Planes PETI, Plan de tratamiento de riesgos de Seguridad y Privacidad de la Información, Plan de Seguridad y Privacidad de la Información Y  Plan de Mantenimiento de Servicios Tecnológicos  publicados en la página web institucional.
Presentación ante el Comité Institucional de Gestión y Desempeño
del seguimiento a los 4 planes liderados por Mintic
Protocolo IPv6 implementado en convivencia con el protocolo IPv4
Entrega al distribuidor autorizado  de los elementos de la Entidad con concepto de improductivos, obsoletos
y  que se encuentran en mal estado</t>
  </si>
  <si>
    <t>En cumplimiento al decreto 612 de 2018, la oficina Sistemas de Información elabora y publica a 31 de enero de la presente vigencia los siguientes planes:
-  https://ids.gov.co/2023/PLAN_ACCION/PETI_V4_2023-2024.pdf
- Plan de tratamiento de riesgos de Seguridad y Privacidad de la Información https://ids.gov.co/2023/PLAN_ACCION/SGSI_Plan_Tratamiento%20de%20riesgos_v4_2023.pdf
- Plan de Seguridad y Privacidad de la Información https://ids.gov.co/2023/PLAN_ACCION/SGSI_Plan_Tratamiento%20de%20riesgos_v4_2023.pdf
 Se socializó en el primer Comité de Gestión y Desempeño Institucional, realizado el día 17 de Marzo 2023 el  seguimiento de adopción del Protocolo IPV6 en el IDS.  Indicándose que ya fueron finalizadas las fases de Planeación, Implementación y pruebas de funcionalidad de IPV6. A la fecha la solicitud de direcciones IPV6 está a la espera de aprobación de presupuesto.</t>
  </si>
  <si>
    <t xml:space="preserve">Avance en el proyecto de actualización del  cableado estructurado,  establecido en el Plan Estratégico de Tecnologías de la Información _ PETI de la entidad, el cual se encuentra publicado en el link
https://ids.gov.co/2023/PLAN_ACCION/PETI_V4_2023-2025.pdf 
En esta primera fase se realizó el mantenimiento e instalación del cableado estructurado categoría 6, 100% cobre, compatible con protocolo IPv6, a la red de datos de las siguientes oficinas ubicadas en la  Sede Central IDS: Cobro Coactivo, Planeación, Contratación, Contabilidad, Sanidad Portuaria, Salud Mental, Salud Pública, Gestión, Tesorería, Dirección, Observatorio y Sala SAR   </t>
  </si>
  <si>
    <t>Se fortalece el  Servicio Cloud computing establecido dentro de los proyectos de transformación del Plan Estratégico de Tecnologías de la Información _ PETI del IDS, mediante el alquiler de hosting corporativo incluida plataforma GSUIT para mejoramiento de correos corporativos y flujo de documentos internos de la entidad en el marco del fortalecimiento del subsistema de Información de la vigilancia en salud. De esta manera la entidad dispone de un total de 90 TB de almacenamiento en la nube.
Dentro de las actividades de mantenimiento preventivo a los servicios de virtualización se sincronizan en el drive las copias de seguridad de los servidores.</t>
  </si>
  <si>
    <t>Número de software en funcionamiento /Total de software adquiridos * 100</t>
  </si>
  <si>
    <t>Se socializa con las dependencias los software que competen a cada una de las dependencias.
Se presta soporte técnico en la implementación del software según demanda
Se realiza seguimiento a los ajustes pertinentes del software según demanda.</t>
  </si>
  <si>
    <t xml:space="preserve">
Seguimiento al  Esquema de publicación de Información Institucional
</t>
  </si>
  <si>
    <t xml:space="preserve">Esquema de publicación de Información Institucional actualizado y socializado ante el Comité Institucional de Gestión y Desempeño 
Presentación ante el Comité Institucional de Gestión y Desempeño 
del seguimiento al Esquema de publicación de Información Institucional 
</t>
  </si>
  <si>
    <t xml:space="preserve">De conformidad con la Ley de 1712 de 2014, Ley de Transparencia, en el siguiente link de la página web, se presenta el registro de publicaciones  realizadas en  la vigencia 2023 https://ids.gov.co/2023/TRANSPARENCIA/PUBLICACIONES_WEB_2023.pdf
La oficina de Sistemas socializó en el primer Comité de Gestión y Desempeño Institucional, realizado el día 17 de Marzo 2023, la versión preliminar de actualización del Esquema de Publicación de Información vigencia 2023. A la fecha, esta versión se encuentra en proceso de revisión con el fin de hacer las correcciones pertinentes por parte de los Coordinadores de dependencias, Grupos y Subgrupos quienes son los responsables de la producción de la información. </t>
  </si>
  <si>
    <t xml:space="preserve">De conformidad con la Ley de 1712 de 2014, Ley de Transparencia, en el siguiente link de la página web, se presenta el registro de publicaciones  realizadas en  la vigencia 2023 https://ids.gov.co/2023/TRANSPARENCIA/PUBLI_WEB_2023.pdf
Mediante Resolución N° 2709 de 28 de junio de 2023 se actualiza en el IDS el instrumento de la Gestión de la Información Pública: Esquema de Publicación de Información conforme a lo establecido en la Ley 1712 de 2014 y en cumplimiento de la Resolución 1519 de 2020 -  Mintic, Anexos 2. Link de publicación https://ids.gov.co/2023/TRANSPARENCIA/ESQUEMA_PUBLICACI%C3%93N_IDS_RES_2709_2023.pdf </t>
  </si>
  <si>
    <t>De conformidad con la Ley de 1712 de 2014, Ley de Transparencia, en el siguiente link de la página web, se presenta el registro de publicaciones  realizadas en  la vigencia 2023 https://ids.gov.co/2023/TRANSPARENCIA/PUBLICACIONES_WEB_ENE_a_SEP_2023.pdf</t>
  </si>
  <si>
    <t>Según Acta N° 003 de 4 de octubre de 2023 del Comité de Gestión y Desempeño Institucional  revisó y aprobó la propuesta de Guía de mantenimiento preventivo y correctivo de los equipos informáticos de la Entidad
Se realizó socialización personalizada de las principales recomendaciones de la  Guía de Mantenimiento Preventivo y Correctivo de los Equipos Informáticos (Res. Nº 2190 de junio 1 de 2017) a  funcionarios y contratistas que presentaron solicitud de servicio técnico en el trimestre.</t>
  </si>
  <si>
    <t>La Oficina de Sistemas de Información presta soporte técnico oportuno en todas las sedes y dependencias del IDS con el fin de mantener continuidad en los servicios técnicos y tecnológicos en la entidad. 
El formato de solicitud de Servicio Interno (Formato F-DE-PE20-03) se  encuentra disponible en la página web institucional en el link : http://10.36.1.14/Calidad/ESTRATEGICO/DIRECCIONAMIENTO%20ESTRATEGICO/PLANEACION%20ESTRATEGICA/V1/P-DE-PE20INFORMATICA/formato/F-DE-PE20-03_v1/F-DE-PE20-03_V1.pdf
Y se hace contacto con la Oficina de Sistemas de Información a través de los canales 
•  Presencial
• Correo electrónico: serviciotecnico@ids.gov.co
• Telefónicamente: Extensión 145
Durante el primer trimestre de 2023  se registraron un total de 108 solicitudes de servicio técnico atendidas por el personal técnico y tecnológico de la oficina.</t>
  </si>
  <si>
    <t>La Oficina de Sistemas de Información presta soporte técnico oportuno en todas las sedes y dependencias del IDS con el fin de mantener continuidad en los servicios técnicos y tecnológicos en la entidad. 
El formato de solicitud de Servicio Interno (Formato F-DE-PE20-03) se  encuentra disponible en la página web institucional en el link : http://10.36.1.14/Calidad/ESTRATEGICO/DIRECCIONAMIENTO%20ESTRATEGICO/PLANEACION%20ESTRATEGICA/V1/P-DE-PE20INFORMATICA/formato/F-DE-PE20-03_v1/F-DE-PE20-03_V1.pdf
Y se hace contacto con la Oficina de Sistemas de Información a través de los canales 
•  Presencial
• Correo electrónico: serviciotecnico@ids.gov.co
• Telefónicamente: Extensión 145
Durante el segundo trimestre de 2023  se registraron un total de 72 solicitudes de servicio técnico atendidas por el personal técnico y tecnológico de la oficina.</t>
  </si>
  <si>
    <r>
      <t>Durante el tercer trimestre de 2023  se registraron un total de 108</t>
    </r>
    <r>
      <rPr>
        <sz val="11"/>
        <color rgb="FFFF0000"/>
        <rFont val="Arial"/>
        <family val="2"/>
      </rPr>
      <t xml:space="preserve"> </t>
    </r>
    <r>
      <rPr>
        <sz val="11"/>
        <rFont val="Arial"/>
        <family val="2"/>
      </rPr>
      <t>solicitudes de servicio técnico atendidas por el personal técnico y tecnológico de la oficina Sistemas de Información.</t>
    </r>
  </si>
  <si>
    <t xml:space="preserve">Continúa en fase  de implementación y pruebas el módulo de nómina en el Portal web TNS Oficial y el funcionamiento articulado de todos los módulos. 
Se han realizado reuniones con la participación de la Oficina Sistemas de Información, empresa TNS y todas las áreas involucradas en el pago de nómina para consolidar el proceso y la actualización del procedimiento para que cada oficina conozca su responsabilidad dentro del proceso. </t>
  </si>
  <si>
    <t xml:space="preserve">La Oficina Sistemas de Información lideró la actualización de la infraestructura de red con el fin de mejorar la operatividad del servicio de internet e intranet a una mayor velocidad y optimizar los tiempos de ejecución en los procesos misionales de la entidad. 
- En la sede Central se instalaron 7 zonas Wifi las cuales quedaron ubicadas en las áreas de Sistemas, Atención en Salud, Despacho, Medicamentos, Salud Pública, OyM y Recursos Humanos.  
- Fase 1 de instalación del cableado estructurado categoría 6, 100% cobre, compatible con protocolo IPv6. Haciendo actualización de los puntos de red más críticos.
- En el rack principal se retiraron los  Switches de 24 puertos que presentaban obsolescencia y se instalaron 5 switches de 48 puertos.  </t>
  </si>
  <si>
    <t>Se inicia la Fase 2 de instalación del cableado estructurado categoría 6, 100% cobre, compatible con protocolo IPv6. Haciendo actualización de los puntos de red que presenten daño.
Seguimiento en  el tema de implementación del módulo de pasarela de pagos en línea  PSE en el portal TNS Web con las oficinas recaudadoras del IDS.</t>
  </si>
  <si>
    <t>Mantener la infomación en los sistemas de información en salud cargada y actualizada en la plataforma de SISPRO</t>
  </si>
  <si>
    <t>Apoyar competencias departamentales definidas en la Ley 715 de 2001, con respecto a monitorear, organizar y direccionar el sistema de información  en salud, a fin de mantener los indicadores de salud del departamento cargados y actualizados en la plataforma SISPRO del Ministerio de Salud.</t>
  </si>
  <si>
    <t>Correos electrónicos, formatos de asistencia técnica y plataforma de SISPRO actualizada</t>
  </si>
  <si>
    <t>Número de solicitudes para cargar en el SISPRO / Total de solicitudes cargadas * 100</t>
  </si>
  <si>
    <t>En el primer trimestre del año 2023, no se realizó la carga de información a la plataforma SISPRO, esto debido a la indisponibilidad del sistema en los meses de enero, febrero y marzo. Desde la oficina de Planeación del IDS se notificó a través de correo electrónico a la mesa de ayuda del Ministerio, espacio en el que se recibieron directrices en las cuales  indicaron que la información correspondiente  se cargaría en el segundo trimestre de la actual vigencia.</t>
  </si>
  <si>
    <t>Se cargó la información correspondiente a la actividad: consolidacion de COAI 2023 en la plataforma SISPRO, dónde se programan los recursos para la vigencia por meta de producto. Quedando pendiente la de fortalecimiento de la autoridad sanitaria para la gestión en salud, por fallas de la Plataforma.</t>
  </si>
  <si>
    <t xml:space="preserve">Para el tercer trimestre de la vigencia, se corrigieron datos de anteriores vigencias ya que por problemas con la plataforma se perdió información de la ejecución de PAS, lo cual se debió desaprobar y aprobar nuevamente las vigencias 2021 y 2022 para cargar la información correspondiente.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</si>
</sst>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 numFmtId="165" formatCode="0.0"/>
    <numFmt numFmtId="166" formatCode="&quot;$&quot;\ #,##0"/>
    <numFmt numFmtId="167" formatCode="0.0%"/>
    <numFmt numFmtId="168" formatCode="_(&quot;$&quot;\ * #,##0.00_);_(&quot;$&quot;\ * \(#,##0.00\);_(&quot;$&quot;\ * &quot;-&quot;??_);_(@_)"/>
    <numFmt numFmtId="169" formatCode="_-&quot;$&quot;* #,##0.00_-;\-&quot;$&quot;* #,##0.00_-;_-&quot;$&quot;* &quot;-&quot;??_-;_-@_-"/>
  </numFmts>
  <fonts count="73" x14ac:knownFonts="1">
    <font>
      <sz val="11"/>
      <color theme="1"/>
      <name val="Calibri"/>
      <family val="2"/>
      <scheme val="minor"/>
    </font>
    <font>
      <sz val="11"/>
      <name val="Arial"/>
      <family val="2"/>
    </font>
    <font>
      <b/>
      <sz val="11"/>
      <name val="Arial"/>
      <family val="2"/>
    </font>
    <font>
      <sz val="10"/>
      <name val="Arial"/>
      <family val="2"/>
    </font>
    <font>
      <sz val="11"/>
      <color theme="1"/>
      <name val="Calibri"/>
      <family val="2"/>
      <scheme val="minor"/>
    </font>
    <font>
      <sz val="11"/>
      <color theme="1"/>
      <name val="Arial"/>
      <family val="2"/>
    </font>
    <font>
      <b/>
      <sz val="11"/>
      <color theme="1"/>
      <name val="Calibri"/>
      <family val="2"/>
      <scheme val="minor"/>
    </font>
    <font>
      <b/>
      <sz val="14"/>
      <name val="Arial"/>
      <family val="2"/>
    </font>
    <font>
      <b/>
      <u/>
      <sz val="14"/>
      <name val="Arial"/>
      <family val="2"/>
    </font>
    <font>
      <sz val="10"/>
      <color indexed="81"/>
      <name val="Tahoma"/>
      <family val="2"/>
    </font>
    <font>
      <sz val="9"/>
      <name val="Arial"/>
      <family val="2"/>
    </font>
    <font>
      <sz val="12"/>
      <name val="Arial"/>
      <family val="2"/>
    </font>
    <font>
      <b/>
      <sz val="11"/>
      <color theme="1"/>
      <name val="Arial"/>
      <family val="2"/>
    </font>
    <font>
      <sz val="10"/>
      <name val="Calibri"/>
      <family val="2"/>
      <scheme val="minor"/>
    </font>
    <font>
      <sz val="11"/>
      <name val="Calibri"/>
      <family val="2"/>
      <scheme val="minor"/>
    </font>
    <font>
      <sz val="11"/>
      <color rgb="FF000000"/>
      <name val="Arial"/>
      <family val="2"/>
    </font>
    <font>
      <sz val="11"/>
      <color rgb="FFFF0000"/>
      <name val="Arial"/>
      <family val="2"/>
    </font>
    <font>
      <b/>
      <sz val="14"/>
      <color theme="1"/>
      <name val="Arial"/>
      <family val="2"/>
    </font>
    <font>
      <b/>
      <u/>
      <sz val="14"/>
      <color theme="1"/>
      <name val="Arial"/>
      <family val="2"/>
    </font>
    <font>
      <b/>
      <sz val="22"/>
      <color theme="1"/>
      <name val="Arial"/>
      <family val="2"/>
    </font>
    <font>
      <b/>
      <sz val="18"/>
      <color theme="1"/>
      <name val="Arial"/>
      <family val="2"/>
    </font>
    <font>
      <b/>
      <u/>
      <sz val="18"/>
      <color rgb="FFC00000"/>
      <name val="Arial"/>
      <family val="2"/>
    </font>
    <font>
      <b/>
      <sz val="12"/>
      <color theme="1"/>
      <name val="Arial"/>
      <family val="2"/>
    </font>
    <font>
      <sz val="12"/>
      <color theme="1"/>
      <name val="Arial"/>
      <family val="2"/>
    </font>
    <font>
      <b/>
      <sz val="12"/>
      <name val="Arial"/>
      <family val="2"/>
    </font>
    <font>
      <b/>
      <sz val="10"/>
      <color indexed="8"/>
      <name val="Arial"/>
      <family val="2"/>
    </font>
    <font>
      <sz val="10"/>
      <color indexed="8"/>
      <name val="Arial Narrow"/>
      <family val="2"/>
    </font>
    <font>
      <b/>
      <sz val="20"/>
      <color indexed="21"/>
      <name val="Arial Narrow"/>
      <family val="2"/>
    </font>
    <font>
      <b/>
      <sz val="12"/>
      <color indexed="8"/>
      <name val="Arial Narrow"/>
      <family val="2"/>
    </font>
    <font>
      <b/>
      <sz val="12"/>
      <color indexed="8"/>
      <name val="Arial"/>
      <family val="2"/>
    </font>
    <font>
      <b/>
      <sz val="9"/>
      <name val="Arial"/>
      <family val="2"/>
    </font>
    <font>
      <sz val="9"/>
      <color rgb="FF000000"/>
      <name val="Arial"/>
      <family val="2"/>
    </font>
    <font>
      <sz val="9"/>
      <color rgb="FFFF0000"/>
      <name val="Arial"/>
      <family val="2"/>
    </font>
    <font>
      <sz val="12"/>
      <color indexed="81"/>
      <name val="Tahoma"/>
      <family val="2"/>
    </font>
    <font>
      <sz val="9"/>
      <color indexed="81"/>
      <name val="Tahoma"/>
      <family val="2"/>
    </font>
    <font>
      <b/>
      <u/>
      <sz val="18"/>
      <color theme="5"/>
      <name val="Arial"/>
      <family val="2"/>
    </font>
    <font>
      <sz val="12"/>
      <color rgb="FF000000"/>
      <name val="Arial"/>
      <family val="2"/>
    </font>
    <font>
      <b/>
      <u/>
      <sz val="18"/>
      <color theme="6" tint="-0.499984740745262"/>
      <name val="Arial"/>
      <family val="2"/>
    </font>
    <font>
      <b/>
      <u/>
      <sz val="18"/>
      <color theme="8" tint="-0.249977111117893"/>
      <name val="Arial"/>
      <family val="2"/>
    </font>
    <font>
      <sz val="10"/>
      <color theme="1"/>
      <name val="Arial"/>
      <family val="2"/>
    </font>
    <font>
      <sz val="10"/>
      <color theme="1"/>
      <name val="Calibri"/>
      <family val="2"/>
      <scheme val="minor"/>
    </font>
    <font>
      <sz val="9"/>
      <name val="Arial Narrow"/>
      <family val="2"/>
    </font>
    <font>
      <sz val="11"/>
      <color indexed="8"/>
      <name val="Arial"/>
      <family val="2"/>
    </font>
    <font>
      <b/>
      <sz val="9"/>
      <color indexed="81"/>
      <name val="Tahoma"/>
      <family val="2"/>
    </font>
    <font>
      <sz val="16"/>
      <color indexed="81"/>
      <name val="Tahoma"/>
      <family val="2"/>
    </font>
    <font>
      <b/>
      <sz val="8"/>
      <color indexed="81"/>
      <name val="Tahoma"/>
      <family val="2"/>
    </font>
    <font>
      <sz val="18"/>
      <color indexed="81"/>
      <name val="Tahoma"/>
      <family val="2"/>
    </font>
    <font>
      <sz val="11"/>
      <color indexed="63"/>
      <name val="Arial"/>
      <family val="2"/>
    </font>
    <font>
      <sz val="10"/>
      <color indexed="8"/>
      <name val="Arial"/>
      <family val="2"/>
    </font>
    <font>
      <sz val="8"/>
      <name val="Calibri"/>
      <family val="2"/>
      <scheme val="minor"/>
    </font>
    <font>
      <sz val="12"/>
      <color theme="1"/>
      <name val="Calibri"/>
      <family val="2"/>
      <scheme val="minor"/>
    </font>
    <font>
      <b/>
      <sz val="11"/>
      <name val="Calibri"/>
      <family val="2"/>
      <scheme val="minor"/>
    </font>
    <font>
      <sz val="11"/>
      <color rgb="FF0E0E0E"/>
      <name val="Arial"/>
      <family val="2"/>
    </font>
    <font>
      <sz val="14"/>
      <color theme="1"/>
      <name val="Calibri"/>
      <family val="2"/>
      <scheme val="minor"/>
    </font>
    <font>
      <sz val="11"/>
      <color rgb="FFFF0000"/>
      <name val="Calibri"/>
      <family val="2"/>
      <scheme val="minor"/>
    </font>
    <font>
      <sz val="11"/>
      <color indexed="8"/>
      <name val="Calibri"/>
      <family val="2"/>
    </font>
    <font>
      <sz val="11"/>
      <name val="Calibri"/>
      <family val="2"/>
    </font>
    <font>
      <b/>
      <sz val="11"/>
      <color indexed="8"/>
      <name val="Calibri"/>
      <family val="2"/>
    </font>
    <font>
      <sz val="11"/>
      <color indexed="10"/>
      <name val="Calibri"/>
      <family val="2"/>
    </font>
    <font>
      <u/>
      <sz val="11"/>
      <color indexed="8"/>
      <name val="Calibri"/>
      <family val="2"/>
    </font>
    <font>
      <sz val="14"/>
      <color theme="1"/>
      <name val="Arial"/>
      <family val="2"/>
    </font>
    <font>
      <sz val="14"/>
      <name val="Arial"/>
      <family val="2"/>
    </font>
    <font>
      <b/>
      <u/>
      <sz val="11"/>
      <color indexed="8"/>
      <name val="Calibri"/>
      <family val="2"/>
    </font>
    <font>
      <b/>
      <sz val="11"/>
      <name val="Calibri"/>
      <family val="2"/>
    </font>
    <font>
      <sz val="10"/>
      <color theme="1"/>
      <name val="Arial Narrow"/>
      <family val="2"/>
    </font>
    <font>
      <b/>
      <u/>
      <sz val="10"/>
      <color indexed="8"/>
      <name val="Arial Narrow"/>
      <family val="2"/>
    </font>
    <font>
      <u/>
      <sz val="10"/>
      <color indexed="8"/>
      <name val="Arial Narrow"/>
      <family val="2"/>
    </font>
    <font>
      <sz val="11"/>
      <color theme="1"/>
      <name val="Calibri"/>
      <family val="2"/>
    </font>
    <font>
      <b/>
      <sz val="11"/>
      <color theme="1"/>
      <name val="Calibri"/>
      <family val="2"/>
    </font>
    <font>
      <b/>
      <sz val="10"/>
      <color theme="1"/>
      <name val="Arial"/>
      <family val="2"/>
    </font>
    <font>
      <sz val="10"/>
      <color theme="1"/>
      <name val="Calibri"/>
      <family val="2"/>
    </font>
    <font>
      <sz val="8"/>
      <color theme="1"/>
      <name val="Calibri"/>
      <family val="2"/>
      <scheme val="minor"/>
    </font>
    <font>
      <sz val="11"/>
      <color rgb="FF00000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99FF66"/>
        <bgColor indexed="64"/>
      </patternFill>
    </fill>
    <fill>
      <patternFill patternType="solid">
        <fgColor theme="9" tint="0.59999389629810485"/>
        <bgColor rgb="FFFFFF00"/>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0"/>
        <bgColor theme="0"/>
      </patternFill>
    </fill>
    <fill>
      <patternFill patternType="solid">
        <fgColor rgb="FFDEEAF6"/>
        <bgColor rgb="FFDEEAF6"/>
      </patternFill>
    </fill>
    <fill>
      <patternFill patternType="solid">
        <fgColor rgb="FFC5E0B3"/>
        <bgColor rgb="FFC5E0B3"/>
      </patternFill>
    </fill>
    <fill>
      <patternFill patternType="solid">
        <fgColor theme="9"/>
        <bgColor theme="9"/>
      </patternFill>
    </fill>
    <fill>
      <patternFill patternType="solid">
        <fgColor rgb="FF9CC2E5"/>
        <bgColor rgb="FF9CC2E5"/>
      </patternFill>
    </fill>
    <fill>
      <patternFill patternType="solid">
        <fgColor rgb="FF92D050"/>
        <bgColor rgb="FF92D050"/>
      </patternFill>
    </fill>
    <fill>
      <patternFill patternType="solid">
        <fgColor theme="9" tint="0.59999389629810485"/>
        <bgColor rgb="FFC5E0B3"/>
      </patternFill>
    </fill>
  </fills>
  <borders count="5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rgb="FF000000"/>
      </right>
      <top/>
      <bottom style="thin">
        <color rgb="FF000000"/>
      </bottom>
      <diagonal/>
    </border>
    <border>
      <left/>
      <right style="thin">
        <color rgb="FF000000"/>
      </right>
      <top style="thin">
        <color rgb="FF000000"/>
      </top>
      <bottom/>
      <diagonal/>
    </border>
    <border>
      <left style="medium">
        <color auto="1"/>
      </left>
      <right style="medium">
        <color auto="1"/>
      </right>
      <top/>
      <bottom style="medium">
        <color auto="1"/>
      </bottom>
      <diagonal/>
    </border>
    <border>
      <left style="thin">
        <color auto="1"/>
      </left>
      <right/>
      <top/>
      <bottom style="medium">
        <color auto="1"/>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auto="1"/>
      </left>
      <right style="medium">
        <color indexed="64"/>
      </right>
      <top style="thin">
        <color auto="1"/>
      </top>
      <bottom/>
      <diagonal/>
    </border>
    <border>
      <left style="thin">
        <color auto="1"/>
      </left>
      <right style="thin">
        <color auto="1"/>
      </right>
      <top style="medium">
        <color auto="1"/>
      </top>
      <bottom/>
      <diagonal/>
    </border>
    <border>
      <left style="medium">
        <color indexed="64"/>
      </left>
      <right style="medium">
        <color auto="1"/>
      </right>
      <top/>
      <bottom style="thin">
        <color indexed="64"/>
      </bottom>
      <diagonal/>
    </border>
    <border>
      <left/>
      <right style="thin">
        <color auto="1"/>
      </right>
      <top/>
      <bottom/>
      <diagonal/>
    </border>
  </borders>
  <cellStyleXfs count="82">
    <xf numFmtId="0" fontId="0" fillId="0" borderId="0"/>
    <xf numFmtId="0" fontId="3" fillId="0" borderId="0"/>
    <xf numFmtId="0" fontId="4" fillId="0" borderId="0"/>
    <xf numFmtId="9" fontId="4" fillId="0" borderId="0" applyFont="0" applyFill="0" applyBorder="0" applyAlignment="0" applyProtection="0"/>
    <xf numFmtId="0" fontId="3" fillId="0" borderId="0"/>
    <xf numFmtId="43"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71" fillId="0" borderId="0"/>
    <xf numFmtId="0" fontId="72" fillId="0" borderId="0"/>
    <xf numFmtId="0" fontId="72" fillId="0" borderId="0"/>
  </cellStyleXfs>
  <cellXfs count="658">
    <xf numFmtId="0" fontId="0" fillId="0" borderId="0" xfId="0"/>
    <xf numFmtId="0" fontId="0" fillId="0" borderId="0" xfId="0" applyAlignment="1" applyProtection="1">
      <alignment wrapText="1"/>
      <protection locked="0"/>
    </xf>
    <xf numFmtId="0" fontId="0" fillId="2" borderId="0" xfId="0" applyFill="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49" fontId="0" fillId="0" borderId="0" xfId="0" applyNumberFormat="1" applyAlignment="1" applyProtection="1">
      <alignment wrapText="1"/>
      <protection locked="0"/>
    </xf>
    <xf numFmtId="0" fontId="6" fillId="0" borderId="0" xfId="0" applyFont="1" applyAlignment="1" applyProtection="1">
      <alignment wrapText="1"/>
      <protection locked="0"/>
    </xf>
    <xf numFmtId="0" fontId="0" fillId="0" borderId="0" xfId="0" applyAlignment="1">
      <alignment wrapText="1"/>
    </xf>
    <xf numFmtId="1"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vertical="center" wrapText="1"/>
      <protection locked="0"/>
    </xf>
    <xf numFmtId="0" fontId="2" fillId="3" borderId="23" xfId="0" applyFont="1" applyFill="1" applyBorder="1" applyAlignment="1">
      <alignment horizontal="center" vertical="center" wrapText="1"/>
    </xf>
    <xf numFmtId="49" fontId="2" fillId="3" borderId="24" xfId="0" applyNumberFormat="1" applyFont="1" applyFill="1" applyBorder="1" applyAlignment="1">
      <alignment horizontal="center" vertical="center" wrapText="1"/>
    </xf>
    <xf numFmtId="0" fontId="2" fillId="3" borderId="5" xfId="0" applyFont="1" applyFill="1" applyBorder="1" applyAlignment="1">
      <alignment vertical="center" wrapText="1"/>
    </xf>
    <xf numFmtId="0" fontId="2" fillId="6" borderId="25" xfId="0" applyFont="1" applyFill="1" applyBorder="1" applyAlignment="1">
      <alignment horizontal="center" vertical="center" wrapText="1"/>
    </xf>
    <xf numFmtId="49" fontId="2" fillId="6" borderId="5" xfId="0" applyNumberFormat="1" applyFont="1" applyFill="1" applyBorder="1" applyAlignment="1">
      <alignment horizontal="center" vertical="center" wrapText="1"/>
    </xf>
    <xf numFmtId="0" fontId="2" fillId="6" borderId="5" xfId="0" applyFont="1" applyFill="1" applyBorder="1" applyAlignment="1">
      <alignment vertical="center" wrapText="1"/>
    </xf>
    <xf numFmtId="0" fontId="2" fillId="4" borderId="23" xfId="0" applyFont="1" applyFill="1" applyBorder="1" applyAlignment="1">
      <alignment horizontal="center" vertical="center" wrapText="1"/>
    </xf>
    <xf numFmtId="49" fontId="2" fillId="4" borderId="24" xfId="0" applyNumberFormat="1" applyFont="1" applyFill="1" applyBorder="1" applyAlignment="1">
      <alignment horizontal="center" vertical="center" wrapText="1"/>
    </xf>
    <xf numFmtId="0" fontId="2" fillId="4" borderId="5" xfId="0" applyFont="1" applyFill="1" applyBorder="1" applyAlignment="1">
      <alignment vertical="center" wrapText="1"/>
    </xf>
    <xf numFmtId="0" fontId="2" fillId="7" borderId="23" xfId="0" applyFont="1" applyFill="1" applyBorder="1" applyAlignment="1">
      <alignment horizontal="center" vertical="center" wrapText="1"/>
    </xf>
    <xf numFmtId="49" fontId="2" fillId="7" borderId="24" xfId="0" applyNumberFormat="1" applyFont="1" applyFill="1" applyBorder="1" applyAlignment="1">
      <alignment horizontal="center" vertical="center" wrapText="1"/>
    </xf>
    <xf numFmtId="0" fontId="2" fillId="7" borderId="5" xfId="0" applyFont="1" applyFill="1" applyBorder="1" applyAlignment="1">
      <alignment vertical="center" wrapText="1"/>
    </xf>
    <xf numFmtId="0" fontId="2" fillId="5" borderId="22"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wrapText="1"/>
    </xf>
    <xf numFmtId="1" fontId="1" fillId="2" borderId="8" xfId="0"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9" fontId="1" fillId="2" borderId="1" xfId="3" applyFont="1" applyFill="1" applyBorder="1" applyAlignment="1" applyProtection="1">
      <alignment horizontal="center" vertical="center" wrapText="1"/>
    </xf>
    <xf numFmtId="0" fontId="1" fillId="2" borderId="1" xfId="0" applyFont="1" applyFill="1" applyBorder="1" applyAlignment="1">
      <alignment horizontal="left" vertical="center" wrapText="1"/>
    </xf>
    <xf numFmtId="9" fontId="1" fillId="2" borderId="1" xfId="0" applyNumberFormat="1"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protection locked="0"/>
    </xf>
    <xf numFmtId="0" fontId="0" fillId="2" borderId="0" xfId="0" applyFill="1"/>
    <xf numFmtId="0" fontId="22" fillId="11" borderId="1"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23" fillId="2" borderId="5"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0" fillId="0" borderId="0" xfId="0" applyAlignment="1">
      <alignment horizontal="left" vertical="top"/>
    </xf>
    <xf numFmtId="0" fontId="24" fillId="0" borderId="24" xfId="0" applyFont="1" applyBorder="1" applyAlignment="1">
      <alignment horizontal="center" vertical="center" wrapText="1"/>
    </xf>
    <xf numFmtId="0" fontId="24" fillId="0" borderId="0" xfId="0" applyFont="1" applyAlignment="1">
      <alignment horizontal="center" vertical="center" wrapText="1"/>
    </xf>
    <xf numFmtId="0" fontId="26" fillId="0" borderId="24" xfId="0" applyFont="1" applyBorder="1" applyAlignment="1">
      <alignment horizontal="justify" vertical="top" wrapText="1"/>
    </xf>
    <xf numFmtId="0" fontId="27" fillId="0" borderId="0" xfId="0" applyFont="1" applyAlignment="1">
      <alignment horizontal="center" vertical="center" wrapText="1"/>
    </xf>
    <xf numFmtId="0" fontId="25" fillId="0" borderId="0" xfId="0" applyFont="1" applyAlignment="1" applyProtection="1">
      <alignment horizontal="center" vertical="center" wrapText="1"/>
      <protection locked="0"/>
    </xf>
    <xf numFmtId="0" fontId="25" fillId="0" borderId="0" xfId="0" applyFont="1" applyAlignment="1">
      <alignment horizontal="left" vertical="center" wrapText="1"/>
    </xf>
    <xf numFmtId="0" fontId="25" fillId="0" borderId="1" xfId="0" applyFont="1" applyBorder="1" applyAlignment="1">
      <alignment horizontal="center" vertical="center" wrapText="1"/>
    </xf>
    <xf numFmtId="0" fontId="28" fillId="0" borderId="24" xfId="0" applyFont="1" applyBorder="1" applyAlignment="1">
      <alignment horizontal="justify" vertical="top" wrapText="1"/>
    </xf>
    <xf numFmtId="0" fontId="29" fillId="12" borderId="0" xfId="0" applyFont="1" applyFill="1" applyAlignment="1">
      <alignment horizontal="left" vertical="center" wrapText="1"/>
    </xf>
    <xf numFmtId="0" fontId="29" fillId="0" borderId="0" xfId="0" applyFont="1" applyAlignment="1">
      <alignment horizontal="left" vertical="center" wrapText="1"/>
    </xf>
    <xf numFmtId="0" fontId="0" fillId="0" borderId="0" xfId="0" applyAlignment="1">
      <alignment horizontal="center"/>
    </xf>
    <xf numFmtId="0" fontId="25" fillId="0" borderId="0" xfId="0" applyFont="1" applyAlignment="1">
      <alignment horizontal="center" vertical="center" wrapText="1"/>
    </xf>
    <xf numFmtId="0" fontId="25" fillId="12" borderId="0" xfId="0" applyFont="1" applyFill="1" applyAlignment="1">
      <alignment horizontal="center" vertical="center" wrapText="1"/>
    </xf>
    <xf numFmtId="0" fontId="30" fillId="0" borderId="36"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6" xfId="0" applyFont="1" applyBorder="1" applyAlignment="1">
      <alignment horizontal="left" vertical="top" wrapText="1"/>
    </xf>
    <xf numFmtId="0" fontId="10" fillId="0" borderId="36" xfId="0" applyFont="1" applyBorder="1" applyAlignment="1">
      <alignment horizontal="left" vertical="center" wrapText="1"/>
    </xf>
    <xf numFmtId="164" fontId="31" fillId="0" borderId="36" xfId="0" applyNumberFormat="1" applyFont="1" applyBorder="1" applyAlignment="1">
      <alignment horizontal="right" vertical="center" wrapText="1" indent="1"/>
    </xf>
    <xf numFmtId="0" fontId="32" fillId="0" borderId="36" xfId="0" applyFont="1" applyBorder="1" applyAlignment="1">
      <alignment horizontal="left" vertical="top" wrapText="1"/>
    </xf>
    <xf numFmtId="0" fontId="17" fillId="2" borderId="0" xfId="0" applyFont="1" applyFill="1"/>
    <xf numFmtId="0" fontId="23" fillId="0" borderId="5" xfId="0" applyFont="1" applyBorder="1" applyAlignment="1">
      <alignment horizontal="center" vertical="center" wrapText="1"/>
    </xf>
    <xf numFmtId="0" fontId="36" fillId="0" borderId="1" xfId="0" applyFont="1" applyBorder="1" applyAlignment="1">
      <alignment vertical="center" wrapText="1"/>
    </xf>
    <xf numFmtId="0" fontId="0" fillId="2" borderId="0" xfId="0" applyFill="1" applyAlignment="1">
      <alignment horizontal="center"/>
    </xf>
    <xf numFmtId="0" fontId="23" fillId="2" borderId="1" xfId="0" applyFont="1" applyFill="1" applyBorder="1" applyAlignment="1">
      <alignment vertical="center" wrapText="1"/>
    </xf>
    <xf numFmtId="1" fontId="1" fillId="2" borderId="1" xfId="0" applyNumberFormat="1" applyFont="1" applyFill="1" applyBorder="1" applyAlignment="1" applyProtection="1">
      <alignment wrapText="1"/>
      <protection locked="0"/>
    </xf>
    <xf numFmtId="0" fontId="0" fillId="2" borderId="0" xfId="0" applyFill="1" applyAlignment="1" applyProtection="1">
      <alignment wrapText="1"/>
      <protection locked="0"/>
    </xf>
    <xf numFmtId="0" fontId="1" fillId="0" borderId="1" xfId="0" applyFont="1" applyBorder="1" applyAlignment="1" applyProtection="1">
      <alignment horizontal="center" vertical="center" wrapText="1"/>
      <protection locked="0"/>
    </xf>
    <xf numFmtId="165" fontId="1" fillId="0" borderId="1" xfId="0" applyNumberFormat="1" applyFont="1" applyBorder="1" applyAlignment="1" applyProtection="1">
      <alignment horizontal="center" vertical="center" wrapText="1"/>
      <protection locked="0"/>
    </xf>
    <xf numFmtId="1" fontId="1" fillId="0" borderId="8" xfId="0" applyNumberFormat="1" applyFont="1" applyBorder="1" applyAlignment="1" applyProtection="1">
      <alignment horizontal="center" vertical="center" wrapText="1"/>
      <protection locked="0"/>
    </xf>
    <xf numFmtId="9" fontId="1" fillId="0" borderId="1" xfId="3" applyFont="1" applyFill="1" applyBorder="1" applyAlignment="1" applyProtection="1">
      <alignment horizontal="center" vertical="center" wrapText="1"/>
    </xf>
    <xf numFmtId="1" fontId="1" fillId="0" borderId="1" xfId="0" applyNumberFormat="1" applyFont="1" applyBorder="1" applyAlignment="1" applyProtection="1">
      <alignment horizontal="center" vertical="center" wrapText="1"/>
      <protection locked="0"/>
    </xf>
    <xf numFmtId="1" fontId="5" fillId="0" borderId="8"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wrapText="1"/>
      <protection locked="0"/>
    </xf>
    <xf numFmtId="9" fontId="1" fillId="0" borderId="1" xfId="0" applyNumberFormat="1" applyFont="1" applyBorder="1" applyAlignment="1">
      <alignment horizontal="center" vertical="center" wrapText="1"/>
    </xf>
    <xf numFmtId="9"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1" xfId="3" applyNumberFormat="1"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1"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vertical="center" wrapText="1"/>
    </xf>
    <xf numFmtId="0" fontId="1" fillId="2" borderId="1" xfId="0" applyFont="1" applyFill="1" applyBorder="1" applyAlignment="1">
      <alignment vertical="center" wrapText="1"/>
    </xf>
    <xf numFmtId="1" fontId="0" fillId="0" borderId="1" xfId="0" applyNumberFormat="1" applyBorder="1" applyAlignment="1">
      <alignment horizontal="center" vertical="center" wrapText="1"/>
    </xf>
    <xf numFmtId="9" fontId="2" fillId="0" borderId="10" xfId="3" applyFont="1" applyFill="1" applyBorder="1" applyAlignment="1" applyProtection="1">
      <alignment horizontal="center" vertical="center" wrapText="1"/>
    </xf>
    <xf numFmtId="9" fontId="2" fillId="0" borderId="12" xfId="3" applyFont="1" applyFill="1" applyBorder="1" applyAlignment="1" applyProtection="1">
      <alignment horizontal="center" vertical="center" wrapText="1"/>
    </xf>
    <xf numFmtId="1" fontId="5" fillId="0" borderId="13" xfId="0" applyNumberFormat="1" applyFont="1" applyBorder="1" applyAlignment="1" applyProtection="1">
      <alignment horizontal="center" vertical="center" wrapText="1"/>
      <protection locked="0"/>
    </xf>
    <xf numFmtId="9" fontId="1" fillId="0" borderId="10" xfId="3" applyFont="1" applyFill="1" applyBorder="1" applyAlignment="1" applyProtection="1">
      <alignment horizontal="center" vertical="center" wrapText="1"/>
    </xf>
    <xf numFmtId="1" fontId="5" fillId="0" borderId="27" xfId="0" applyNumberFormat="1" applyFont="1" applyBorder="1" applyAlignment="1" applyProtection="1">
      <alignment horizontal="center" vertical="center" wrapText="1"/>
      <protection locked="0"/>
    </xf>
    <xf numFmtId="1" fontId="5" fillId="0" borderId="28" xfId="0" applyNumberFormat="1" applyFont="1" applyBorder="1" applyAlignment="1" applyProtection="1">
      <alignment horizontal="center" vertical="center" wrapText="1"/>
      <protection locked="0"/>
    </xf>
    <xf numFmtId="3" fontId="0" fillId="0" borderId="1" xfId="0" applyNumberFormat="1" applyBorder="1" applyAlignment="1" applyProtection="1">
      <alignment horizontal="center" vertical="center" wrapText="1"/>
      <protection locked="0"/>
    </xf>
    <xf numFmtId="0" fontId="1" fillId="0" borderId="1" xfId="0" applyFont="1" applyBorder="1" applyAlignment="1" applyProtection="1">
      <alignment wrapText="1"/>
      <protection locked="0"/>
    </xf>
    <xf numFmtId="49" fontId="5" fillId="0" borderId="1" xfId="0" applyNumberFormat="1" applyFont="1" applyBorder="1" applyAlignment="1">
      <alignment vertical="center" wrapText="1"/>
    </xf>
    <xf numFmtId="165" fontId="1" fillId="2" borderId="1" xfId="0" applyNumberFormat="1" applyFont="1" applyFill="1" applyBorder="1" applyAlignment="1" applyProtection="1">
      <alignment horizontal="center" vertical="center" wrapText="1"/>
      <protection locked="0"/>
    </xf>
    <xf numFmtId="1" fontId="5" fillId="0" borderId="1" xfId="0" applyNumberFormat="1" applyFont="1" applyBorder="1" applyAlignment="1">
      <alignment horizontal="center" vertical="center" wrapText="1"/>
    </xf>
    <xf numFmtId="49" fontId="1" fillId="0" borderId="1" xfId="0" applyNumberFormat="1" applyFont="1" applyBorder="1" applyAlignment="1" applyProtection="1">
      <alignment wrapText="1"/>
      <protection locked="0"/>
    </xf>
    <xf numFmtId="0" fontId="5" fillId="0" borderId="1" xfId="0" applyFont="1" applyBorder="1" applyAlignment="1" applyProtection="1">
      <alignment vertical="center" wrapText="1"/>
      <protection locked="0"/>
    </xf>
    <xf numFmtId="167" fontId="1" fillId="2" borderId="1" xfId="0" applyNumberFormat="1" applyFont="1" applyFill="1" applyBorder="1" applyAlignment="1">
      <alignment horizontal="center" vertical="center" wrapText="1"/>
    </xf>
    <xf numFmtId="167" fontId="1" fillId="0" borderId="1" xfId="3" applyNumberFormat="1" applyFont="1" applyFill="1" applyBorder="1" applyAlignment="1" applyProtection="1">
      <alignment horizontal="center" vertical="center" wrapText="1"/>
    </xf>
    <xf numFmtId="49" fontId="5" fillId="0" borderId="1" xfId="0" applyNumberFormat="1" applyFont="1" applyBorder="1" applyAlignment="1" applyProtection="1">
      <alignment horizontal="center" vertical="center" wrapText="1"/>
      <protection locked="0"/>
    </xf>
    <xf numFmtId="9" fontId="1" fillId="0" borderId="38" xfId="3" applyFont="1" applyFill="1" applyBorder="1" applyAlignment="1" applyProtection="1">
      <alignment horizontal="center" vertical="center" wrapText="1"/>
    </xf>
    <xf numFmtId="1" fontId="0" fillId="0" borderId="13" xfId="0" applyNumberFormat="1" applyBorder="1" applyAlignment="1" applyProtection="1">
      <alignment horizontal="center" vertical="center" wrapText="1"/>
      <protection locked="0"/>
    </xf>
    <xf numFmtId="3" fontId="0" fillId="0" borderId="13" xfId="0" applyNumberForma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2" borderId="1" xfId="0" applyFont="1" applyFill="1" applyBorder="1" applyAlignment="1" applyProtection="1">
      <alignment vertical="center" wrapText="1"/>
      <protection locked="0"/>
    </xf>
    <xf numFmtId="1" fontId="0" fillId="0" borderId="1" xfId="0" applyNumberFormat="1" applyBorder="1" applyAlignment="1" applyProtection="1">
      <alignment horizontal="center" vertical="center" wrapText="1"/>
      <protection locked="0"/>
    </xf>
    <xf numFmtId="0" fontId="5" fillId="2" borderId="1" xfId="0" applyFont="1" applyFill="1" applyBorder="1" applyAlignment="1" applyProtection="1">
      <alignment wrapText="1"/>
      <protection locked="0"/>
    </xf>
    <xf numFmtId="0" fontId="5" fillId="2" borderId="1" xfId="0"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7" xfId="0" applyFont="1" applyBorder="1" applyAlignment="1">
      <alignment vertical="center" wrapText="1"/>
    </xf>
    <xf numFmtId="0" fontId="1" fillId="2" borderId="1" xfId="0" applyFont="1" applyFill="1" applyBorder="1" applyAlignment="1">
      <alignment horizontal="left" vertical="top" wrapText="1"/>
    </xf>
    <xf numFmtId="0" fontId="1" fillId="2" borderId="1" xfId="4" applyFont="1" applyFill="1" applyBorder="1" applyAlignment="1">
      <alignment horizontal="justify" vertical="center" wrapText="1"/>
    </xf>
    <xf numFmtId="0" fontId="1" fillId="2" borderId="1" xfId="4" applyFont="1" applyFill="1" applyBorder="1" applyAlignment="1">
      <alignment horizontal="left" vertical="center" wrapText="1"/>
    </xf>
    <xf numFmtId="0" fontId="1" fillId="2" borderId="1" xfId="0" applyFont="1" applyFill="1" applyBorder="1" applyAlignment="1">
      <alignment horizontal="justify" vertical="center" wrapText="1" readingOrder="1"/>
    </xf>
    <xf numFmtId="0" fontId="1" fillId="6" borderId="1" xfId="0" applyFont="1" applyFill="1" applyBorder="1" applyAlignment="1">
      <alignment horizontal="center" vertical="center" wrapText="1"/>
    </xf>
    <xf numFmtId="0" fontId="1" fillId="8" borderId="9" xfId="1" applyFont="1" applyFill="1" applyBorder="1" applyAlignment="1">
      <alignment vertical="center" wrapText="1"/>
    </xf>
    <xf numFmtId="0" fontId="0" fillId="0" borderId="1" xfId="0" applyBorder="1" applyAlignment="1">
      <alignment horizontal="left" vertical="center" wrapText="1"/>
    </xf>
    <xf numFmtId="0" fontId="5" fillId="2" borderId="5" xfId="0" applyFont="1" applyFill="1" applyBorder="1" applyAlignment="1">
      <alignment horizontal="center" wrapText="1"/>
    </xf>
    <xf numFmtId="0" fontId="0" fillId="0" borderId="1" xfId="0" applyBorder="1" applyAlignment="1" applyProtection="1">
      <alignment vertical="top" wrapText="1"/>
      <protection locked="0"/>
    </xf>
    <xf numFmtId="49" fontId="0" fillId="0" borderId="1" xfId="0" applyNumberFormat="1" applyBorder="1" applyAlignment="1" applyProtection="1">
      <alignment horizontal="center" vertical="center" wrapText="1"/>
      <protection locked="0"/>
    </xf>
    <xf numFmtId="1" fontId="1" fillId="2" borderId="1" xfId="0" applyNumberFormat="1"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 fontId="0" fillId="0" borderId="29" xfId="0" applyNumberFormat="1" applyBorder="1" applyAlignment="1">
      <alignment horizontal="center" vertical="center" wrapText="1"/>
    </xf>
    <xf numFmtId="9" fontId="2" fillId="0" borderId="31" xfId="3" applyFont="1" applyFill="1" applyBorder="1" applyAlignment="1" applyProtection="1">
      <alignment horizontal="center" vertical="center" wrapText="1"/>
    </xf>
    <xf numFmtId="0" fontId="16" fillId="6" borderId="1" xfId="0" applyFont="1" applyFill="1" applyBorder="1" applyAlignment="1">
      <alignment horizontal="center" vertical="center" wrapText="1"/>
    </xf>
    <xf numFmtId="0" fontId="1" fillId="6" borderId="1" xfId="0" applyFont="1" applyFill="1" applyBorder="1" applyAlignment="1">
      <alignment vertical="center" wrapText="1"/>
    </xf>
    <xf numFmtId="0" fontId="5" fillId="4" borderId="1" xfId="0" applyFont="1" applyFill="1" applyBorder="1" applyAlignment="1" applyProtection="1">
      <alignment horizontal="center" vertical="center" wrapText="1"/>
      <protection locked="0"/>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1" fillId="2" borderId="1" xfId="2" applyFont="1" applyFill="1" applyBorder="1" applyAlignment="1">
      <alignment horizontal="center" vertical="center" wrapText="1"/>
    </xf>
    <xf numFmtId="0" fontId="1" fillId="2" borderId="1" xfId="2" applyFont="1" applyFill="1" applyBorder="1" applyAlignment="1">
      <alignment vertical="center" wrapText="1"/>
    </xf>
    <xf numFmtId="1"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vertical="center" wrapText="1"/>
    </xf>
    <xf numFmtId="0" fontId="5" fillId="2" borderId="1" xfId="0" applyFont="1" applyFill="1" applyBorder="1" applyAlignment="1">
      <alignment wrapText="1"/>
    </xf>
    <xf numFmtId="0" fontId="11" fillId="3" borderId="1" xfId="0" applyFont="1" applyFill="1" applyBorder="1" applyAlignment="1">
      <alignment horizontal="center" vertical="center" wrapText="1"/>
    </xf>
    <xf numFmtId="0" fontId="5" fillId="2" borderId="0" xfId="0" applyFont="1" applyFill="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9" fontId="2" fillId="0" borderId="1" xfId="0" applyNumberFormat="1" applyFont="1" applyBorder="1" applyAlignment="1">
      <alignment horizontal="center" vertical="center" wrapText="1"/>
    </xf>
    <xf numFmtId="9" fontId="2" fillId="0" borderId="1" xfId="3" applyFont="1" applyFill="1" applyBorder="1" applyAlignment="1" applyProtection="1">
      <alignment horizontal="center" vertical="center" wrapText="1"/>
    </xf>
    <xf numFmtId="0" fontId="1" fillId="16" borderId="1" xfId="0" applyFont="1" applyFill="1" applyBorder="1" applyAlignment="1">
      <alignment horizontal="center" vertical="center" wrapText="1"/>
    </xf>
    <xf numFmtId="0" fontId="1" fillId="0" borderId="1" xfId="0" applyFont="1" applyBorder="1" applyAlignment="1">
      <alignment horizontal="left" vertical="center" wrapText="1"/>
    </xf>
    <xf numFmtId="9" fontId="1" fillId="0" borderId="10" xfId="3" applyFont="1" applyFill="1" applyBorder="1" applyAlignment="1" applyProtection="1">
      <alignment horizontal="center" vertical="center"/>
    </xf>
    <xf numFmtId="9" fontId="1" fillId="0" borderId="31" xfId="3" applyFont="1" applyFill="1" applyBorder="1" applyAlignment="1" applyProtection="1">
      <alignment horizontal="center" vertical="center"/>
    </xf>
    <xf numFmtId="9" fontId="1" fillId="0" borderId="28"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1" xfId="2" applyFont="1" applyBorder="1" applyAlignment="1">
      <alignment horizontal="center" vertical="center" wrapText="1"/>
    </xf>
    <xf numFmtId="0" fontId="1" fillId="0" borderId="29" xfId="2" applyFont="1" applyBorder="1" applyAlignment="1">
      <alignment horizontal="center" vertical="center" wrapText="1"/>
    </xf>
    <xf numFmtId="166" fontId="0" fillId="0" borderId="1" xfId="0" applyNumberFormat="1" applyBorder="1" applyAlignment="1" applyProtection="1">
      <alignment horizontal="center" vertical="center" wrapText="1"/>
      <protection locked="0"/>
    </xf>
    <xf numFmtId="0" fontId="0" fillId="0" borderId="1" xfId="0" applyBorder="1" applyAlignment="1">
      <alignment vertical="center" wrapText="1"/>
    </xf>
    <xf numFmtId="1" fontId="0" fillId="0" borderId="29" xfId="0" applyNumberFormat="1" applyBorder="1" applyAlignment="1" applyProtection="1">
      <alignment horizontal="center" vertical="center" wrapText="1"/>
      <protection locked="0"/>
    </xf>
    <xf numFmtId="0" fontId="1" fillId="0" borderId="29" xfId="0" applyFont="1" applyBorder="1" applyAlignment="1" applyProtection="1">
      <alignment vertical="center" wrapText="1"/>
      <protection locked="0"/>
    </xf>
    <xf numFmtId="0" fontId="0" fillId="0" borderId="1" xfId="0"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pplyProtection="1">
      <alignment horizontal="center" vertical="center" wrapText="1"/>
      <protection locked="0"/>
    </xf>
    <xf numFmtId="0" fontId="5" fillId="2" borderId="1" xfId="0" applyFont="1" applyFill="1" applyBorder="1" applyAlignment="1">
      <alignment horizontal="justify" vertical="center" wrapText="1"/>
    </xf>
    <xf numFmtId="0" fontId="5" fillId="0" borderId="1" xfId="0" applyFont="1" applyBorder="1" applyAlignment="1">
      <alignment horizontal="left" vertical="top" wrapText="1"/>
    </xf>
    <xf numFmtId="0" fontId="1" fillId="2" borderId="1" xfId="0" applyFont="1" applyFill="1" applyBorder="1" applyAlignment="1">
      <alignment horizontal="justify" vertical="center" wrapText="1"/>
    </xf>
    <xf numFmtId="0" fontId="0" fillId="2" borderId="1" xfId="0" applyFill="1" applyBorder="1" applyAlignment="1">
      <alignment horizontal="center" vertical="center" wrapText="1"/>
    </xf>
    <xf numFmtId="0" fontId="1" fillId="2" borderId="1" xfId="4" applyFont="1" applyFill="1" applyBorder="1" applyAlignment="1">
      <alignment horizontal="center" vertical="center" wrapText="1"/>
    </xf>
    <xf numFmtId="0" fontId="0" fillId="0" borderId="0" xfId="0" applyAlignment="1" applyProtection="1">
      <alignment vertical="center" wrapText="1"/>
      <protection locked="0"/>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48" fillId="2" borderId="1" xfId="0" applyFont="1" applyFill="1" applyBorder="1" applyAlignment="1">
      <alignment horizontal="justify" vertical="center" wrapText="1"/>
    </xf>
    <xf numFmtId="0" fontId="50" fillId="2"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14" fillId="2" borderId="1" xfId="0" applyFont="1" applyFill="1" applyBorder="1" applyAlignment="1">
      <alignment horizontal="center" vertical="center" wrapText="1"/>
    </xf>
    <xf numFmtId="0" fontId="51" fillId="2" borderId="1" xfId="1" applyFont="1" applyFill="1" applyBorder="1" applyAlignment="1">
      <alignment horizontal="center" vertical="center" wrapText="1"/>
    </xf>
    <xf numFmtId="0" fontId="51" fillId="3"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9" fontId="1" fillId="3" borderId="1" xfId="3" applyFont="1" applyFill="1" applyBorder="1" applyAlignment="1">
      <alignment horizontal="center" vertical="center" wrapText="1"/>
    </xf>
    <xf numFmtId="0" fontId="1" fillId="0" borderId="1" xfId="0" applyFont="1" applyBorder="1" applyAlignment="1">
      <alignment horizontal="left" vertical="top" wrapText="1"/>
    </xf>
    <xf numFmtId="0" fontId="1" fillId="0" borderId="38"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0" xfId="0" applyFont="1" applyAlignment="1">
      <alignment horizontal="justify" vertical="top"/>
    </xf>
    <xf numFmtId="0" fontId="52" fillId="0" borderId="1" xfId="0" applyFont="1" applyBorder="1" applyAlignment="1">
      <alignment horizontal="justify" vertical="top"/>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4" fillId="2" borderId="1" xfId="1" applyFont="1" applyFill="1" applyBorder="1" applyAlignment="1">
      <alignment horizontal="center" vertical="center" wrapText="1"/>
    </xf>
    <xf numFmtId="0" fontId="5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14"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9" xfId="0" applyFont="1" applyFill="1" applyBorder="1" applyAlignment="1">
      <alignment horizontal="center" vertical="center"/>
    </xf>
    <xf numFmtId="0" fontId="1" fillId="8" borderId="8" xfId="0" applyFont="1" applyFill="1" applyBorder="1" applyAlignment="1">
      <alignment horizontal="center" vertical="center" wrapText="1"/>
    </xf>
    <xf numFmtId="0" fontId="1" fillId="8" borderId="8" xfId="1" applyFont="1" applyFill="1" applyBorder="1" applyAlignment="1">
      <alignment horizontal="center" vertical="center" wrapText="1"/>
    </xf>
    <xf numFmtId="9" fontId="2" fillId="19" borderId="1" xfId="0" applyNumberFormat="1"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9" fontId="2" fillId="4" borderId="10" xfId="3" applyFont="1" applyFill="1" applyBorder="1" applyAlignment="1" applyProtection="1">
      <alignment horizontal="center" vertical="center" wrapText="1"/>
    </xf>
    <xf numFmtId="9" fontId="2" fillId="14" borderId="10" xfId="3"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protection locked="0"/>
    </xf>
    <xf numFmtId="9" fontId="2" fillId="0" borderId="29" xfId="0" applyNumberFormat="1" applyFont="1" applyBorder="1" applyAlignment="1">
      <alignment horizontal="center" vertical="center" wrapText="1"/>
    </xf>
    <xf numFmtId="9" fontId="1" fillId="0" borderId="31" xfId="3" applyFont="1" applyFill="1" applyBorder="1" applyAlignment="1" applyProtection="1">
      <alignment horizontal="center" vertical="center" wrapText="1"/>
    </xf>
    <xf numFmtId="43" fontId="11" fillId="3" borderId="1" xfId="12" applyFont="1" applyFill="1" applyBorder="1" applyAlignment="1">
      <alignment horizontal="center" vertical="center" wrapText="1"/>
    </xf>
    <xf numFmtId="3" fontId="11" fillId="3" borderId="1" xfId="0" applyNumberFormat="1" applyFont="1" applyFill="1" applyBorder="1" applyAlignment="1">
      <alignment vertical="center" wrapText="1"/>
    </xf>
    <xf numFmtId="0" fontId="51" fillId="2" borderId="1" xfId="4"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51" fillId="6" borderId="1" xfId="1" applyFont="1" applyFill="1" applyBorder="1" applyAlignment="1">
      <alignment horizontal="center" vertical="center" wrapText="1"/>
    </xf>
    <xf numFmtId="9" fontId="2" fillId="6" borderId="1" xfId="0" applyNumberFormat="1" applyFont="1" applyFill="1" applyBorder="1" applyAlignment="1">
      <alignment horizontal="center" vertical="center" wrapText="1"/>
    </xf>
    <xf numFmtId="9" fontId="2" fillId="6" borderId="10" xfId="3" applyFont="1" applyFill="1" applyBorder="1" applyAlignment="1" applyProtection="1">
      <alignment horizontal="center" vertical="center" wrapText="1"/>
    </xf>
    <xf numFmtId="0" fontId="51" fillId="4" borderId="1" xfId="1"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2" borderId="5" xfId="0" applyFont="1" applyFill="1" applyBorder="1" applyAlignment="1">
      <alignment vertical="center"/>
    </xf>
    <xf numFmtId="0" fontId="0" fillId="0" borderId="1" xfId="0" applyBorder="1" applyAlignment="1">
      <alignment horizontal="left" vertical="top" wrapText="1"/>
    </xf>
    <xf numFmtId="0" fontId="0" fillId="0" borderId="1" xfId="0" applyBorder="1" applyAlignment="1">
      <alignment vertical="top" wrapText="1"/>
    </xf>
    <xf numFmtId="0" fontId="0" fillId="0" borderId="1" xfId="0" applyBorder="1" applyAlignment="1" applyProtection="1">
      <alignment horizontal="left" vertical="top" wrapText="1"/>
      <protection locked="0"/>
    </xf>
    <xf numFmtId="0" fontId="0" fillId="0" borderId="0" xfId="0" applyAlignment="1" applyProtection="1">
      <alignment vertical="top" wrapText="1"/>
      <protection locked="0"/>
    </xf>
    <xf numFmtId="9" fontId="12" fillId="0" borderId="1" xfId="0" applyNumberFormat="1" applyFont="1" applyBorder="1" applyAlignment="1">
      <alignment horizontal="center" vertical="center" wrapText="1"/>
    </xf>
    <xf numFmtId="169" fontId="4" fillId="0" borderId="1" xfId="13" applyFont="1" applyFill="1" applyBorder="1" applyAlignment="1">
      <alignment horizontal="center" vertical="center" wrapText="1"/>
    </xf>
    <xf numFmtId="169" fontId="4" fillId="0" borderId="1" xfId="13" applyFont="1" applyFill="1" applyBorder="1" applyAlignment="1" applyProtection="1">
      <alignment horizontal="center" vertical="center" wrapText="1"/>
      <protection locked="0"/>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vertical="top" wrapText="1"/>
      <protection locked="0"/>
    </xf>
    <xf numFmtId="0" fontId="54" fillId="0" borderId="1" xfId="0" applyFont="1" applyBorder="1" applyAlignment="1">
      <alignment vertical="top" wrapText="1"/>
    </xf>
    <xf numFmtId="0" fontId="0" fillId="8" borderId="1" xfId="0" applyFill="1" applyBorder="1" applyAlignment="1" applyProtection="1">
      <alignment vertical="center" wrapText="1"/>
      <protection locked="0"/>
    </xf>
    <xf numFmtId="0" fontId="5" fillId="0" borderId="8" xfId="0" applyFont="1" applyBorder="1" applyAlignment="1" applyProtection="1">
      <alignment horizontal="center" vertical="center" wrapText="1"/>
      <protection locked="0"/>
    </xf>
    <xf numFmtId="9" fontId="1" fillId="0" borderId="39" xfId="3" applyFont="1" applyFill="1" applyBorder="1" applyAlignment="1" applyProtection="1">
      <alignment horizontal="center" vertical="center"/>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5" fillId="0" borderId="5" xfId="0" applyFont="1" applyBorder="1" applyAlignment="1">
      <alignment horizontal="center" vertical="center" wrapText="1"/>
    </xf>
    <xf numFmtId="0" fontId="5" fillId="8" borderId="1" xfId="0" applyFont="1" applyFill="1" applyBorder="1" applyAlignment="1">
      <alignment horizontal="center" vertical="center" wrapText="1"/>
    </xf>
    <xf numFmtId="0" fontId="51" fillId="2" borderId="1" xfId="0" applyFont="1" applyFill="1" applyBorder="1" applyAlignment="1" applyProtection="1">
      <alignment horizontal="center" vertical="center" wrapText="1"/>
      <protection locked="0"/>
    </xf>
    <xf numFmtId="49" fontId="51" fillId="2" borderId="1" xfId="0" applyNumberFormat="1" applyFont="1" applyFill="1" applyBorder="1" applyAlignment="1" applyProtection="1">
      <alignment horizontal="center" vertical="center" wrapText="1"/>
      <protection locked="0"/>
    </xf>
    <xf numFmtId="9" fontId="2" fillId="2" borderId="29" xfId="3" applyFont="1" applyFill="1" applyBorder="1" applyAlignment="1" applyProtection="1">
      <alignment horizontal="center" vertical="center" wrapText="1"/>
    </xf>
    <xf numFmtId="9" fontId="2" fillId="2" borderId="1" xfId="3" applyFont="1" applyFill="1" applyBorder="1" applyAlignment="1" applyProtection="1">
      <alignment horizontal="center" vertical="center" wrapText="1"/>
    </xf>
    <xf numFmtId="0" fontId="5" fillId="0" borderId="5" xfId="0" applyFont="1" applyBorder="1" applyAlignment="1">
      <alignment horizontal="left" vertical="center" wrapText="1"/>
    </xf>
    <xf numFmtId="49" fontId="1" fillId="2"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1" fontId="1" fillId="0" borderId="12"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50" fillId="0" borderId="0" xfId="0" applyFont="1" applyAlignment="1" applyProtection="1">
      <alignment horizontal="center" vertical="center" wrapText="1"/>
      <protection locked="0"/>
    </xf>
    <xf numFmtId="0" fontId="5" fillId="2" borderId="1" xfId="0" applyFont="1" applyFill="1" applyBorder="1" applyAlignment="1">
      <alignment horizontal="left" vertical="center" wrapText="1"/>
    </xf>
    <xf numFmtId="1" fontId="1" fillId="2" borderId="12" xfId="0" applyNumberFormat="1" applyFont="1" applyFill="1" applyBorder="1" applyAlignment="1">
      <alignment horizontal="center" vertical="center" wrapText="1"/>
    </xf>
    <xf numFmtId="1" fontId="2" fillId="3" borderId="1" xfId="0" applyNumberFormat="1" applyFont="1" applyFill="1" applyBorder="1" applyAlignment="1" applyProtection="1">
      <alignment horizontal="center" vertical="center" wrapText="1"/>
      <protection locked="0"/>
    </xf>
    <xf numFmtId="9" fontId="2" fillId="3" borderId="1" xfId="0" applyNumberFormat="1" applyFont="1" applyFill="1" applyBorder="1" applyAlignment="1">
      <alignment horizontal="center" vertical="center" wrapText="1"/>
    </xf>
    <xf numFmtId="0" fontId="1" fillId="3" borderId="1" xfId="0" applyFont="1" applyFill="1" applyBorder="1" applyAlignment="1" applyProtection="1">
      <alignment horizontal="center" vertical="center" wrapText="1"/>
      <protection locked="0"/>
    </xf>
    <xf numFmtId="9" fontId="2" fillId="3" borderId="10" xfId="3" applyFont="1" applyFill="1" applyBorder="1" applyAlignment="1" applyProtection="1">
      <alignment horizontal="center" vertical="center" wrapText="1"/>
    </xf>
    <xf numFmtId="1" fontId="2" fillId="17" borderId="1" xfId="0" applyNumberFormat="1" applyFont="1" applyFill="1" applyBorder="1" applyAlignment="1" applyProtection="1">
      <alignment horizontal="center" vertical="center" wrapText="1"/>
      <protection locked="0"/>
    </xf>
    <xf numFmtId="9" fontId="2" fillId="17" borderId="1" xfId="0" applyNumberFormat="1" applyFont="1" applyFill="1" applyBorder="1" applyAlignment="1">
      <alignment horizontal="center" vertical="center" wrapText="1"/>
    </xf>
    <xf numFmtId="0" fontId="1" fillId="17" borderId="1" xfId="0" applyFont="1" applyFill="1" applyBorder="1" applyAlignment="1" applyProtection="1">
      <alignment horizontal="center" vertical="center" wrapText="1"/>
      <protection locked="0"/>
    </xf>
    <xf numFmtId="9" fontId="2" fillId="17" borderId="10" xfId="3" applyFont="1" applyFill="1" applyBorder="1" applyAlignment="1" applyProtection="1">
      <alignment horizontal="center" vertical="center" wrapText="1"/>
    </xf>
    <xf numFmtId="1" fontId="2" fillId="18" borderId="1" xfId="0" applyNumberFormat="1" applyFont="1" applyFill="1" applyBorder="1" applyAlignment="1" applyProtection="1">
      <alignment horizontal="center" vertical="center" wrapText="1"/>
      <protection locked="0"/>
    </xf>
    <xf numFmtId="9" fontId="2" fillId="18" borderId="1" xfId="0" applyNumberFormat="1" applyFont="1" applyFill="1" applyBorder="1" applyAlignment="1">
      <alignment horizontal="center" vertical="center" wrapText="1"/>
    </xf>
    <xf numFmtId="0" fontId="1" fillId="18" borderId="1" xfId="0" applyFont="1" applyFill="1" applyBorder="1" applyAlignment="1" applyProtection="1">
      <alignment horizontal="center" vertical="center" wrapText="1"/>
      <protection locked="0"/>
    </xf>
    <xf numFmtId="9" fontId="2" fillId="18" borderId="10" xfId="3" applyFont="1" applyFill="1" applyBorder="1" applyAlignment="1" applyProtection="1">
      <alignment horizontal="center" vertical="center" wrapText="1"/>
    </xf>
    <xf numFmtId="1" fontId="2" fillId="20" borderId="1" xfId="0" applyNumberFormat="1" applyFont="1" applyFill="1" applyBorder="1" applyAlignment="1" applyProtection="1">
      <alignment horizontal="center" vertical="center" wrapText="1"/>
      <protection locked="0"/>
    </xf>
    <xf numFmtId="9" fontId="2" fillId="20" borderId="1" xfId="0" applyNumberFormat="1" applyFont="1" applyFill="1" applyBorder="1" applyAlignment="1">
      <alignment horizontal="center" vertical="center" wrapText="1"/>
    </xf>
    <xf numFmtId="0" fontId="1" fillId="20" borderId="1" xfId="0" applyFont="1" applyFill="1" applyBorder="1" applyAlignment="1" applyProtection="1">
      <alignment horizontal="center" vertical="center" wrapText="1"/>
      <protection locked="0"/>
    </xf>
    <xf numFmtId="9" fontId="2" fillId="20" borderId="10" xfId="3" applyFont="1" applyFill="1" applyBorder="1" applyAlignment="1" applyProtection="1">
      <alignment horizontal="center" vertical="center" wrapText="1"/>
    </xf>
    <xf numFmtId="1" fontId="1" fillId="17" borderId="1" xfId="0" applyNumberFormat="1" applyFont="1" applyFill="1" applyBorder="1" applyAlignment="1" applyProtection="1">
      <alignment horizontal="center" vertical="center" wrapText="1"/>
      <protection locked="0"/>
    </xf>
    <xf numFmtId="1" fontId="5" fillId="23" borderId="1" xfId="0" applyNumberFormat="1" applyFont="1" applyFill="1" applyBorder="1" applyAlignment="1" applyProtection="1">
      <alignment horizontal="center" vertical="center" wrapText="1"/>
      <protection locked="0"/>
    </xf>
    <xf numFmtId="9" fontId="12" fillId="23" borderId="1" xfId="0" applyNumberFormat="1" applyFont="1" applyFill="1" applyBorder="1" applyAlignment="1">
      <alignment horizontal="center" vertical="center" wrapText="1"/>
    </xf>
    <xf numFmtId="9" fontId="2" fillId="23" borderId="10" xfId="3" applyFont="1" applyFill="1" applyBorder="1" applyAlignment="1" applyProtection="1">
      <alignment horizontal="center" vertical="center" wrapText="1"/>
    </xf>
    <xf numFmtId="1" fontId="1" fillId="23" borderId="1" xfId="0" applyNumberFormat="1" applyFont="1" applyFill="1" applyBorder="1" applyAlignment="1" applyProtection="1">
      <alignment horizontal="center" vertical="center" wrapText="1"/>
      <protection locked="0"/>
    </xf>
    <xf numFmtId="9" fontId="2" fillId="23" borderId="1" xfId="0" applyNumberFormat="1" applyFont="1" applyFill="1" applyBorder="1" applyAlignment="1">
      <alignment horizontal="center" vertical="center" wrapText="1"/>
    </xf>
    <xf numFmtId="0" fontId="1" fillId="23" borderId="1" xfId="0" applyFont="1" applyFill="1" applyBorder="1" applyAlignment="1" applyProtection="1">
      <alignment horizontal="center" vertical="center" wrapText="1"/>
      <protection locked="0"/>
    </xf>
    <xf numFmtId="9" fontId="2" fillId="5" borderId="1" xfId="0" applyNumberFormat="1" applyFont="1" applyFill="1" applyBorder="1" applyAlignment="1">
      <alignment horizontal="center" vertical="center" wrapText="1"/>
    </xf>
    <xf numFmtId="0" fontId="1" fillId="5" borderId="1" xfId="0" applyFont="1" applyFill="1" applyBorder="1" applyAlignment="1" applyProtection="1">
      <alignment horizontal="center" vertical="center" wrapText="1"/>
      <protection locked="0"/>
    </xf>
    <xf numFmtId="9" fontId="2" fillId="5" borderId="10" xfId="3" applyFont="1" applyFill="1" applyBorder="1" applyAlignment="1" applyProtection="1">
      <alignment horizontal="center" vertical="center" wrapText="1"/>
    </xf>
    <xf numFmtId="1" fontId="1" fillId="18"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lignment horizontal="center" vertical="center" wrapText="1"/>
    </xf>
    <xf numFmtId="0" fontId="1" fillId="13" borderId="1" xfId="0" applyFont="1" applyFill="1" applyBorder="1" applyAlignment="1" applyProtection="1">
      <alignment horizontal="center" vertical="center" wrapText="1"/>
      <protection locked="0"/>
    </xf>
    <xf numFmtId="9" fontId="2" fillId="13" borderId="10" xfId="3" applyFont="1" applyFill="1" applyBorder="1" applyAlignment="1" applyProtection="1">
      <alignment horizontal="center" vertical="center" wrapText="1"/>
    </xf>
    <xf numFmtId="0" fontId="11" fillId="3" borderId="8" xfId="0" applyFont="1" applyFill="1" applyBorder="1" applyAlignment="1">
      <alignment horizontal="center" vertical="center" wrapText="1"/>
    </xf>
    <xf numFmtId="0" fontId="60" fillId="3" borderId="1" xfId="0" applyFont="1" applyFill="1" applyBorder="1" applyAlignment="1">
      <alignment horizontal="center" wrapText="1"/>
    </xf>
    <xf numFmtId="0" fontId="60" fillId="3" borderId="1" xfId="0" applyFont="1" applyFill="1" applyBorder="1" applyAlignment="1">
      <alignment horizontal="center" vertical="center" wrapText="1"/>
    </xf>
    <xf numFmtId="0" fontId="61" fillId="3" borderId="1" xfId="0" applyFont="1" applyFill="1" applyBorder="1" applyAlignment="1">
      <alignment horizontal="justify" vertical="center" wrapText="1"/>
    </xf>
    <xf numFmtId="0" fontId="61"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 fontId="7" fillId="3" borderId="1" xfId="0" applyNumberFormat="1" applyFont="1" applyFill="1" applyBorder="1" applyAlignment="1" applyProtection="1">
      <alignment horizontal="center" vertical="center" wrapText="1"/>
      <protection locked="0"/>
    </xf>
    <xf numFmtId="9" fontId="7" fillId="3" borderId="1" xfId="0" applyNumberFormat="1" applyFont="1" applyFill="1" applyBorder="1" applyAlignment="1">
      <alignment horizontal="center" vertical="center" wrapText="1"/>
    </xf>
    <xf numFmtId="9" fontId="7" fillId="3" borderId="1" xfId="3" applyFont="1" applyFill="1" applyBorder="1" applyAlignment="1" applyProtection="1">
      <alignment horizontal="center" vertical="center" wrapText="1"/>
    </xf>
    <xf numFmtId="0" fontId="60" fillId="17" borderId="0" xfId="0" applyFont="1" applyFill="1" applyAlignment="1">
      <alignment horizontal="center" vertical="center" wrapText="1"/>
    </xf>
    <xf numFmtId="0" fontId="61" fillId="17" borderId="5" xfId="0" applyFont="1" applyFill="1" applyBorder="1" applyAlignment="1">
      <alignment horizontal="justify" vertical="center" wrapText="1"/>
    </xf>
    <xf numFmtId="0" fontId="61" fillId="17" borderId="5" xfId="0" applyFont="1" applyFill="1" applyBorder="1" applyAlignment="1">
      <alignment horizontal="center" vertical="center" wrapText="1"/>
    </xf>
    <xf numFmtId="0" fontId="17" fillId="17" borderId="1" xfId="0" applyFont="1" applyFill="1" applyBorder="1" applyAlignment="1" applyProtection="1">
      <alignment horizontal="center" vertical="center" wrapText="1"/>
      <protection locked="0"/>
    </xf>
    <xf numFmtId="1" fontId="17" fillId="17" borderId="1" xfId="0" applyNumberFormat="1" applyFont="1" applyFill="1" applyBorder="1" applyAlignment="1" applyProtection="1">
      <alignment horizontal="center" vertical="center" wrapText="1"/>
      <protection locked="0"/>
    </xf>
    <xf numFmtId="9" fontId="17" fillId="17" borderId="1" xfId="0" applyNumberFormat="1" applyFont="1" applyFill="1" applyBorder="1" applyAlignment="1">
      <alignment horizontal="center" vertical="center" wrapText="1"/>
    </xf>
    <xf numFmtId="0" fontId="60" fillId="17" borderId="1" xfId="0" applyFont="1" applyFill="1" applyBorder="1" applyAlignment="1" applyProtection="1">
      <alignment horizontal="justify" vertical="center" wrapText="1"/>
      <protection locked="0"/>
    </xf>
    <xf numFmtId="9" fontId="17" fillId="17" borderId="1" xfId="3" applyFont="1" applyFill="1" applyBorder="1" applyAlignment="1" applyProtection="1">
      <alignment horizontal="center" vertical="center" wrapText="1"/>
    </xf>
    <xf numFmtId="0" fontId="7" fillId="17" borderId="1" xfId="0" applyFont="1" applyFill="1" applyBorder="1" applyAlignment="1" applyProtection="1">
      <alignment horizontal="center" vertical="center" wrapText="1"/>
      <protection locked="0"/>
    </xf>
    <xf numFmtId="1" fontId="7" fillId="17" borderId="1" xfId="0" applyNumberFormat="1" applyFont="1" applyFill="1" applyBorder="1" applyAlignment="1" applyProtection="1">
      <alignment horizontal="center" vertical="center" wrapText="1"/>
      <protection locked="0"/>
    </xf>
    <xf numFmtId="9" fontId="7" fillId="17" borderId="1" xfId="0" applyNumberFormat="1" applyFont="1" applyFill="1" applyBorder="1" applyAlignment="1">
      <alignment horizontal="center" vertical="center" wrapText="1"/>
    </xf>
    <xf numFmtId="0" fontId="61" fillId="17" borderId="1" xfId="0" applyFont="1" applyFill="1" applyBorder="1" applyAlignment="1" applyProtection="1">
      <alignment horizontal="center" wrapText="1"/>
      <protection locked="0"/>
    </xf>
    <xf numFmtId="9" fontId="7" fillId="17" borderId="1" xfId="3" applyFont="1" applyFill="1" applyBorder="1" applyAlignment="1" applyProtection="1">
      <alignment horizontal="center" vertical="center" wrapText="1"/>
    </xf>
    <xf numFmtId="0" fontId="60" fillId="17" borderId="1" xfId="0" applyFont="1" applyFill="1" applyBorder="1" applyAlignment="1">
      <alignment horizontal="center" vertical="center" wrapText="1"/>
    </xf>
    <xf numFmtId="1" fontId="7" fillId="17" borderId="8" xfId="0" applyNumberFormat="1" applyFont="1" applyFill="1" applyBorder="1" applyAlignment="1" applyProtection="1">
      <alignment horizontal="center" vertical="center" wrapText="1"/>
      <protection locked="0"/>
    </xf>
    <xf numFmtId="0" fontId="61" fillId="17" borderId="1" xfId="0" applyFont="1" applyFill="1" applyBorder="1" applyAlignment="1" applyProtection="1">
      <alignment horizontal="center" vertical="center" wrapText="1"/>
      <protection locked="0"/>
    </xf>
    <xf numFmtId="0" fontId="61" fillId="17" borderId="1" xfId="0" applyFont="1" applyFill="1" applyBorder="1" applyAlignment="1">
      <alignment vertical="center" wrapText="1"/>
    </xf>
    <xf numFmtId="0" fontId="61" fillId="17" borderId="1" xfId="0" applyFont="1" applyFill="1" applyBorder="1" applyAlignment="1">
      <alignment horizontal="justify" vertical="center" wrapText="1"/>
    </xf>
    <xf numFmtId="0" fontId="61" fillId="17" borderId="1" xfId="0" applyFont="1" applyFill="1" applyBorder="1" applyAlignment="1">
      <alignment horizontal="center" vertical="center" wrapText="1"/>
    </xf>
    <xf numFmtId="0" fontId="61" fillId="17" borderId="1" xfId="0" applyFont="1" applyFill="1" applyBorder="1" applyAlignment="1" applyProtection="1">
      <alignment horizontal="justify" vertical="center" wrapText="1"/>
      <protection locked="0"/>
    </xf>
    <xf numFmtId="0" fontId="61" fillId="18" borderId="1" xfId="0" applyFont="1" applyFill="1" applyBorder="1" applyAlignment="1">
      <alignment horizontal="justify" vertical="center" wrapText="1"/>
    </xf>
    <xf numFmtId="0" fontId="61" fillId="18" borderId="1" xfId="0" applyFont="1" applyFill="1" applyBorder="1" applyAlignment="1">
      <alignment horizontal="left" vertical="center" wrapText="1"/>
    </xf>
    <xf numFmtId="0" fontId="61" fillId="18" borderId="1" xfId="0" applyFont="1" applyFill="1" applyBorder="1" applyAlignment="1">
      <alignment horizontal="center" vertical="center" wrapText="1"/>
    </xf>
    <xf numFmtId="0" fontId="7" fillId="18" borderId="1" xfId="0" applyFont="1" applyFill="1" applyBorder="1" applyAlignment="1" applyProtection="1">
      <alignment horizontal="center" vertical="center" wrapText="1"/>
      <protection locked="0"/>
    </xf>
    <xf numFmtId="1" fontId="7" fillId="18" borderId="1" xfId="0" applyNumberFormat="1" applyFont="1" applyFill="1" applyBorder="1" applyAlignment="1" applyProtection="1">
      <alignment horizontal="center" vertical="center" wrapText="1"/>
      <protection locked="0"/>
    </xf>
    <xf numFmtId="1" fontId="7" fillId="18" borderId="8" xfId="0" applyNumberFormat="1" applyFont="1" applyFill="1" applyBorder="1" applyAlignment="1" applyProtection="1">
      <alignment horizontal="center" vertical="center" wrapText="1"/>
      <protection locked="0"/>
    </xf>
    <xf numFmtId="9" fontId="7" fillId="18" borderId="1" xfId="0" applyNumberFormat="1" applyFont="1" applyFill="1" applyBorder="1" applyAlignment="1">
      <alignment horizontal="center" vertical="center" wrapText="1"/>
    </xf>
    <xf numFmtId="0" fontId="61" fillId="18" borderId="1" xfId="0" applyFont="1" applyFill="1" applyBorder="1" applyAlignment="1" applyProtection="1">
      <alignment horizontal="justify" vertical="center" wrapText="1"/>
      <protection locked="0"/>
    </xf>
    <xf numFmtId="9" fontId="7" fillId="18" borderId="1" xfId="3" applyFont="1" applyFill="1" applyBorder="1" applyAlignment="1" applyProtection="1">
      <alignment horizontal="center" vertical="center" wrapText="1"/>
    </xf>
    <xf numFmtId="0" fontId="60" fillId="18" borderId="1" xfId="0" applyFont="1" applyFill="1" applyBorder="1" applyAlignment="1">
      <alignment horizontal="center" vertical="center" wrapText="1"/>
    </xf>
    <xf numFmtId="0" fontId="61" fillId="20" borderId="1" xfId="0" applyFont="1" applyFill="1" applyBorder="1" applyAlignment="1">
      <alignment horizontal="center" vertical="center" wrapText="1"/>
    </xf>
    <xf numFmtId="0" fontId="60" fillId="20" borderId="1" xfId="0" applyFont="1" applyFill="1" applyBorder="1" applyAlignment="1">
      <alignment horizontal="justify" vertical="center" wrapText="1"/>
    </xf>
    <xf numFmtId="0" fontId="7" fillId="20" borderId="1" xfId="0" applyFont="1" applyFill="1" applyBorder="1" applyAlignment="1" applyProtection="1">
      <alignment horizontal="center" vertical="center" wrapText="1"/>
      <protection locked="0"/>
    </xf>
    <xf numFmtId="1" fontId="7" fillId="20" borderId="1" xfId="0" applyNumberFormat="1" applyFont="1" applyFill="1" applyBorder="1" applyAlignment="1" applyProtection="1">
      <alignment horizontal="center" vertical="center" wrapText="1"/>
      <protection locked="0"/>
    </xf>
    <xf numFmtId="9" fontId="7" fillId="20" borderId="1" xfId="0" applyNumberFormat="1" applyFont="1" applyFill="1" applyBorder="1" applyAlignment="1">
      <alignment horizontal="center" vertical="center" wrapText="1"/>
    </xf>
    <xf numFmtId="0" fontId="61" fillId="20" borderId="1" xfId="0" applyFont="1" applyFill="1" applyBorder="1" applyAlignment="1" applyProtection="1">
      <alignment horizontal="center" vertical="center" wrapText="1"/>
      <protection locked="0"/>
    </xf>
    <xf numFmtId="9" fontId="7" fillId="20" borderId="1" xfId="3" applyFont="1" applyFill="1" applyBorder="1" applyAlignment="1" applyProtection="1">
      <alignment horizontal="center" vertical="center" wrapText="1"/>
    </xf>
    <xf numFmtId="0" fontId="60" fillId="20" borderId="1" xfId="0" applyFont="1" applyFill="1" applyBorder="1" applyAlignment="1" applyProtection="1">
      <alignment wrapText="1"/>
      <protection locked="0"/>
    </xf>
    <xf numFmtId="0" fontId="60" fillId="20" borderId="1" xfId="0" applyFont="1" applyFill="1" applyBorder="1" applyAlignment="1">
      <alignment horizontal="center" vertical="center" wrapText="1"/>
    </xf>
    <xf numFmtId="0" fontId="60" fillId="14" borderId="1" xfId="2" applyFont="1" applyFill="1" applyBorder="1" applyAlignment="1">
      <alignment horizontal="center" vertical="center" wrapText="1"/>
    </xf>
    <xf numFmtId="0" fontId="60" fillId="14" borderId="1" xfId="0" applyFont="1" applyFill="1" applyBorder="1" applyAlignment="1">
      <alignment horizontal="center" vertical="center" wrapText="1"/>
    </xf>
    <xf numFmtId="0" fontId="60" fillId="14" borderId="1" xfId="0" applyFont="1" applyFill="1" applyBorder="1" applyAlignment="1">
      <alignment horizontal="left" vertical="center" wrapText="1"/>
    </xf>
    <xf numFmtId="0" fontId="60" fillId="14" borderId="12" xfId="0" applyFont="1" applyFill="1" applyBorder="1" applyAlignment="1">
      <alignment horizontal="center" vertical="center" wrapText="1"/>
    </xf>
    <xf numFmtId="0" fontId="17" fillId="14" borderId="1" xfId="0" applyFont="1" applyFill="1" applyBorder="1" applyAlignment="1" applyProtection="1">
      <alignment horizontal="center" vertical="center" wrapText="1"/>
      <protection locked="0"/>
    </xf>
    <xf numFmtId="1" fontId="17" fillId="14" borderId="1" xfId="0" applyNumberFormat="1" applyFont="1" applyFill="1" applyBorder="1" applyAlignment="1" applyProtection="1">
      <alignment horizontal="center" vertical="center" wrapText="1"/>
      <protection locked="0"/>
    </xf>
    <xf numFmtId="9" fontId="17" fillId="14" borderId="1" xfId="0" applyNumberFormat="1" applyFont="1" applyFill="1" applyBorder="1" applyAlignment="1">
      <alignment horizontal="center" vertical="center" wrapText="1"/>
    </xf>
    <xf numFmtId="0" fontId="60" fillId="14" borderId="1" xfId="0" applyFont="1" applyFill="1" applyBorder="1" applyAlignment="1" applyProtection="1">
      <alignment horizontal="justify" vertical="center" wrapText="1"/>
      <protection locked="0"/>
    </xf>
    <xf numFmtId="9" fontId="7" fillId="14" borderId="1" xfId="3" applyFont="1" applyFill="1" applyBorder="1" applyAlignment="1" applyProtection="1">
      <alignment horizontal="center" vertical="center" wrapText="1"/>
    </xf>
    <xf numFmtId="1" fontId="2" fillId="14" borderId="1" xfId="0" applyNumberFormat="1" applyFont="1" applyFill="1" applyBorder="1" applyAlignment="1" applyProtection="1">
      <alignment horizontal="center" vertical="center" wrapText="1"/>
      <protection locked="0"/>
    </xf>
    <xf numFmtId="9" fontId="2" fillId="14" borderId="1" xfId="0" applyNumberFormat="1" applyFont="1" applyFill="1" applyBorder="1" applyAlignment="1">
      <alignment horizontal="center" vertical="center" wrapText="1"/>
    </xf>
    <xf numFmtId="0" fontId="60" fillId="14" borderId="1" xfId="0" applyFont="1" applyFill="1" applyBorder="1" applyAlignment="1" applyProtection="1">
      <alignment horizontal="center" vertical="center" wrapText="1"/>
      <protection locked="0"/>
    </xf>
    <xf numFmtId="0" fontId="11" fillId="18" borderId="1" xfId="0" applyFont="1" applyFill="1" applyBorder="1" applyAlignment="1" applyProtection="1">
      <alignment horizontal="center" vertical="center" wrapText="1"/>
      <protection locked="0"/>
    </xf>
    <xf numFmtId="0" fontId="11" fillId="17" borderId="1" xfId="0" applyFont="1" applyFill="1" applyBorder="1" applyAlignment="1" applyProtection="1">
      <alignment horizontal="center" vertical="center" wrapText="1"/>
      <protection locked="0"/>
    </xf>
    <xf numFmtId="0" fontId="11" fillId="14" borderId="1" xfId="0" applyFont="1" applyFill="1" applyBorder="1" applyAlignment="1" applyProtection="1">
      <alignment horizontal="center" vertical="center" wrapText="1"/>
      <protection locked="0"/>
    </xf>
    <xf numFmtId="9" fontId="2" fillId="20" borderId="1" xfId="3" applyFont="1" applyFill="1" applyBorder="1" applyAlignment="1" applyProtection="1">
      <alignment horizontal="center" vertical="center" wrapText="1"/>
    </xf>
    <xf numFmtId="1" fontId="2" fillId="5" borderId="1" xfId="0" applyNumberFormat="1" applyFont="1" applyFill="1" applyBorder="1" applyAlignment="1" applyProtection="1">
      <alignment horizontal="center" vertical="center" wrapText="1"/>
      <protection locked="0"/>
    </xf>
    <xf numFmtId="1" fontId="2" fillId="23" borderId="1" xfId="0" applyNumberFormat="1" applyFont="1" applyFill="1" applyBorder="1" applyAlignment="1" applyProtection="1">
      <alignment horizontal="center" vertical="center" wrapText="1"/>
      <protection locked="0"/>
    </xf>
    <xf numFmtId="0" fontId="23" fillId="23" borderId="1" xfId="0" applyFont="1" applyFill="1" applyBorder="1" applyAlignment="1" applyProtection="1">
      <alignment horizontal="center" vertical="center" wrapText="1"/>
      <protection locked="0"/>
    </xf>
    <xf numFmtId="1" fontId="2" fillId="13" borderId="1" xfId="0" applyNumberFormat="1" applyFont="1" applyFill="1" applyBorder="1" applyAlignment="1" applyProtection="1">
      <alignment horizontal="center" vertical="center" wrapText="1"/>
      <protection locked="0"/>
    </xf>
    <xf numFmtId="0" fontId="23" fillId="17" borderId="0" xfId="0" applyFont="1" applyFill="1" applyAlignment="1" applyProtection="1">
      <alignment horizontal="center" wrapText="1"/>
      <protection locked="0"/>
    </xf>
    <xf numFmtId="0" fontId="1" fillId="24" borderId="1" xfId="0" applyFont="1" applyFill="1" applyBorder="1" applyAlignment="1" applyProtection="1">
      <alignment horizontal="center" vertical="center" wrapText="1"/>
      <protection locked="0"/>
    </xf>
    <xf numFmtId="9" fontId="2" fillId="24" borderId="10" xfId="3" applyFont="1" applyFill="1" applyBorder="1" applyAlignment="1" applyProtection="1">
      <alignment horizontal="center" vertical="center" wrapText="1"/>
    </xf>
    <xf numFmtId="0" fontId="1" fillId="25" borderId="1" xfId="0" applyFont="1" applyFill="1" applyBorder="1" applyAlignment="1" applyProtection="1">
      <alignment horizontal="center" vertical="center" wrapText="1"/>
      <protection locked="0"/>
    </xf>
    <xf numFmtId="9" fontId="2" fillId="25" borderId="10" xfId="3"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protection locked="0"/>
    </xf>
    <xf numFmtId="9" fontId="2" fillId="19" borderId="10" xfId="3" applyFont="1" applyFill="1" applyBorder="1" applyAlignment="1" applyProtection="1">
      <alignment horizontal="center" vertical="center" wrapText="1"/>
    </xf>
    <xf numFmtId="9" fontId="2" fillId="26" borderId="1" xfId="0" applyNumberFormat="1" applyFont="1" applyFill="1" applyBorder="1" applyAlignment="1">
      <alignment horizontal="center" vertical="center" wrapText="1"/>
    </xf>
    <xf numFmtId="0" fontId="1" fillId="26" borderId="1" xfId="0" applyFont="1" applyFill="1" applyBorder="1" applyAlignment="1" applyProtection="1">
      <alignment horizontal="center" vertical="center" wrapText="1"/>
      <protection locked="0"/>
    </xf>
    <xf numFmtId="9" fontId="2" fillId="26" borderId="10" xfId="3" applyFont="1" applyFill="1" applyBorder="1" applyAlignment="1" applyProtection="1">
      <alignment horizontal="center" vertical="center" wrapText="1"/>
    </xf>
    <xf numFmtId="1" fontId="2" fillId="26" borderId="1" xfId="0" applyNumberFormat="1" applyFont="1" applyFill="1" applyBorder="1" applyAlignment="1" applyProtection="1">
      <alignment horizontal="center" vertical="center" wrapText="1"/>
      <protection locked="0"/>
    </xf>
    <xf numFmtId="0" fontId="1" fillId="27" borderId="1" xfId="0" applyFont="1" applyFill="1" applyBorder="1" applyAlignment="1" applyProtection="1">
      <alignment horizontal="center" vertical="center" wrapText="1"/>
      <protection locked="0"/>
    </xf>
    <xf numFmtId="9" fontId="2" fillId="27" borderId="10" xfId="3" applyFont="1" applyFill="1" applyBorder="1" applyAlignment="1" applyProtection="1">
      <alignment horizontal="center" vertical="center" wrapText="1"/>
    </xf>
    <xf numFmtId="0" fontId="11" fillId="27"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1" fontId="2" fillId="24" borderId="1" xfId="0" applyNumberFormat="1" applyFont="1" applyFill="1" applyBorder="1" applyAlignment="1" applyProtection="1">
      <alignment horizontal="center" vertical="center" wrapText="1"/>
      <protection locked="0"/>
    </xf>
    <xf numFmtId="9" fontId="2" fillId="24" borderId="1" xfId="0" applyNumberFormat="1" applyFont="1" applyFill="1" applyBorder="1" applyAlignment="1">
      <alignment horizontal="center" vertical="center" wrapText="1"/>
    </xf>
    <xf numFmtId="1" fontId="2" fillId="27" borderId="1" xfId="0" applyNumberFormat="1" applyFont="1" applyFill="1" applyBorder="1" applyAlignment="1" applyProtection="1">
      <alignment horizontal="center" vertical="center" wrapText="1"/>
      <protection locked="0"/>
    </xf>
    <xf numFmtId="9" fontId="2" fillId="27" borderId="1" xfId="0" applyNumberFormat="1" applyFont="1" applyFill="1" applyBorder="1" applyAlignment="1">
      <alignment horizontal="center" vertical="center" wrapText="1"/>
    </xf>
    <xf numFmtId="1" fontId="2" fillId="19" borderId="1" xfId="0" applyNumberFormat="1" applyFont="1" applyFill="1" applyBorder="1" applyAlignment="1" applyProtection="1">
      <alignment horizontal="center" vertical="center" wrapText="1"/>
      <protection locked="0"/>
    </xf>
    <xf numFmtId="1" fontId="2" fillId="25" borderId="1" xfId="0" applyNumberFormat="1" applyFont="1" applyFill="1" applyBorder="1" applyAlignment="1" applyProtection="1">
      <alignment horizontal="center" vertical="center" wrapText="1"/>
      <protection locked="0"/>
    </xf>
    <xf numFmtId="9" fontId="2" fillId="25" borderId="1" xfId="0" applyNumberFormat="1" applyFont="1" applyFill="1" applyBorder="1" applyAlignment="1">
      <alignment horizontal="center" vertical="center" wrapText="1"/>
    </xf>
    <xf numFmtId="1" fontId="2" fillId="4" borderId="1" xfId="0" applyNumberFormat="1" applyFont="1" applyFill="1" applyBorder="1" applyAlignment="1" applyProtection="1">
      <alignment horizontal="center" vertical="center" wrapText="1"/>
      <protection locked="0"/>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41" fillId="0" borderId="1" xfId="0" applyFont="1" applyBorder="1" applyAlignment="1">
      <alignment horizontal="center" vertical="center" wrapText="1"/>
    </xf>
    <xf numFmtId="0" fontId="0" fillId="0" borderId="28" xfId="0" applyBorder="1" applyAlignment="1" applyProtection="1">
      <alignment wrapText="1"/>
      <protection locked="0"/>
    </xf>
    <xf numFmtId="0" fontId="10" fillId="0" borderId="1" xfId="0" applyFont="1" applyBorder="1" applyAlignment="1">
      <alignment horizontal="center" vertical="center" wrapText="1"/>
    </xf>
    <xf numFmtId="0" fontId="0" fillId="0" borderId="13" xfId="0" applyBorder="1" applyAlignment="1" applyProtection="1">
      <alignment horizontal="center" vertical="center" wrapText="1"/>
      <protection locked="0"/>
    </xf>
    <xf numFmtId="0" fontId="0" fillId="2" borderId="5" xfId="0" applyFill="1" applyBorder="1" applyAlignment="1" applyProtection="1">
      <alignment wrapText="1"/>
      <protection locked="0"/>
    </xf>
    <xf numFmtId="0" fontId="3" fillId="2" borderId="3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30" xfId="0" applyFont="1" applyBorder="1" applyAlignment="1">
      <alignment horizontal="center" vertical="center" wrapText="1"/>
    </xf>
    <xf numFmtId="0" fontId="10" fillId="0" borderId="29" xfId="0" applyFont="1" applyBorder="1" applyAlignment="1">
      <alignment horizontal="center" vertical="center" wrapText="1"/>
    </xf>
    <xf numFmtId="0" fontId="14" fillId="2" borderId="5" xfId="0" applyFont="1" applyFill="1" applyBorder="1" applyAlignment="1" applyProtection="1">
      <alignment vertical="center" wrapText="1"/>
      <protection locked="0"/>
    </xf>
    <xf numFmtId="0" fontId="14" fillId="0" borderId="28" xfId="0" applyFont="1" applyBorder="1" applyAlignment="1" applyProtection="1">
      <alignment wrapText="1"/>
      <protection locked="0"/>
    </xf>
    <xf numFmtId="0" fontId="40" fillId="2" borderId="5" xfId="0" applyFont="1" applyFill="1" applyBorder="1" applyAlignment="1" applyProtection="1">
      <alignment horizontal="center" vertical="center" wrapText="1"/>
      <protection locked="0"/>
    </xf>
    <xf numFmtId="0" fontId="40" fillId="2" borderId="5" xfId="0" applyFont="1" applyFill="1" applyBorder="1" applyAlignment="1" applyProtection="1">
      <alignment horizontal="left" vertical="center" wrapText="1"/>
      <protection locked="0"/>
    </xf>
    <xf numFmtId="0" fontId="0" fillId="21" borderId="1" xfId="0" applyFill="1" applyBorder="1" applyAlignment="1" applyProtection="1">
      <alignment vertical="center" wrapText="1"/>
      <protection locked="0"/>
    </xf>
    <xf numFmtId="0" fontId="11" fillId="0" borderId="1" xfId="2" applyFont="1" applyBorder="1" applyAlignment="1">
      <alignment horizontal="left" vertical="top" wrapText="1"/>
    </xf>
    <xf numFmtId="0" fontId="1" fillId="0" borderId="29" xfId="0" applyFont="1" applyBorder="1" applyAlignment="1">
      <alignment horizontal="left" vertical="top" wrapText="1"/>
    </xf>
    <xf numFmtId="0" fontId="5" fillId="0" borderId="5" xfId="0" applyFont="1" applyBorder="1" applyAlignment="1">
      <alignment horizontal="justify" vertical="top" wrapText="1"/>
    </xf>
    <xf numFmtId="0" fontId="52" fillId="0" borderId="0" xfId="0" applyFont="1" applyAlignment="1">
      <alignment horizontal="justify" vertical="top" wrapText="1"/>
    </xf>
    <xf numFmtId="0" fontId="1" fillId="0" borderId="1" xfId="2" applyFont="1" applyBorder="1" applyAlignment="1">
      <alignment horizontal="center" vertical="top" wrapText="1"/>
    </xf>
    <xf numFmtId="0" fontId="0" fillId="0" borderId="29" xfId="0" applyBorder="1" applyAlignment="1" applyProtection="1">
      <alignment vertical="top" wrapText="1"/>
      <protection locked="0"/>
    </xf>
    <xf numFmtId="0" fontId="1" fillId="0" borderId="0" xfId="0" applyFont="1" applyAlignment="1">
      <alignment horizontal="justify" vertical="top"/>
    </xf>
    <xf numFmtId="0" fontId="1" fillId="0" borderId="1" xfId="2" applyFont="1" applyBorder="1" applyAlignment="1">
      <alignment horizontal="left" vertical="top" wrapText="1"/>
    </xf>
    <xf numFmtId="41" fontId="4" fillId="0" borderId="13" xfId="9" applyFont="1" applyFill="1" applyBorder="1" applyAlignment="1" applyProtection="1">
      <alignment horizontal="center" vertical="center" wrapText="1"/>
      <protection locked="0"/>
    </xf>
    <xf numFmtId="0" fontId="1" fillId="0" borderId="1" xfId="0" applyFont="1" applyBorder="1" applyAlignment="1">
      <alignment vertical="top" wrapText="1"/>
    </xf>
    <xf numFmtId="169" fontId="4" fillId="0" borderId="1" xfId="13" applyFont="1" applyBorder="1" applyAlignment="1" applyProtection="1">
      <alignment horizontal="center" vertical="center" wrapText="1"/>
      <protection locked="0"/>
    </xf>
    <xf numFmtId="0" fontId="5" fillId="0" borderId="1" xfId="0" applyFont="1" applyBorder="1" applyAlignment="1">
      <alignment vertical="center" wrapText="1"/>
    </xf>
    <xf numFmtId="3" fontId="0" fillId="0" borderId="1" xfId="0" applyNumberFormat="1" applyBorder="1" applyAlignment="1">
      <alignment horizontal="center" vertical="center" wrapText="1"/>
    </xf>
    <xf numFmtId="1" fontId="14" fillId="0" borderId="13" xfId="0" applyNumberFormat="1" applyFont="1" applyBorder="1" applyAlignment="1" applyProtection="1">
      <alignment horizontal="center" vertical="center" wrapText="1"/>
      <protection locked="0"/>
    </xf>
    <xf numFmtId="1" fontId="14" fillId="0" borderId="1" xfId="0" applyNumberFormat="1" applyFont="1" applyBorder="1" applyAlignment="1" applyProtection="1">
      <alignment horizontal="center" vertical="center" wrapText="1"/>
      <protection locked="0"/>
    </xf>
    <xf numFmtId="0" fontId="56" fillId="0" borderId="1" xfId="0" applyFont="1" applyBorder="1" applyAlignment="1">
      <alignment vertical="top" wrapText="1"/>
    </xf>
    <xf numFmtId="0" fontId="14" fillId="0" borderId="1" xfId="0" applyFont="1" applyBorder="1" applyAlignment="1">
      <alignment vertical="top" wrapText="1"/>
    </xf>
    <xf numFmtId="0" fontId="5" fillId="0" borderId="1" xfId="0" applyFont="1" applyBorder="1" applyAlignment="1">
      <alignment vertical="top" wrapText="1"/>
    </xf>
    <xf numFmtId="0" fontId="64" fillId="0" borderId="1" xfId="0" applyFont="1" applyBorder="1" applyAlignment="1">
      <alignment vertical="top" wrapText="1"/>
    </xf>
    <xf numFmtId="9" fontId="12" fillId="2" borderId="1" xfId="0" applyNumberFormat="1" applyFont="1" applyFill="1" applyBorder="1" applyAlignment="1">
      <alignment horizontal="center" vertical="center" wrapText="1"/>
    </xf>
    <xf numFmtId="0" fontId="1" fillId="8" borderId="1" xfId="0" applyFont="1" applyFill="1" applyBorder="1" applyAlignment="1">
      <alignment horizontal="left" vertical="top" wrapText="1"/>
    </xf>
    <xf numFmtId="0" fontId="1" fillId="8" borderId="1" xfId="0" applyFont="1" applyFill="1" applyBorder="1" applyAlignment="1">
      <alignment horizontal="left" vertical="center" wrapText="1"/>
    </xf>
    <xf numFmtId="0" fontId="1" fillId="8" borderId="29" xfId="0" applyFont="1" applyFill="1" applyBorder="1" applyAlignment="1">
      <alignment horizontal="left" vertical="center" wrapText="1"/>
    </xf>
    <xf numFmtId="0" fontId="1" fillId="8" borderId="29" xfId="0" applyFont="1" applyFill="1" applyBorder="1" applyAlignment="1">
      <alignment horizontal="left" vertical="top" wrapText="1"/>
    </xf>
    <xf numFmtId="0" fontId="1" fillId="8" borderId="46" xfId="0" applyFont="1" applyFill="1" applyBorder="1" applyAlignment="1">
      <alignment horizontal="center" vertical="center" wrapText="1"/>
    </xf>
    <xf numFmtId="0" fontId="1" fillId="8" borderId="46" xfId="0" applyFont="1" applyFill="1" applyBorder="1" applyAlignment="1">
      <alignment horizontal="center" vertical="center"/>
    </xf>
    <xf numFmtId="0" fontId="5" fillId="28" borderId="36" xfId="79" applyFont="1" applyFill="1" applyBorder="1" applyAlignment="1">
      <alignment horizontal="left" vertical="top" wrapText="1"/>
    </xf>
    <xf numFmtId="0" fontId="5" fillId="28" borderId="36" xfId="79" applyFont="1" applyFill="1" applyBorder="1" applyAlignment="1">
      <alignment horizontal="center" vertical="center" wrapText="1"/>
    </xf>
    <xf numFmtId="9" fontId="5" fillId="28" borderId="36" xfId="79" applyNumberFormat="1" applyFont="1" applyFill="1" applyBorder="1" applyAlignment="1">
      <alignment horizontal="center" vertical="center" wrapText="1"/>
    </xf>
    <xf numFmtId="0" fontId="5" fillId="28" borderId="36" xfId="79" applyFont="1" applyFill="1" applyBorder="1" applyAlignment="1">
      <alignment vertical="center" wrapText="1"/>
    </xf>
    <xf numFmtId="0" fontId="5" fillId="0" borderId="36" xfId="79" applyFont="1" applyBorder="1" applyAlignment="1">
      <alignment vertical="center" wrapText="1"/>
    </xf>
    <xf numFmtId="49" fontId="5" fillId="28" borderId="36" xfId="79" applyNumberFormat="1" applyFont="1" applyFill="1" applyBorder="1" applyAlignment="1">
      <alignment horizontal="center" vertical="center" wrapText="1"/>
    </xf>
    <xf numFmtId="0" fontId="39" fillId="28" borderId="36" xfId="79" applyFont="1" applyFill="1" applyBorder="1" applyAlignment="1">
      <alignment horizontal="center" vertical="center" wrapText="1"/>
    </xf>
    <xf numFmtId="9" fontId="12" fillId="0" borderId="47" xfId="79" applyNumberFormat="1" applyFont="1" applyBorder="1" applyAlignment="1">
      <alignment horizontal="center" vertical="center" wrapText="1"/>
    </xf>
    <xf numFmtId="0" fontId="5" fillId="0" borderId="36" xfId="79" applyFont="1" applyBorder="1" applyAlignment="1">
      <alignment horizontal="center" vertical="top" wrapText="1"/>
    </xf>
    <xf numFmtId="9" fontId="12" fillId="30" borderId="36" xfId="79" applyNumberFormat="1" applyFont="1" applyFill="1" applyBorder="1" applyAlignment="1">
      <alignment horizontal="center" vertical="center" wrapText="1"/>
    </xf>
    <xf numFmtId="0" fontId="5" fillId="30" borderId="36" xfId="79" applyFont="1" applyFill="1" applyBorder="1" applyAlignment="1">
      <alignment horizontal="left" vertical="center" wrapText="1"/>
    </xf>
    <xf numFmtId="0" fontId="5" fillId="30" borderId="36" xfId="79" applyFont="1" applyFill="1" applyBorder="1" applyAlignment="1">
      <alignment horizontal="center" vertical="center" wrapText="1"/>
    </xf>
    <xf numFmtId="0" fontId="5" fillId="31" borderId="35" xfId="79" applyFont="1" applyFill="1" applyBorder="1" applyAlignment="1">
      <alignment horizontal="center" vertical="center" wrapText="1"/>
    </xf>
    <xf numFmtId="0" fontId="67" fillId="30" borderId="36" xfId="79" applyFont="1" applyFill="1" applyBorder="1" applyAlignment="1">
      <alignment horizontal="center" vertical="center" wrapText="1"/>
    </xf>
    <xf numFmtId="0" fontId="39" fillId="30" borderId="35" xfId="79" applyFont="1" applyFill="1" applyBorder="1" applyAlignment="1">
      <alignment horizontal="left" vertical="center" wrapText="1"/>
    </xf>
    <xf numFmtId="0" fontId="68" fillId="30" borderId="48" xfId="79" applyFont="1" applyFill="1" applyBorder="1" applyAlignment="1">
      <alignment horizontal="center" vertical="center" wrapText="1"/>
    </xf>
    <xf numFmtId="0" fontId="12" fillId="30" borderId="36" xfId="79" applyFont="1" applyFill="1" applyBorder="1" applyAlignment="1">
      <alignment horizontal="center" vertical="center" wrapText="1"/>
    </xf>
    <xf numFmtId="0" fontId="12" fillId="30" borderId="35" xfId="79" applyFont="1" applyFill="1" applyBorder="1" applyAlignment="1">
      <alignment horizontal="center" vertical="center" wrapText="1"/>
    </xf>
    <xf numFmtId="0" fontId="69" fillId="30" borderId="36" xfId="79" applyFont="1" applyFill="1" applyBorder="1" applyAlignment="1">
      <alignment horizontal="center" vertical="center" wrapText="1"/>
    </xf>
    <xf numFmtId="0" fontId="5" fillId="32" borderId="36" xfId="79" applyFont="1" applyFill="1" applyBorder="1" applyAlignment="1">
      <alignment horizontal="center" vertical="center" wrapText="1"/>
    </xf>
    <xf numFmtId="9" fontId="5" fillId="32" borderId="36" xfId="79" applyNumberFormat="1" applyFont="1" applyFill="1" applyBorder="1" applyAlignment="1">
      <alignment horizontal="center" vertical="center" wrapText="1"/>
    </xf>
    <xf numFmtId="0" fontId="5" fillId="29" borderId="36" xfId="79" applyFont="1" applyFill="1" applyBorder="1" applyAlignment="1">
      <alignment horizontal="center" vertical="center" wrapText="1"/>
    </xf>
    <xf numFmtId="9" fontId="5" fillId="29" borderId="36" xfId="79" applyNumberFormat="1" applyFont="1" applyFill="1" applyBorder="1" applyAlignment="1">
      <alignment horizontal="center" vertical="center" wrapText="1"/>
    </xf>
    <xf numFmtId="9" fontId="12" fillId="29" borderId="47" xfId="79" applyNumberFormat="1" applyFont="1" applyFill="1" applyBorder="1" applyAlignment="1">
      <alignment horizontal="center" vertical="center" wrapText="1"/>
    </xf>
    <xf numFmtId="0" fontId="39" fillId="0" borderId="36" xfId="81" applyFont="1" applyBorder="1" applyAlignment="1">
      <alignment wrapText="1"/>
    </xf>
    <xf numFmtId="0" fontId="5" fillId="32" borderId="36" xfId="79" applyFont="1" applyFill="1" applyBorder="1" applyAlignment="1">
      <alignment horizontal="left" vertical="center" wrapText="1"/>
    </xf>
    <xf numFmtId="1" fontId="5" fillId="29" borderId="36" xfId="79" applyNumberFormat="1" applyFont="1" applyFill="1" applyBorder="1" applyAlignment="1">
      <alignment horizontal="center" vertical="center" wrapText="1"/>
    </xf>
    <xf numFmtId="0" fontId="67" fillId="30" borderId="35" xfId="79" applyFont="1" applyFill="1" applyBorder="1" applyAlignment="1">
      <alignment horizontal="left" vertical="center" wrapText="1"/>
    </xf>
    <xf numFmtId="0" fontId="67" fillId="30" borderId="48" xfId="79" applyFont="1" applyFill="1" applyBorder="1" applyAlignment="1">
      <alignment vertical="center" wrapText="1"/>
    </xf>
    <xf numFmtId="0" fontId="39" fillId="29" borderId="36" xfId="79" applyFont="1" applyFill="1" applyBorder="1" applyAlignment="1">
      <alignment horizontal="center" vertical="center" wrapText="1"/>
    </xf>
    <xf numFmtId="0" fontId="67" fillId="28" borderId="36" xfId="79" applyFont="1" applyFill="1" applyBorder="1" applyAlignment="1">
      <alignment horizontal="center" vertical="center"/>
    </xf>
    <xf numFmtId="0" fontId="5" fillId="30" borderId="36" xfId="79" applyFont="1" applyFill="1" applyBorder="1" applyAlignment="1">
      <alignment horizontal="center" wrapText="1"/>
    </xf>
    <xf numFmtId="0" fontId="5" fillId="33" borderId="41" xfId="79" applyFont="1" applyFill="1" applyBorder="1" applyAlignment="1">
      <alignment horizontal="center" vertical="center" wrapText="1"/>
    </xf>
    <xf numFmtId="0" fontId="39" fillId="22" borderId="35" xfId="79" applyFont="1" applyFill="1" applyBorder="1" applyAlignment="1">
      <alignment horizontal="left" vertical="center" wrapText="1"/>
    </xf>
    <xf numFmtId="0" fontId="12" fillId="30" borderId="36" xfId="79" applyFont="1" applyFill="1" applyBorder="1" applyAlignment="1">
      <alignment horizontal="left" vertical="center" wrapText="1"/>
    </xf>
    <xf numFmtId="0" fontId="39" fillId="32" borderId="36" xfId="79" applyFont="1" applyFill="1" applyBorder="1" applyAlignment="1">
      <alignment horizontal="center" vertical="center" wrapText="1"/>
    </xf>
    <xf numFmtId="0" fontId="5" fillId="32" borderId="36" xfId="79" applyFont="1" applyFill="1" applyBorder="1" applyAlignment="1">
      <alignment vertical="center" wrapText="1"/>
    </xf>
    <xf numFmtId="0" fontId="67" fillId="34" borderId="36" xfId="79" applyFont="1" applyFill="1" applyBorder="1" applyAlignment="1">
      <alignment horizontal="left" vertical="center" wrapText="1"/>
    </xf>
    <xf numFmtId="0" fontId="67" fillId="34" borderId="40" xfId="79" applyFont="1" applyFill="1" applyBorder="1" applyAlignment="1">
      <alignment horizontal="left" vertical="center" wrapText="1"/>
    </xf>
    <xf numFmtId="0" fontId="70" fillId="22" borderId="36" xfId="79" applyFont="1" applyFill="1" applyBorder="1" applyAlignment="1">
      <alignment horizontal="left" vertical="center" wrapText="1"/>
    </xf>
    <xf numFmtId="0" fontId="39" fillId="22" borderId="36" xfId="79" applyFont="1" applyFill="1" applyBorder="1" applyAlignment="1">
      <alignment horizontal="left" vertical="center" wrapText="1"/>
    </xf>
    <xf numFmtId="3" fontId="39" fillId="32" borderId="36" xfId="79" applyNumberFormat="1" applyFont="1" applyFill="1" applyBorder="1" applyAlignment="1">
      <alignment horizontal="center" vertical="center" wrapText="1"/>
    </xf>
    <xf numFmtId="3" fontId="39" fillId="28" borderId="36" xfId="79" applyNumberFormat="1" applyFont="1" applyFill="1" applyBorder="1" applyAlignment="1">
      <alignment horizontal="center" vertical="center" wrapText="1"/>
    </xf>
    <xf numFmtId="0" fontId="67" fillId="22" borderId="36" xfId="79" applyFont="1" applyFill="1" applyBorder="1" applyAlignment="1">
      <alignment horizontal="left" vertical="center" wrapText="1"/>
    </xf>
    <xf numFmtId="0" fontId="5" fillId="29" borderId="36" xfId="79" applyFont="1" applyFill="1" applyBorder="1" applyAlignment="1">
      <alignment horizontal="left" vertical="top" wrapText="1"/>
    </xf>
    <xf numFmtId="0" fontId="5" fillId="29" borderId="36" xfId="79" applyFont="1" applyFill="1" applyBorder="1" applyAlignment="1">
      <alignment horizontal="left" vertical="center" wrapText="1"/>
    </xf>
    <xf numFmtId="0" fontId="67" fillId="0" borderId="0" xfId="79" applyFont="1" applyAlignment="1">
      <alignment horizontal="left" vertical="center"/>
    </xf>
    <xf numFmtId="9" fontId="12" fillId="29" borderId="36" xfId="79" applyNumberFormat="1" applyFont="1" applyFill="1" applyBorder="1" applyAlignment="1">
      <alignment horizontal="center" vertical="center" wrapText="1"/>
    </xf>
    <xf numFmtId="9" fontId="12" fillId="32" borderId="36" xfId="79" applyNumberFormat="1"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11" fillId="13" borderId="5" xfId="0" applyFont="1" applyFill="1" applyBorder="1" applyAlignment="1">
      <alignment horizontal="center" vertical="center" wrapText="1"/>
    </xf>
    <xf numFmtId="0" fontId="11" fillId="13" borderId="6" xfId="0" applyFont="1" applyFill="1" applyBorder="1" applyAlignment="1">
      <alignment horizontal="center" vertical="center" wrapText="1"/>
    </xf>
    <xf numFmtId="0" fontId="11" fillId="13" borderId="29" xfId="0" applyFont="1" applyFill="1" applyBorder="1" applyAlignment="1">
      <alignment horizontal="center" vertical="center" wrapText="1"/>
    </xf>
    <xf numFmtId="0" fontId="1" fillId="8" borderId="50"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4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0" fillId="21" borderId="20" xfId="0" applyFill="1" applyBorder="1" applyAlignment="1" applyProtection="1">
      <alignment horizontal="center" vertical="center" wrapText="1"/>
      <protection locked="0"/>
    </xf>
    <xf numFmtId="0" fontId="0" fillId="21" borderId="0" xfId="0" applyFill="1" applyAlignment="1" applyProtection="1">
      <alignment horizontal="center" vertical="center" wrapText="1"/>
      <protection locked="0"/>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1" fillId="14" borderId="5" xfId="0" applyFont="1" applyFill="1" applyBorder="1" applyAlignment="1">
      <alignment horizontal="center" vertical="center" wrapText="1"/>
    </xf>
    <xf numFmtId="0" fontId="11" fillId="14" borderId="6" xfId="0" applyFont="1" applyFill="1" applyBorder="1" applyAlignment="1">
      <alignment horizontal="center" vertical="center" wrapText="1"/>
    </xf>
    <xf numFmtId="0" fontId="11" fillId="14" borderId="29" xfId="0" applyFont="1" applyFill="1" applyBorder="1" applyAlignment="1">
      <alignment horizontal="center" vertical="center" wrapText="1"/>
    </xf>
    <xf numFmtId="0" fontId="11" fillId="15" borderId="5" xfId="0" applyFont="1" applyFill="1" applyBorder="1" applyAlignment="1">
      <alignment horizontal="center" vertical="center" wrapText="1"/>
    </xf>
    <xf numFmtId="0" fontId="11" fillId="15" borderId="6" xfId="0" applyFont="1" applyFill="1" applyBorder="1" applyAlignment="1">
      <alignment horizontal="center" vertical="center" wrapText="1"/>
    </xf>
    <xf numFmtId="0" fontId="11" fillId="15" borderId="29" xfId="0" applyFont="1" applyFill="1" applyBorder="1" applyAlignment="1">
      <alignment horizontal="center" vertical="center" wrapText="1"/>
    </xf>
    <xf numFmtId="0" fontId="0" fillId="0" borderId="1" xfId="0" applyBorder="1" applyAlignment="1">
      <alignment horizontal="center" wrapText="1"/>
    </xf>
    <xf numFmtId="0" fontId="7" fillId="2" borderId="1" xfId="0" applyFont="1" applyFill="1" applyBorder="1" applyAlignment="1" applyProtection="1">
      <alignment horizontal="center" vertical="center" wrapText="1"/>
      <protection locked="0"/>
    </xf>
    <xf numFmtId="0" fontId="0" fillId="8" borderId="5" xfId="0" applyFill="1" applyBorder="1" applyAlignment="1" applyProtection="1">
      <alignment horizontal="center" vertical="center" wrapText="1"/>
      <protection locked="0"/>
    </xf>
    <xf numFmtId="0" fontId="0" fillId="8" borderId="6" xfId="0" applyFill="1" applyBorder="1" applyAlignment="1" applyProtection="1">
      <alignment horizontal="center" vertical="center" wrapText="1"/>
      <protection locked="0"/>
    </xf>
    <xf numFmtId="0" fontId="0" fillId="8" borderId="29" xfId="0" applyFill="1" applyBorder="1" applyAlignment="1" applyProtection="1">
      <alignment horizontal="center" vertical="center" wrapText="1"/>
      <protection locked="0"/>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Alignment="1">
      <alignment horizontal="center" vertical="center" wrapText="1"/>
    </xf>
    <xf numFmtId="0" fontId="2" fillId="0" borderId="43" xfId="0" applyFont="1" applyBorder="1" applyAlignment="1">
      <alignment horizontal="center" vertical="center" wrapText="1"/>
    </xf>
    <xf numFmtId="0" fontId="2" fillId="0" borderId="3" xfId="0" applyFont="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readingOrder="1"/>
    </xf>
    <xf numFmtId="0" fontId="1" fillId="2" borderId="29" xfId="0" applyFont="1" applyFill="1" applyBorder="1" applyAlignment="1">
      <alignment horizontal="center" vertical="center" wrapText="1" readingOrder="1"/>
    </xf>
    <xf numFmtId="0" fontId="47" fillId="0" borderId="5" xfId="0" applyFont="1" applyBorder="1" applyAlignment="1">
      <alignment horizontal="center" vertical="center" wrapText="1"/>
    </xf>
    <xf numFmtId="0" fontId="47" fillId="0" borderId="2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7" xfId="0" applyFont="1" applyBorder="1" applyAlignment="1">
      <alignment horizontal="center" vertical="center" wrapText="1"/>
    </xf>
    <xf numFmtId="0" fontId="1" fillId="2" borderId="25"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32" xfId="0" applyFont="1" applyBorder="1" applyAlignment="1">
      <alignment horizontal="center" vertical="center" wrapText="1"/>
    </xf>
    <xf numFmtId="0" fontId="61" fillId="20" borderId="5" xfId="0" applyFont="1" applyFill="1" applyBorder="1" applyAlignment="1">
      <alignment horizontal="center" vertical="center" wrapText="1"/>
    </xf>
    <xf numFmtId="0" fontId="61" fillId="20" borderId="6" xfId="0" applyFont="1" applyFill="1" applyBorder="1" applyAlignment="1">
      <alignment horizontal="center" vertical="center" wrapText="1"/>
    </xf>
    <xf numFmtId="0" fontId="61" fillId="20" borderId="29" xfId="0" applyFont="1" applyFill="1" applyBorder="1" applyAlignment="1">
      <alignment horizontal="center" vertical="center" wrapText="1"/>
    </xf>
    <xf numFmtId="0" fontId="60" fillId="20" borderId="5" xfId="0" applyFont="1" applyFill="1" applyBorder="1" applyAlignment="1">
      <alignment horizontal="center" vertical="center" wrapText="1"/>
    </xf>
    <xf numFmtId="0" fontId="60" fillId="20" borderId="29" xfId="0" applyFont="1" applyFill="1" applyBorder="1" applyAlignment="1">
      <alignment horizontal="center" vertical="center" wrapText="1"/>
    </xf>
    <xf numFmtId="0" fontId="1" fillId="8" borderId="52" xfId="0" applyFont="1" applyFill="1" applyBorder="1" applyAlignment="1">
      <alignment horizontal="center" vertical="center" wrapText="1"/>
    </xf>
    <xf numFmtId="0" fontId="1" fillId="8" borderId="1" xfId="0" applyFont="1" applyFill="1" applyBorder="1" applyAlignment="1" applyProtection="1">
      <alignment horizontal="center" vertical="center" wrapText="1"/>
      <protection locked="0"/>
    </xf>
    <xf numFmtId="0" fontId="2" fillId="5" borderId="4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29" xfId="0" applyFont="1" applyBorder="1" applyAlignment="1">
      <alignment horizontal="left" vertical="center" wrapText="1"/>
    </xf>
    <xf numFmtId="0" fontId="0" fillId="21" borderId="21" xfId="0" applyFill="1" applyBorder="1" applyAlignment="1" applyProtection="1">
      <alignment horizontal="center" vertical="center" wrapText="1"/>
      <protection locked="0"/>
    </xf>
    <xf numFmtId="0" fontId="0" fillId="21" borderId="26" xfId="0" applyFill="1" applyBorder="1" applyAlignment="1" applyProtection="1">
      <alignment horizontal="center" vertical="center" wrapText="1"/>
      <protection locked="0"/>
    </xf>
    <xf numFmtId="0" fontId="0" fillId="21" borderId="31" xfId="0" applyFill="1" applyBorder="1" applyAlignment="1" applyProtection="1">
      <alignment horizontal="center" vertical="center" wrapText="1"/>
      <protection locked="0"/>
    </xf>
    <xf numFmtId="0" fontId="0" fillId="21" borderId="51" xfId="0" applyFill="1" applyBorder="1" applyAlignment="1" applyProtection="1">
      <alignment horizontal="center" vertical="center" wrapText="1"/>
      <protection locked="0"/>
    </xf>
    <xf numFmtId="0" fontId="0" fillId="21" borderId="6" xfId="0" applyFill="1" applyBorder="1" applyAlignment="1" applyProtection="1">
      <alignment horizontal="center" vertical="center" wrapText="1"/>
      <protection locked="0"/>
    </xf>
    <xf numFmtId="0" fontId="0" fillId="21" borderId="29" xfId="0" applyFill="1" applyBorder="1" applyAlignment="1" applyProtection="1">
      <alignment horizontal="center" vertical="center" wrapText="1"/>
      <protection locked="0"/>
    </xf>
    <xf numFmtId="0" fontId="1" fillId="2" borderId="32"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44" xfId="0" applyFont="1" applyFill="1" applyBorder="1" applyAlignment="1">
      <alignment horizontal="center" vertical="center" wrapText="1"/>
    </xf>
    <xf numFmtId="0" fontId="1" fillId="8" borderId="4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9" xfId="0" applyFont="1" applyFill="1" applyBorder="1" applyAlignment="1">
      <alignment horizontal="center" vertical="center" wrapText="1"/>
    </xf>
    <xf numFmtId="9" fontId="1" fillId="0" borderId="21" xfId="3" applyFont="1" applyFill="1" applyBorder="1" applyAlignment="1" applyProtection="1">
      <alignment horizontal="center" vertical="center" wrapText="1"/>
    </xf>
    <xf numFmtId="9" fontId="1" fillId="0" borderId="31" xfId="3" applyFont="1" applyFill="1" applyBorder="1" applyAlignment="1" applyProtection="1">
      <alignment horizontal="center" vertical="center" wrapText="1"/>
    </xf>
    <xf numFmtId="0" fontId="1" fillId="2" borderId="5" xfId="0" applyFont="1" applyFill="1" applyBorder="1" applyAlignment="1">
      <alignment horizontal="justify" vertical="center" wrapText="1"/>
    </xf>
    <xf numFmtId="0" fontId="1" fillId="2" borderId="6" xfId="0" applyFont="1" applyFill="1" applyBorder="1" applyAlignment="1">
      <alignment horizontal="justify" vertical="center" wrapText="1"/>
    </xf>
    <xf numFmtId="0" fontId="1" fillId="2" borderId="29" xfId="0" applyFont="1" applyFill="1" applyBorder="1" applyAlignment="1">
      <alignment horizontal="justify" vertical="center" wrapText="1"/>
    </xf>
    <xf numFmtId="0" fontId="1" fillId="2" borderId="5" xfId="4" applyFont="1" applyFill="1" applyBorder="1" applyAlignment="1">
      <alignment horizontal="center" vertical="center" wrapText="1"/>
    </xf>
    <xf numFmtId="0" fontId="1" fillId="2" borderId="6" xfId="4" applyFont="1" applyFill="1" applyBorder="1" applyAlignment="1">
      <alignment horizontal="center" vertical="center" wrapText="1"/>
    </xf>
    <xf numFmtId="0" fontId="1" fillId="2" borderId="29" xfId="4" applyFont="1" applyFill="1" applyBorder="1" applyAlignment="1">
      <alignment horizontal="center" vertical="center" wrapText="1"/>
    </xf>
    <xf numFmtId="0" fontId="1" fillId="2" borderId="5" xfId="0" applyFont="1" applyFill="1" applyBorder="1" applyAlignment="1">
      <alignment horizontal="justify" vertical="center" wrapText="1" readingOrder="1"/>
    </xf>
    <xf numFmtId="0" fontId="1" fillId="2" borderId="29" xfId="0" applyFont="1" applyFill="1" applyBorder="1" applyAlignment="1">
      <alignment horizontal="justify" vertical="center" wrapText="1" readingOrder="1"/>
    </xf>
    <xf numFmtId="1" fontId="5" fillId="0" borderId="5" xfId="0" applyNumberFormat="1" applyFont="1" applyBorder="1" applyAlignment="1" applyProtection="1">
      <alignment horizontal="center" vertical="center" wrapText="1"/>
      <protection locked="0"/>
    </xf>
    <xf numFmtId="1" fontId="5" fillId="0" borderId="29" xfId="0" applyNumberFormat="1" applyFont="1" applyBorder="1" applyAlignment="1" applyProtection="1">
      <alignment horizontal="center" vertical="center" wrapText="1"/>
      <protection locked="0"/>
    </xf>
    <xf numFmtId="9" fontId="2" fillId="0" borderId="5" xfId="0" applyNumberFormat="1" applyFont="1" applyBorder="1" applyAlignment="1">
      <alignment horizontal="center" vertical="center" wrapText="1"/>
    </xf>
    <xf numFmtId="9" fontId="2" fillId="0" borderId="29" xfId="0" applyNumberFormat="1" applyFont="1" applyBorder="1" applyAlignment="1">
      <alignment horizontal="center" vertical="center" wrapText="1"/>
    </xf>
    <xf numFmtId="9" fontId="2" fillId="0" borderId="5" xfId="3" applyFont="1" applyFill="1" applyBorder="1" applyAlignment="1" applyProtection="1">
      <alignment horizontal="center" vertical="center" wrapText="1"/>
    </xf>
    <xf numFmtId="9" fontId="2" fillId="0" borderId="29" xfId="3" applyFont="1" applyFill="1" applyBorder="1" applyAlignment="1" applyProtection="1">
      <alignment horizontal="center" vertical="center" wrapText="1"/>
    </xf>
    <xf numFmtId="1" fontId="1" fillId="0" borderId="5" xfId="0" applyNumberFormat="1" applyFont="1" applyBorder="1" applyAlignment="1">
      <alignment horizontal="center" vertical="center" wrapText="1"/>
    </xf>
    <xf numFmtId="1" fontId="1" fillId="0" borderId="29" xfId="0" applyNumberFormat="1" applyFont="1" applyBorder="1" applyAlignment="1">
      <alignment horizontal="center" vertical="center" wrapText="1"/>
    </xf>
    <xf numFmtId="9" fontId="2" fillId="0" borderId="1" xfId="3" applyFont="1" applyFill="1" applyBorder="1" applyAlignment="1" applyProtection="1">
      <alignment horizontal="center" vertical="center" wrapText="1"/>
    </xf>
    <xf numFmtId="0" fontId="1" fillId="0" borderId="21" xfId="0" applyFont="1" applyBorder="1" applyAlignment="1">
      <alignment horizontal="center" vertical="center" wrapText="1"/>
    </xf>
    <xf numFmtId="0" fontId="1" fillId="0" borderId="31"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5" fillId="0" borderId="1" xfId="0" applyNumberFormat="1" applyFont="1" applyBorder="1" applyAlignment="1" applyProtection="1">
      <alignment horizontal="center" vertical="center" wrapText="1"/>
      <protection locked="0"/>
    </xf>
    <xf numFmtId="9"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2" fillId="2" borderId="12" xfId="0" applyFont="1" applyFill="1" applyBorder="1" applyAlignment="1">
      <alignment horizontal="left" vertical="justify" wrapText="1"/>
    </xf>
    <xf numFmtId="0" fontId="2" fillId="2" borderId="8" xfId="0" applyFont="1" applyFill="1" applyBorder="1" applyAlignment="1">
      <alignment horizontal="left" vertical="justify" wrapText="1"/>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0" borderId="17" xfId="0" applyFont="1" applyBorder="1" applyAlignment="1">
      <alignment horizontal="left" vertical="center" wrapText="1"/>
    </xf>
    <xf numFmtId="0" fontId="2" fillId="0" borderId="9" xfId="0" applyFont="1" applyBorder="1" applyAlignment="1">
      <alignment horizontal="left" vertical="center" wrapText="1"/>
    </xf>
    <xf numFmtId="0" fontId="2" fillId="0" borderId="18"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7" borderId="1"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5" borderId="14"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0" borderId="20" xfId="0" applyFont="1" applyBorder="1" applyAlignment="1">
      <alignment horizontal="left" vertical="center" wrapText="1"/>
    </xf>
    <xf numFmtId="0" fontId="2" fillId="0" borderId="3" xfId="0" applyFont="1" applyBorder="1" applyAlignment="1">
      <alignment horizontal="left" vertical="center" wrapText="1"/>
    </xf>
    <xf numFmtId="0" fontId="2" fillId="3" borderId="14"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3" xfId="0" applyFont="1" applyFill="1" applyBorder="1" applyAlignment="1">
      <alignment horizontal="center" vertical="center" wrapText="1"/>
    </xf>
    <xf numFmtId="9" fontId="1" fillId="2" borderId="5" xfId="0" applyNumberFormat="1" applyFont="1" applyFill="1" applyBorder="1" applyAlignment="1">
      <alignment horizontal="center" vertical="center" wrapText="1"/>
    </xf>
    <xf numFmtId="9" fontId="1" fillId="2" borderId="29" xfId="0" applyNumberFormat="1" applyFont="1" applyFill="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15" fillId="30" borderId="48" xfId="79" applyFont="1" applyFill="1" applyBorder="1" applyAlignment="1">
      <alignment horizontal="center" vertical="center" wrapText="1"/>
    </xf>
    <xf numFmtId="0" fontId="56" fillId="0" borderId="49" xfId="79" applyFont="1" applyBorder="1"/>
    <xf numFmtId="0" fontId="5" fillId="0" borderId="6" xfId="0" applyFont="1" applyBorder="1" applyAlignment="1" applyProtection="1">
      <alignment horizontal="center" vertical="center" wrapText="1"/>
      <protection locked="0"/>
    </xf>
    <xf numFmtId="1" fontId="5" fillId="0" borderId="25" xfId="0" applyNumberFormat="1" applyFont="1" applyBorder="1" applyAlignment="1" applyProtection="1">
      <alignment horizontal="center" vertical="center" wrapText="1"/>
      <protection locked="0"/>
    </xf>
    <xf numFmtId="1" fontId="5" fillId="0" borderId="32" xfId="0" applyNumberFormat="1"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14" fillId="2" borderId="1" xfId="0" applyFont="1" applyFill="1" applyBorder="1" applyAlignment="1">
      <alignment horizontal="center" vertical="top" wrapText="1"/>
    </xf>
    <xf numFmtId="0" fontId="14" fillId="2" borderId="1" xfId="0" applyFont="1" applyFill="1" applyBorder="1" applyAlignment="1">
      <alignment horizontal="center"/>
    </xf>
    <xf numFmtId="0" fontId="14"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25" fillId="12" borderId="0" xfId="0" applyFont="1" applyFill="1" applyAlignment="1">
      <alignment horizontal="left" vertical="center" wrapText="1"/>
    </xf>
    <xf numFmtId="0" fontId="25" fillId="12" borderId="12" xfId="0" applyFont="1" applyFill="1" applyBorder="1" applyAlignment="1">
      <alignment horizontal="left" vertical="center" wrapText="1"/>
    </xf>
    <xf numFmtId="0" fontId="25" fillId="12" borderId="11" xfId="0" applyFont="1" applyFill="1" applyBorder="1" applyAlignment="1">
      <alignment horizontal="left" vertical="center" wrapText="1"/>
    </xf>
    <xf numFmtId="0" fontId="25" fillId="12" borderId="8" xfId="0" applyFont="1" applyFill="1" applyBorder="1" applyAlignment="1">
      <alignment horizontal="left" vertical="center" wrapText="1"/>
    </xf>
    <xf numFmtId="0" fontId="17" fillId="2" borderId="0" xfId="0" applyFont="1" applyFill="1" applyAlignment="1">
      <alignment horizontal="left"/>
    </xf>
    <xf numFmtId="0" fontId="19" fillId="9"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2" fillId="11" borderId="12" xfId="0" applyFont="1" applyFill="1" applyBorder="1" applyAlignment="1">
      <alignment horizontal="center" vertical="center" wrapText="1"/>
    </xf>
    <xf numFmtId="0" fontId="22" fillId="11" borderId="8"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4" fillId="0" borderId="24" xfId="0" applyFont="1" applyBorder="1" applyAlignment="1">
      <alignment horizontal="center" vertical="center" wrapText="1"/>
    </xf>
    <xf numFmtId="0" fontId="24" fillId="0" borderId="0" xfId="0" applyFont="1" applyAlignment="1">
      <alignment horizontal="center" vertical="center" wrapText="1"/>
    </xf>
    <xf numFmtId="0" fontId="25" fillId="0" borderId="12" xfId="0" applyFont="1" applyBorder="1" applyAlignment="1">
      <alignment horizontal="left" vertical="center" wrapText="1"/>
    </xf>
    <xf numFmtId="0" fontId="25" fillId="0" borderId="11" xfId="0" applyFont="1" applyBorder="1" applyAlignment="1">
      <alignment horizontal="left" vertical="center" wrapText="1"/>
    </xf>
    <xf numFmtId="0" fontId="25" fillId="0" borderId="8" xfId="0" applyFont="1" applyBorder="1" applyAlignment="1">
      <alignment horizontal="left" vertical="center"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1" fontId="31" fillId="0" borderId="33" xfId="0" applyNumberFormat="1" applyFont="1" applyBorder="1" applyAlignment="1">
      <alignment horizontal="center" vertical="center" wrapText="1"/>
    </xf>
    <xf numFmtId="1" fontId="31" fillId="0" borderId="35" xfId="0" applyNumberFormat="1"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9" xfId="0" applyFont="1" applyBorder="1" applyAlignment="1">
      <alignment horizontal="center" vertical="center" wrapText="1"/>
    </xf>
    <xf numFmtId="0" fontId="1" fillId="8" borderId="9" xfId="0" applyFont="1" applyFill="1" applyBorder="1" applyAlignment="1">
      <alignment horizontal="center" vertical="center" wrapText="1"/>
    </xf>
    <xf numFmtId="0" fontId="3" fillId="0" borderId="1" xfId="0" applyFont="1" applyBorder="1" applyAlignment="1" applyProtection="1">
      <alignment horizontal="left" vertical="center" wrapText="1"/>
      <protection locked="0"/>
    </xf>
    <xf numFmtId="0" fontId="1" fillId="8" borderId="53"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39" fillId="0" borderId="1" xfId="0" applyFont="1" applyBorder="1" applyAlignment="1">
      <alignment vertical="center" wrapText="1"/>
    </xf>
    <xf numFmtId="0" fontId="39" fillId="0" borderId="1" xfId="0" applyFont="1" applyBorder="1" applyAlignment="1">
      <alignment horizontal="center" vertical="center" wrapText="1"/>
    </xf>
    <xf numFmtId="0" fontId="3" fillId="0" borderId="29" xfId="0" applyFont="1" applyBorder="1" applyAlignment="1" applyProtection="1">
      <alignment horizontal="left" vertical="center" wrapText="1"/>
      <protection locked="0"/>
    </xf>
  </cellXfs>
  <cellStyles count="82">
    <cellStyle name="Millares [0]" xfId="9" builtinId="6"/>
    <cellStyle name="Millares [0] 2" xfId="34" xr:uid="{E75D3B7C-AC64-436D-B348-581A9787418F}"/>
    <cellStyle name="Millares [0] 2 2" xfId="67" xr:uid="{9774BEFB-E719-44A7-B17F-F8CE5FABD6A4}"/>
    <cellStyle name="Millares [0] 3" xfId="23" xr:uid="{8DAF6A35-5995-4F81-8D80-522054D6D328}"/>
    <cellStyle name="Millares [0] 3 2" xfId="56" xr:uid="{7F7C08ED-8109-4586-B90C-F161CE333A16}"/>
    <cellStyle name="Millares 2" xfId="5" xr:uid="{00000000-0005-0000-0000-000002000000}"/>
    <cellStyle name="Millares 2 2" xfId="8" xr:uid="{00000000-0005-0000-0000-000003000000}"/>
    <cellStyle name="Millares 2 2 2" xfId="33" xr:uid="{9AA21F4C-CC97-4E0B-B833-6E8D7E69CE60}"/>
    <cellStyle name="Millares 2 2 2 2" xfId="66" xr:uid="{08C4E742-ECCD-46C8-B3D8-833A13A17CC5}"/>
    <cellStyle name="Millares 2 2 3" xfId="22" xr:uid="{D0DD04D8-10AE-4B03-981C-F8D64C2D03F7}"/>
    <cellStyle name="Millares 2 2 3 2" xfId="55" xr:uid="{B6523A93-74C6-44B2-A467-7A8AF6F4A9D5}"/>
    <cellStyle name="Millares 2 2 4" xfId="49" xr:uid="{EA622664-D5C8-4253-ABE4-1D54540D401F}"/>
    <cellStyle name="Millares 2 2 5" xfId="16" xr:uid="{17943CBC-E9B9-4DB3-B6F8-74A4563D09D4}"/>
    <cellStyle name="Millares 2 3" xfId="10" xr:uid="{00000000-0005-0000-0000-000004000000}"/>
    <cellStyle name="Millares 2 3 2" xfId="36" xr:uid="{2AEDD5E5-17CC-4FC1-A35C-6144F3953D6C}"/>
    <cellStyle name="Millares 2 3 2 2" xfId="69" xr:uid="{BE6B61BA-E9C1-463C-A4D5-1FF64480A80F}"/>
    <cellStyle name="Millares 2 3 3" xfId="25" xr:uid="{36AF6136-8864-42CA-B8F6-5F2686F18209}"/>
    <cellStyle name="Millares 2 3 3 2" xfId="58" xr:uid="{9B92AC71-FCBF-4662-BF0E-DB2FF92CFF5C}"/>
    <cellStyle name="Millares 2 3 4" xfId="50" xr:uid="{B47792CF-41DE-4922-8B3C-A41B5C950922}"/>
    <cellStyle name="Millares 2 3 5" xfId="17" xr:uid="{BDA594BB-E223-4637-9853-FC54ED44590B}"/>
    <cellStyle name="Millares 2 4" xfId="27" xr:uid="{E42108D8-1008-463D-B9BC-AC24F6566724}"/>
    <cellStyle name="Millares 2 4 2" xfId="60" xr:uid="{6B186DF0-FB3E-459F-8847-5620B6FAE4ED}"/>
    <cellStyle name="Millares 2 5" xfId="29" xr:uid="{D959E8F9-D3DA-4D3A-A24B-196CE8782FD5}"/>
    <cellStyle name="Millares 2 5 2" xfId="62" xr:uid="{3B00C3AE-0812-48CE-AD23-2CFE8C7566A6}"/>
    <cellStyle name="Millares 2 6" xfId="20" xr:uid="{3AA5D92F-C689-43F6-9FAB-E33F52C110A0}"/>
    <cellStyle name="Millares 2 6 2" xfId="53" xr:uid="{071F7F80-C868-4114-9215-1738F2035E89}"/>
    <cellStyle name="Millares 2 7" xfId="47" xr:uid="{82D6B593-BBA2-4C0F-8AD8-9617EA7762A3}"/>
    <cellStyle name="Millares 2 8" xfId="14" xr:uid="{CDCA9158-AD00-4C86-9AED-F32EDE9BD363}"/>
    <cellStyle name="Millares 3" xfId="31" xr:uid="{CAC3A51D-738A-4B81-94E2-D3D3514D8D0A}"/>
    <cellStyle name="Millares 3 2" xfId="64" xr:uid="{7DD6C78C-3BB2-4018-84A0-E18509EFD0D9}"/>
    <cellStyle name="Millares 4" xfId="40" xr:uid="{9CEFAA01-D6D8-443D-BEF6-4CC780E0DBBF}"/>
    <cellStyle name="Millares 4 2" xfId="73" xr:uid="{8398D8A5-15CA-4A9F-8E08-1864B6FE430A}"/>
    <cellStyle name="Millares 5" xfId="43" xr:uid="{D5AE18BD-1101-41AF-BFF3-F4280CF005F5}"/>
    <cellStyle name="Millares 5 2" xfId="76" xr:uid="{6071A148-9AB0-4BD5-8A64-F681EBBB2AE0}"/>
    <cellStyle name="Millares 6" xfId="42" xr:uid="{105CB353-56A0-4FDA-9076-4AA3659A1A6B}"/>
    <cellStyle name="Millares 6 2" xfId="75" xr:uid="{C4F950FA-192A-4C6E-B910-88DEC97F464F}"/>
    <cellStyle name="Millares 7" xfId="12" xr:uid="{DD352F65-C29E-4D3C-9A8D-0A920F824C92}"/>
    <cellStyle name="Millares 7 2" xfId="74" xr:uid="{B1E64D14-87E7-4839-AFA4-68BC42B4FD19}"/>
    <cellStyle name="Millares 7 3" xfId="41" xr:uid="{3BF88055-2E94-4103-952D-922DA05A1F66}"/>
    <cellStyle name="Moneda [0] 2" xfId="35" xr:uid="{0FF27D0E-1D42-4D7D-94A8-ED204FAE77B3}"/>
    <cellStyle name="Moneda [0] 2 2" xfId="68" xr:uid="{F95500AB-E4CE-4CFF-9063-6A38AE03BC6A}"/>
    <cellStyle name="Moneda [0] 3" xfId="24" xr:uid="{6F8AED9E-0D75-4E55-ADE1-F14C831160FB}"/>
    <cellStyle name="Moneda [0] 3 2" xfId="57" xr:uid="{46C4F033-0861-4A36-9C2A-5B65C89FAB30}"/>
    <cellStyle name="Moneda 10" xfId="45" xr:uid="{0DC49E65-ABCF-400E-9E88-A116DABD34E0}"/>
    <cellStyle name="Moneda 10 2" xfId="78" xr:uid="{180E5B9C-08E2-488D-BFED-F3642E668276}"/>
    <cellStyle name="Moneda 11" xfId="39" xr:uid="{457959A8-EEF8-44DC-8177-430F0AC85FAA}"/>
    <cellStyle name="Moneda 11 2" xfId="72" xr:uid="{7AC18D37-AD32-4F54-BFB6-8593CF365B28}"/>
    <cellStyle name="Moneda 12" xfId="13" xr:uid="{1BD6A635-9BD1-40C2-9FA0-13A5F806E1D2}"/>
    <cellStyle name="Moneda 13" xfId="46" xr:uid="{B86669A7-39EA-4DDB-B788-7E62CD23B110}"/>
    <cellStyle name="Moneda 2" xfId="6" xr:uid="{00000000-0005-0000-0000-000007000000}"/>
    <cellStyle name="Moneda 3" xfId="7" xr:uid="{00000000-0005-0000-0000-000008000000}"/>
    <cellStyle name="Moneda 3 2" xfId="32" xr:uid="{A118CDA9-FB9E-45DD-929B-F7C11FABD215}"/>
    <cellStyle name="Moneda 3 2 2" xfId="65" xr:uid="{DDA0CBFE-EB54-456C-AD8B-F930726F104A}"/>
    <cellStyle name="Moneda 3 3" xfId="21" xr:uid="{DA36BFA8-8BE1-4EBF-A5ED-115C4F143034}"/>
    <cellStyle name="Moneda 3 3 2" xfId="54" xr:uid="{677386D5-3AA8-47C1-94D1-E2D64AF802F0}"/>
    <cellStyle name="Moneda 3 4" xfId="48" xr:uid="{D0E89E4F-165B-47C4-BF6E-6A192A5C61D1}"/>
    <cellStyle name="Moneda 3 5" xfId="15" xr:uid="{E0B69AA9-14C6-4006-8D55-C0C8FCE0B4C4}"/>
    <cellStyle name="Moneda 4" xfId="11" xr:uid="{00000000-0005-0000-0000-000009000000}"/>
    <cellStyle name="Moneda 4 2" xfId="37" xr:uid="{A9002B94-3803-459D-8D50-51CD191A4CA7}"/>
    <cellStyle name="Moneda 4 2 2" xfId="70" xr:uid="{359228A0-0C53-46AA-8A15-A2FCC581E84C}"/>
    <cellStyle name="Moneda 4 3" xfId="26" xr:uid="{E3FC085E-0AB7-442E-B54E-201F56A760B1}"/>
    <cellStyle name="Moneda 4 3 2" xfId="59" xr:uid="{9D6FF8F3-13CD-461C-9841-08B8A7619866}"/>
    <cellStyle name="Moneda 4 4" xfId="51" xr:uid="{6E517720-92CF-4FFF-99F5-39E78A8538E2}"/>
    <cellStyle name="Moneda 4 5" xfId="18" xr:uid="{74130461-47AB-4E06-9B84-0C675995ADE2}"/>
    <cellStyle name="Moneda 5" xfId="28" xr:uid="{2EC1FE78-EC9F-4BE4-B871-0352E1C71584}"/>
    <cellStyle name="Moneda 5 2" xfId="61" xr:uid="{9B9C3BAB-E438-4759-909B-54385D9720B0}"/>
    <cellStyle name="Moneda 6" xfId="30" xr:uid="{614C3DBC-1715-4997-83BD-D4300FC4D87A}"/>
    <cellStyle name="Moneda 6 2" xfId="63" xr:uid="{1561077C-D63E-41E0-8B8B-9D960EAFCBF1}"/>
    <cellStyle name="Moneda 7" xfId="19" xr:uid="{48FBCED7-16B6-4E7B-BC14-2B54BA184D14}"/>
    <cellStyle name="Moneda 7 2" xfId="52" xr:uid="{52093CF7-5E9E-488C-AB71-B69C34F27E60}"/>
    <cellStyle name="Moneda 8" xfId="38" xr:uid="{62BC2E61-F9D6-44DA-8E71-E8318CD95743}"/>
    <cellStyle name="Moneda 8 2" xfId="71" xr:uid="{9D7CC5D7-0CEE-4FA3-B151-86620A95E70D}"/>
    <cellStyle name="Moneda 9" xfId="44" xr:uid="{AF967FC3-B78D-4BFF-B7AF-F77E6B28B240}"/>
    <cellStyle name="Moneda 9 2" xfId="77" xr:uid="{02576AC4-EF15-4AB7-9865-AA46A0531DD7}"/>
    <cellStyle name="Normal" xfId="0" builtinId="0"/>
    <cellStyle name="Normal 2" xfId="1" xr:uid="{00000000-0005-0000-0000-00000B000000}"/>
    <cellStyle name="Normal 2 2" xfId="4" xr:uid="{00000000-0005-0000-0000-00000C000000}"/>
    <cellStyle name="Normal 2 3" xfId="81" xr:uid="{7367E579-919F-4EC6-8B74-2DA9CC0E3EEA}"/>
    <cellStyle name="Normal 2 4" xfId="80" xr:uid="{7A41453C-2827-4328-9B5F-7CA60C66DCB8}"/>
    <cellStyle name="Normal 3" xfId="2" xr:uid="{00000000-0005-0000-0000-00000D000000}"/>
    <cellStyle name="Normal 4" xfId="79" xr:uid="{25098607-7F81-4247-9FA5-D51ADB3447C8}"/>
    <cellStyle name="Porcentaje" xfId="3" builtinId="5"/>
  </cellStyles>
  <dxfs count="0"/>
  <tableStyles count="0" defaultTableStyle="TableStyleMedium2" defaultPivotStyle="PivotStyleLight16"/>
  <colors>
    <mruColors>
      <color rgb="FF99FF66"/>
      <color rgb="FFFF9966"/>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7" Type="http://schemas.openxmlformats.org/officeDocument/2006/relationships/image" Target="../media/image8.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800100</xdr:colOff>
          <xdr:row>0</xdr:row>
          <xdr:rowOff>0</xdr:rowOff>
        </xdr:from>
        <xdr:to>
          <xdr:col>2</xdr:col>
          <xdr:colOff>2171700</xdr:colOff>
          <xdr:row>5</xdr:row>
          <xdr:rowOff>76200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1343026</xdr:colOff>
      <xdr:row>0</xdr:row>
      <xdr:rowOff>104775</xdr:rowOff>
    </xdr:from>
    <xdr:to>
      <xdr:col>6</xdr:col>
      <xdr:colOff>1485900</xdr:colOff>
      <xdr:row>3</xdr:row>
      <xdr:rowOff>124719</xdr:rowOff>
    </xdr:to>
    <xdr:pic>
      <xdr:nvPicPr>
        <xdr:cNvPr id="4" name="1 Imagen">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86776" y="104775"/>
          <a:ext cx="2219324" cy="705744"/>
        </a:xfrm>
        <a:prstGeom prst="rect">
          <a:avLst/>
        </a:prstGeom>
      </xdr:spPr>
    </xdr:pic>
    <xdr:clientData/>
  </xdr:twoCellAnchor>
  <xdr:twoCellAnchor editAs="oneCell">
    <xdr:from>
      <xdr:col>0</xdr:col>
      <xdr:colOff>19050</xdr:colOff>
      <xdr:row>0</xdr:row>
      <xdr:rowOff>0</xdr:rowOff>
    </xdr:from>
    <xdr:to>
      <xdr:col>1</xdr:col>
      <xdr:colOff>981076</xdr:colOff>
      <xdr:row>3</xdr:row>
      <xdr:rowOff>180975</xdr:rowOff>
    </xdr:to>
    <xdr:pic>
      <xdr:nvPicPr>
        <xdr:cNvPr id="5" name="2 Imagen" descr="https://ids.gov.co/web/images/sampledata/overlay/logo.jpg">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1724026"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687917</xdr:colOff>
      <xdr:row>33</xdr:row>
      <xdr:rowOff>105836</xdr:rowOff>
    </xdr:from>
    <xdr:to>
      <xdr:col>7</xdr:col>
      <xdr:colOff>5292</xdr:colOff>
      <xdr:row>35</xdr:row>
      <xdr:rowOff>138796</xdr:rowOff>
    </xdr:to>
    <xdr:pic>
      <xdr:nvPicPr>
        <xdr:cNvPr id="6" name="1 Imagen" descr="https://ids.gov.co/web/images/sampledata/overlay/logo.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59642" y="105836"/>
          <a:ext cx="1031875" cy="413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423334</xdr:colOff>
      <xdr:row>33</xdr:row>
      <xdr:rowOff>52916</xdr:rowOff>
    </xdr:from>
    <xdr:to>
      <xdr:col>15</xdr:col>
      <xdr:colOff>165894</xdr:colOff>
      <xdr:row>35</xdr:row>
      <xdr:rowOff>146443</xdr:rowOff>
    </xdr:to>
    <xdr:pic>
      <xdr:nvPicPr>
        <xdr:cNvPr id="7" name="2 Imagen">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138709" y="52916"/>
          <a:ext cx="2028560" cy="474527"/>
        </a:xfrm>
        <a:prstGeom prst="rect">
          <a:avLst/>
        </a:prstGeom>
      </xdr:spPr>
    </xdr:pic>
    <xdr:clientData/>
  </xdr:twoCellAnchor>
  <xdr:twoCellAnchor editAs="oneCell">
    <xdr:from>
      <xdr:col>5</xdr:col>
      <xdr:colOff>1343026</xdr:colOff>
      <xdr:row>53</xdr:row>
      <xdr:rowOff>95250</xdr:rowOff>
    </xdr:from>
    <xdr:to>
      <xdr:col>6</xdr:col>
      <xdr:colOff>1123950</xdr:colOff>
      <xdr:row>56</xdr:row>
      <xdr:rowOff>5156</xdr:rowOff>
    </xdr:to>
    <xdr:pic>
      <xdr:nvPicPr>
        <xdr:cNvPr id="8" name="1 Imagen">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239376" y="95250"/>
          <a:ext cx="1857374" cy="481406"/>
        </a:xfrm>
        <a:prstGeom prst="rect">
          <a:avLst/>
        </a:prstGeom>
      </xdr:spPr>
    </xdr:pic>
    <xdr:clientData/>
  </xdr:twoCellAnchor>
  <xdr:twoCellAnchor editAs="oneCell">
    <xdr:from>
      <xdr:col>1</xdr:col>
      <xdr:colOff>76200</xdr:colOff>
      <xdr:row>53</xdr:row>
      <xdr:rowOff>0</xdr:rowOff>
    </xdr:from>
    <xdr:to>
      <xdr:col>2</xdr:col>
      <xdr:colOff>304801</xdr:colOff>
      <xdr:row>56</xdr:row>
      <xdr:rowOff>47625</xdr:rowOff>
    </xdr:to>
    <xdr:pic>
      <xdr:nvPicPr>
        <xdr:cNvPr id="9" name="2 Imagen" descr="https://ids.gov.co/web/images/sampledata/overlay/logo.jpg">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1266826</xdr:colOff>
      <xdr:row>68</xdr:row>
      <xdr:rowOff>95250</xdr:rowOff>
    </xdr:from>
    <xdr:to>
      <xdr:col>8</xdr:col>
      <xdr:colOff>609600</xdr:colOff>
      <xdr:row>71</xdr:row>
      <xdr:rowOff>5156</xdr:rowOff>
    </xdr:to>
    <xdr:pic>
      <xdr:nvPicPr>
        <xdr:cNvPr id="10" name="1 Imagen">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982326" y="95250"/>
          <a:ext cx="1857374" cy="481406"/>
        </a:xfrm>
        <a:prstGeom prst="rect">
          <a:avLst/>
        </a:prstGeom>
      </xdr:spPr>
    </xdr:pic>
    <xdr:clientData/>
  </xdr:twoCellAnchor>
  <xdr:twoCellAnchor editAs="oneCell">
    <xdr:from>
      <xdr:col>2</xdr:col>
      <xdr:colOff>0</xdr:colOff>
      <xdr:row>68</xdr:row>
      <xdr:rowOff>0</xdr:rowOff>
    </xdr:from>
    <xdr:to>
      <xdr:col>3</xdr:col>
      <xdr:colOff>123826</xdr:colOff>
      <xdr:row>71</xdr:row>
      <xdr:rowOff>47625</xdr:rowOff>
    </xdr:to>
    <xdr:pic>
      <xdr:nvPicPr>
        <xdr:cNvPr id="11" name="2 Imagen" descr="https://ids.gov.co/web/images/sampledata/overlay/logo.jpg">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783431</xdr:colOff>
      <xdr:row>83</xdr:row>
      <xdr:rowOff>240507</xdr:rowOff>
    </xdr:from>
    <xdr:to>
      <xdr:col>10</xdr:col>
      <xdr:colOff>321469</xdr:colOff>
      <xdr:row>86</xdr:row>
      <xdr:rowOff>98026</xdr:rowOff>
    </xdr:to>
    <xdr:pic>
      <xdr:nvPicPr>
        <xdr:cNvPr id="12" name="1 Imagen">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356056" y="240507"/>
          <a:ext cx="1843088" cy="476644"/>
        </a:xfrm>
        <a:prstGeom prst="rect">
          <a:avLst/>
        </a:prstGeom>
      </xdr:spPr>
    </xdr:pic>
    <xdr:clientData/>
  </xdr:twoCellAnchor>
  <xdr:twoCellAnchor editAs="oneCell">
    <xdr:from>
      <xdr:col>2</xdr:col>
      <xdr:colOff>557213</xdr:colOff>
      <xdr:row>83</xdr:row>
      <xdr:rowOff>190500</xdr:rowOff>
    </xdr:from>
    <xdr:to>
      <xdr:col>3</xdr:col>
      <xdr:colOff>328612</xdr:colOff>
      <xdr:row>87</xdr:row>
      <xdr:rowOff>114299</xdr:rowOff>
    </xdr:to>
    <xdr:pic>
      <xdr:nvPicPr>
        <xdr:cNvPr id="13" name="2 Imagen" descr="https://ids.gov.co/web/images/sampledata/overlay/logo.jpg">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8" y="190500"/>
          <a:ext cx="1371599" cy="685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stemas\Plan_Anticorrupcion\2017\2.Estrategias%20de%20Racionalizaci&#243;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row>
        <row r="3">
          <cell r="A3" t="str">
            <v>Nacional</v>
          </cell>
          <cell r="B3" t="str">
            <v>Ambiente y Desarrollo Sostenible</v>
          </cell>
          <cell r="C3" t="str">
            <v>Descentralizado</v>
          </cell>
          <cell r="D3" t="str">
            <v>Antioquia</v>
          </cell>
          <cell r="E3">
            <v>2016</v>
          </cell>
        </row>
        <row r="4">
          <cell r="A4" t="str">
            <v>Territorial</v>
          </cell>
          <cell r="B4" t="str">
            <v>Ciencia, Tecnología e innovación</v>
          </cell>
          <cell r="D4" t="str">
            <v>Arauca</v>
          </cell>
          <cell r="E4">
            <v>2017</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96"/>
  <sheetViews>
    <sheetView tabSelected="1" zoomScale="55" zoomScaleNormal="55" zoomScalePageLayoutView="119" workbookViewId="0">
      <selection activeCell="D97" sqref="D97"/>
    </sheetView>
  </sheetViews>
  <sheetFormatPr baseColWidth="10" defaultColWidth="10.88671875" defaultRowHeight="14.4" x14ac:dyDescent="0.3"/>
  <cols>
    <col min="1" max="1" width="26" style="162" customWidth="1"/>
    <col min="2" max="2" width="29.6640625" style="1" customWidth="1"/>
    <col min="3" max="3" width="33.109375" style="1" customWidth="1"/>
    <col min="4" max="4" width="47.33203125" style="1" customWidth="1"/>
    <col min="5" max="5" width="23.44140625" style="1" customWidth="1"/>
    <col min="6" max="6" width="39.44140625" style="1" customWidth="1"/>
    <col min="7" max="7" width="34.33203125" style="1" customWidth="1"/>
    <col min="8" max="8" width="20.6640625" style="1" customWidth="1"/>
    <col min="9" max="9" width="44.44140625" style="4" customWidth="1"/>
    <col min="10" max="10" width="19.109375" style="5" customWidth="1"/>
    <col min="11" max="11" width="54.6640625" style="1" customWidth="1"/>
    <col min="12" max="12" width="19.44140625" style="5" customWidth="1"/>
    <col min="13" max="13" width="16.109375" style="64" customWidth="1"/>
    <col min="14" max="14" width="17.88671875" style="4" customWidth="1"/>
    <col min="15" max="15" width="19.109375" style="5" customWidth="1"/>
    <col min="16" max="16" width="47.109375" style="1" customWidth="1"/>
    <col min="17" max="17" width="19.44140625" style="5" customWidth="1"/>
    <col min="18" max="18" width="9.109375" style="1" customWidth="1"/>
    <col min="19" max="19" width="8.5546875" style="4" customWidth="1"/>
    <col min="20" max="20" width="8.109375" style="5" customWidth="1"/>
    <col min="21" max="21" width="50.109375" style="1" customWidth="1"/>
    <col min="22" max="22" width="12.5546875" style="5" customWidth="1"/>
    <col min="23" max="23" width="16.109375" style="1" customWidth="1"/>
    <col min="24" max="24" width="19.88671875" style="4" customWidth="1"/>
    <col min="25" max="25" width="19.109375" style="5" customWidth="1"/>
    <col min="26" max="26" width="37.33203125" style="1" customWidth="1"/>
    <col min="27" max="27" width="19.44140625" style="5" customWidth="1"/>
    <col min="28" max="16384" width="10.88671875" style="1"/>
  </cols>
  <sheetData>
    <row r="1" spans="1:33" s="6" customFormat="1" ht="15" customHeight="1" x14ac:dyDescent="0.3">
      <c r="A1" s="477"/>
      <c r="B1" s="477"/>
      <c r="C1" s="477"/>
      <c r="D1" s="477"/>
      <c r="E1" s="578" t="s">
        <v>6</v>
      </c>
      <c r="F1" s="579"/>
      <c r="G1" s="579"/>
      <c r="H1" s="579"/>
      <c r="I1" s="579"/>
      <c r="J1" s="579"/>
      <c r="K1" s="579"/>
      <c r="L1" s="579"/>
      <c r="M1" s="579"/>
      <c r="N1" s="579"/>
      <c r="O1" s="579"/>
      <c r="P1" s="579"/>
      <c r="Q1" s="579"/>
      <c r="R1" s="579"/>
      <c r="S1" s="579"/>
      <c r="T1" s="579"/>
      <c r="U1" s="579"/>
      <c r="V1" s="579"/>
      <c r="W1" s="579"/>
      <c r="X1" s="579"/>
      <c r="Y1" s="580"/>
      <c r="Z1" s="556" t="s">
        <v>7</v>
      </c>
      <c r="AA1" s="557"/>
    </row>
    <row r="2" spans="1:33" s="6" customFormat="1" ht="15" customHeight="1" x14ac:dyDescent="0.3">
      <c r="A2" s="477"/>
      <c r="B2" s="477"/>
      <c r="C2" s="477"/>
      <c r="D2" s="477"/>
      <c r="E2" s="482" t="s">
        <v>21</v>
      </c>
      <c r="F2" s="483"/>
      <c r="G2" s="483"/>
      <c r="H2" s="483"/>
      <c r="I2" s="483"/>
      <c r="J2" s="483"/>
      <c r="K2" s="483"/>
      <c r="L2" s="483"/>
      <c r="M2" s="483"/>
      <c r="N2" s="483"/>
      <c r="O2" s="483"/>
      <c r="P2" s="483"/>
      <c r="Q2" s="483"/>
      <c r="R2" s="483"/>
      <c r="S2" s="483"/>
      <c r="T2" s="483"/>
      <c r="U2" s="483"/>
      <c r="V2" s="483"/>
      <c r="W2" s="483"/>
      <c r="X2" s="483"/>
      <c r="Y2" s="483"/>
      <c r="Z2" s="565" t="s">
        <v>8</v>
      </c>
      <c r="AA2" s="566"/>
    </row>
    <row r="3" spans="1:33" s="6" customFormat="1" x14ac:dyDescent="0.3">
      <c r="A3" s="477"/>
      <c r="B3" s="477"/>
      <c r="C3" s="477"/>
      <c r="D3" s="477"/>
      <c r="E3" s="484"/>
      <c r="F3" s="485"/>
      <c r="G3" s="485"/>
      <c r="H3" s="485"/>
      <c r="I3" s="485"/>
      <c r="J3" s="485"/>
      <c r="K3" s="485"/>
      <c r="L3" s="485"/>
      <c r="M3" s="485"/>
      <c r="N3" s="485"/>
      <c r="O3" s="485"/>
      <c r="P3" s="485"/>
      <c r="Q3" s="485"/>
      <c r="R3" s="485"/>
      <c r="S3" s="485"/>
      <c r="T3" s="485"/>
      <c r="U3" s="485"/>
      <c r="V3" s="485"/>
      <c r="W3" s="485"/>
      <c r="X3" s="485"/>
      <c r="Y3" s="485"/>
      <c r="Z3" s="567"/>
      <c r="AA3" s="568"/>
    </row>
    <row r="4" spans="1:33" s="6" customFormat="1" x14ac:dyDescent="0.3">
      <c r="A4" s="477"/>
      <c r="B4" s="477"/>
      <c r="C4" s="477"/>
      <c r="D4" s="477"/>
      <c r="E4" s="484"/>
      <c r="F4" s="485"/>
      <c r="G4" s="485"/>
      <c r="H4" s="485"/>
      <c r="I4" s="485"/>
      <c r="J4" s="485"/>
      <c r="K4" s="485"/>
      <c r="L4" s="485"/>
      <c r="M4" s="485"/>
      <c r="N4" s="485"/>
      <c r="O4" s="485"/>
      <c r="P4" s="485"/>
      <c r="Q4" s="485"/>
      <c r="R4" s="485"/>
      <c r="S4" s="485"/>
      <c r="T4" s="485"/>
      <c r="U4" s="485"/>
      <c r="V4" s="485"/>
      <c r="W4" s="485"/>
      <c r="X4" s="485"/>
      <c r="Y4" s="485"/>
      <c r="Z4" s="569" t="s">
        <v>5</v>
      </c>
      <c r="AA4" s="570"/>
    </row>
    <row r="5" spans="1:33" s="6" customFormat="1" x14ac:dyDescent="0.3">
      <c r="A5" s="477"/>
      <c r="B5" s="477"/>
      <c r="C5" s="477"/>
      <c r="D5" s="477"/>
      <c r="E5" s="484"/>
      <c r="F5" s="485"/>
      <c r="G5" s="485"/>
      <c r="H5" s="485"/>
      <c r="I5" s="485"/>
      <c r="J5" s="485"/>
      <c r="K5" s="485"/>
      <c r="L5" s="485"/>
      <c r="M5" s="485"/>
      <c r="N5" s="485"/>
      <c r="O5" s="485"/>
      <c r="P5" s="485"/>
      <c r="Q5" s="485"/>
      <c r="R5" s="485"/>
      <c r="S5" s="485"/>
      <c r="T5" s="485"/>
      <c r="U5" s="485"/>
      <c r="V5" s="485"/>
      <c r="W5" s="485"/>
      <c r="X5" s="485"/>
      <c r="Y5" s="485"/>
      <c r="Z5" s="591" t="s">
        <v>35</v>
      </c>
      <c r="AA5" s="591"/>
    </row>
    <row r="6" spans="1:33" s="2" customFormat="1" ht="54" customHeight="1" thickBot="1" x14ac:dyDescent="0.35">
      <c r="A6" s="478" t="s">
        <v>1017</v>
      </c>
      <c r="B6" s="478"/>
      <c r="C6" s="478"/>
      <c r="D6" s="478"/>
      <c r="E6" s="486"/>
      <c r="F6" s="487"/>
      <c r="G6" s="487"/>
      <c r="H6" s="487"/>
      <c r="I6" s="487"/>
      <c r="J6" s="487"/>
      <c r="K6" s="487"/>
      <c r="L6" s="487"/>
      <c r="M6" s="487"/>
      <c r="N6" s="487"/>
      <c r="O6" s="487"/>
      <c r="P6" s="487"/>
      <c r="Q6" s="487"/>
      <c r="R6" s="487"/>
      <c r="S6" s="487"/>
      <c r="T6" s="487"/>
      <c r="U6" s="487"/>
      <c r="V6" s="487"/>
      <c r="W6" s="487"/>
      <c r="X6" s="487"/>
      <c r="Y6" s="487"/>
      <c r="Z6" s="592"/>
      <c r="AA6" s="592"/>
    </row>
    <row r="7" spans="1:33" s="6" customFormat="1" ht="15.75" customHeight="1" thickBot="1" x14ac:dyDescent="0.35">
      <c r="A7" s="513" t="s">
        <v>694</v>
      </c>
      <c r="B7" s="513" t="s">
        <v>17</v>
      </c>
      <c r="C7" s="513" t="s">
        <v>2</v>
      </c>
      <c r="D7" s="513" t="s">
        <v>3</v>
      </c>
      <c r="E7" s="514" t="s">
        <v>4</v>
      </c>
      <c r="F7" s="581" t="s">
        <v>0</v>
      </c>
      <c r="G7" s="582"/>
      <c r="H7" s="593" t="s">
        <v>34</v>
      </c>
      <c r="I7" s="594"/>
      <c r="J7" s="594"/>
      <c r="K7" s="594"/>
      <c r="L7" s="595"/>
      <c r="M7" s="588" t="s">
        <v>33</v>
      </c>
      <c r="N7" s="589"/>
      <c r="O7" s="589"/>
      <c r="P7" s="589"/>
      <c r="Q7" s="590"/>
      <c r="R7" s="575" t="s">
        <v>32</v>
      </c>
      <c r="S7" s="576"/>
      <c r="T7" s="576"/>
      <c r="U7" s="576"/>
      <c r="V7" s="577"/>
      <c r="W7" s="562" t="s">
        <v>31</v>
      </c>
      <c r="X7" s="563"/>
      <c r="Y7" s="563"/>
      <c r="Z7" s="563"/>
      <c r="AA7" s="564"/>
      <c r="AB7" s="24"/>
      <c r="AC7" s="24"/>
      <c r="AD7" s="24"/>
      <c r="AE7" s="24"/>
      <c r="AF7" s="24"/>
      <c r="AG7" s="24"/>
    </row>
    <row r="8" spans="1:33" s="6" customFormat="1" ht="15.75" customHeight="1" thickBot="1" x14ac:dyDescent="0.35">
      <c r="A8" s="514"/>
      <c r="B8" s="514"/>
      <c r="C8" s="514"/>
      <c r="D8" s="514"/>
      <c r="E8" s="514"/>
      <c r="F8" s="583"/>
      <c r="G8" s="584"/>
      <c r="H8" s="605" t="s">
        <v>19</v>
      </c>
      <c r="I8" s="596"/>
      <c r="J8" s="596"/>
      <c r="K8" s="596" t="s">
        <v>1</v>
      </c>
      <c r="L8" s="603" t="s">
        <v>20</v>
      </c>
      <c r="M8" s="586" t="s">
        <v>19</v>
      </c>
      <c r="N8" s="587"/>
      <c r="O8" s="587"/>
      <c r="P8" s="598" t="s">
        <v>1</v>
      </c>
      <c r="Q8" s="600" t="s">
        <v>26</v>
      </c>
      <c r="R8" s="602" t="s">
        <v>19</v>
      </c>
      <c r="S8" s="558"/>
      <c r="T8" s="558"/>
      <c r="U8" s="558" t="s">
        <v>1</v>
      </c>
      <c r="V8" s="560" t="s">
        <v>23</v>
      </c>
      <c r="W8" s="585" t="s">
        <v>19</v>
      </c>
      <c r="X8" s="571"/>
      <c r="Y8" s="571"/>
      <c r="Z8" s="571" t="s">
        <v>1</v>
      </c>
      <c r="AA8" s="573" t="s">
        <v>22</v>
      </c>
      <c r="AB8" s="24"/>
      <c r="AC8" s="24"/>
      <c r="AD8" s="24"/>
      <c r="AE8" s="24"/>
      <c r="AF8" s="24"/>
      <c r="AG8" s="24"/>
    </row>
    <row r="9" spans="1:33" s="6" customFormat="1" ht="89.25" customHeight="1" x14ac:dyDescent="0.3">
      <c r="A9" s="515"/>
      <c r="B9" s="515"/>
      <c r="C9" s="515"/>
      <c r="D9" s="515"/>
      <c r="E9" s="515"/>
      <c r="F9" s="22" t="s">
        <v>18</v>
      </c>
      <c r="G9" s="23"/>
      <c r="H9" s="10" t="s">
        <v>29</v>
      </c>
      <c r="I9" s="11" t="s">
        <v>30</v>
      </c>
      <c r="J9" s="12" t="s">
        <v>28</v>
      </c>
      <c r="K9" s="597"/>
      <c r="L9" s="604"/>
      <c r="M9" s="13" t="s">
        <v>29</v>
      </c>
      <c r="N9" s="14" t="s">
        <v>30</v>
      </c>
      <c r="O9" s="15" t="s">
        <v>27</v>
      </c>
      <c r="P9" s="599"/>
      <c r="Q9" s="601"/>
      <c r="R9" s="16" t="s">
        <v>29</v>
      </c>
      <c r="S9" s="17" t="s">
        <v>30</v>
      </c>
      <c r="T9" s="18" t="s">
        <v>25</v>
      </c>
      <c r="U9" s="559"/>
      <c r="V9" s="561"/>
      <c r="W9" s="19" t="s">
        <v>31</v>
      </c>
      <c r="X9" s="20" t="s">
        <v>30</v>
      </c>
      <c r="Y9" s="21" t="s">
        <v>24</v>
      </c>
      <c r="Z9" s="572"/>
      <c r="AA9" s="574"/>
      <c r="AB9" s="24"/>
      <c r="AC9" s="24"/>
      <c r="AD9" s="24"/>
      <c r="AE9" s="24"/>
      <c r="AF9" s="24"/>
      <c r="AG9" s="24"/>
    </row>
    <row r="10" spans="1:33" ht="71.25" customHeight="1" x14ac:dyDescent="0.3">
      <c r="A10" s="479" t="s">
        <v>695</v>
      </c>
      <c r="B10" s="189" t="s">
        <v>40</v>
      </c>
      <c r="C10" s="465" t="s">
        <v>364</v>
      </c>
      <c r="D10" s="110" t="s">
        <v>691</v>
      </c>
      <c r="E10" s="122" t="s">
        <v>365</v>
      </c>
      <c r="F10" s="122" t="s">
        <v>368</v>
      </c>
      <c r="G10" s="65">
        <v>1</v>
      </c>
      <c r="H10" s="69">
        <v>1</v>
      </c>
      <c r="I10" s="7">
        <v>1</v>
      </c>
      <c r="J10" s="29">
        <f>IFERROR((H10/I10),0)</f>
        <v>1</v>
      </c>
      <c r="K10" s="3"/>
      <c r="L10" s="68">
        <f>IFERROR(IF(G10="Según demanda",H10/I10,H10/G10),0)</f>
        <v>1</v>
      </c>
      <c r="M10" s="69">
        <v>0</v>
      </c>
      <c r="N10" s="7">
        <v>0</v>
      </c>
      <c r="O10" s="29">
        <f>IFERROR((M10/N10),0)</f>
        <v>0</v>
      </c>
      <c r="P10" s="3" t="s">
        <v>877</v>
      </c>
      <c r="Q10" s="68">
        <f>IFERROR(IF(G10="Según demanda",(M10+H10)/(I10+N10),(M10+H10)/G10),0)</f>
        <v>1</v>
      </c>
      <c r="R10" s="7">
        <v>0</v>
      </c>
      <c r="S10" s="7">
        <v>0</v>
      </c>
      <c r="T10" s="29">
        <f>IFERROR((R10/S10),0)</f>
        <v>0</v>
      </c>
      <c r="U10" s="3" t="s">
        <v>877</v>
      </c>
      <c r="V10" s="27">
        <f>IFERROR(IF(G10="Según demanda",(R10+M10+H10)/(I10+N10+S10),(R10+M10+H10)/G10),0)</f>
        <v>1</v>
      </c>
      <c r="W10" s="7"/>
      <c r="X10" s="7"/>
      <c r="Y10" s="29">
        <f>IFERROR((W10/X10),0)</f>
        <v>0</v>
      </c>
      <c r="Z10" s="3"/>
      <c r="AA10" s="27">
        <f>IFERROR(IF(G10="Según demanda",(W10+R10+M10+H10)/(I10+N10+S10+X10),(W10+R10+M10+H10)/G10),0)</f>
        <v>1</v>
      </c>
      <c r="AB10" s="64"/>
    </row>
    <row r="11" spans="1:33" ht="45.6" customHeight="1" x14ac:dyDescent="0.3">
      <c r="A11" s="480"/>
      <c r="B11" s="189" t="s">
        <v>9</v>
      </c>
      <c r="C11" s="491"/>
      <c r="D11" s="110" t="s">
        <v>692</v>
      </c>
      <c r="E11" s="122" t="s">
        <v>366</v>
      </c>
      <c r="F11" s="122" t="s">
        <v>368</v>
      </c>
      <c r="G11" s="65">
        <v>1</v>
      </c>
      <c r="H11" s="69">
        <v>1</v>
      </c>
      <c r="I11" s="7">
        <v>1</v>
      </c>
      <c r="J11" s="29">
        <f>IFERROR((H11/I11),0)</f>
        <v>1</v>
      </c>
      <c r="K11" s="3"/>
      <c r="L11" s="68">
        <f>IFERROR(IF(G11="Según demanda",H11/I11,H11/G11),0)</f>
        <v>1</v>
      </c>
      <c r="M11" s="69">
        <v>0</v>
      </c>
      <c r="N11" s="7">
        <v>0</v>
      </c>
      <c r="O11" s="29">
        <f t="shared" ref="O11:O44" si="0">IFERROR((M11/N11),0)</f>
        <v>0</v>
      </c>
      <c r="P11" s="3" t="s">
        <v>877</v>
      </c>
      <c r="Q11" s="68">
        <f t="shared" ref="Q11:Q51" si="1">IFERROR(IF(G11="Según demanda",(M11+H11)/(I11+N11),(M11+H11)/G11),0)</f>
        <v>1</v>
      </c>
      <c r="R11" s="7">
        <v>0</v>
      </c>
      <c r="S11" s="7">
        <v>0</v>
      </c>
      <c r="T11" s="29">
        <f t="shared" ref="T11:T44" si="2">IFERROR((R11/S11),0)</f>
        <v>0</v>
      </c>
      <c r="U11" s="3" t="s">
        <v>877</v>
      </c>
      <c r="V11" s="27">
        <f t="shared" ref="V11:V51" si="3">IFERROR(IF(G11="Según demanda",(R11+M11+H11)/(I11+N11+S11),(R11+M11+H11)/G11),0)</f>
        <v>1</v>
      </c>
      <c r="W11" s="7"/>
      <c r="X11" s="7"/>
      <c r="Y11" s="29">
        <f t="shared" ref="Y11:Y44" si="4">IFERROR((W11/X11),0)</f>
        <v>0</v>
      </c>
      <c r="Z11" s="3"/>
      <c r="AA11" s="27">
        <f t="shared" ref="AA11:AA30" si="5">IFERROR(IF(G11="Según demanda",(W11+R11+M11+H11)/(I11+N11+S11+X11),(W11+R11+M11+H11)/G11),0)</f>
        <v>1</v>
      </c>
    </row>
    <row r="12" spans="1:33" ht="42.75" customHeight="1" x14ac:dyDescent="0.3">
      <c r="A12" s="481"/>
      <c r="B12" s="189" t="s">
        <v>11</v>
      </c>
      <c r="C12" s="466"/>
      <c r="D12" s="110" t="s">
        <v>693</v>
      </c>
      <c r="E12" s="122" t="s">
        <v>367</v>
      </c>
      <c r="F12" s="122" t="s">
        <v>369</v>
      </c>
      <c r="G12" s="65">
        <v>4</v>
      </c>
      <c r="H12" s="69">
        <v>1</v>
      </c>
      <c r="I12" s="25">
        <v>4</v>
      </c>
      <c r="J12" s="29">
        <f t="shared" ref="J12:J44" si="6">IFERROR((H12/I12),0)</f>
        <v>0.25</v>
      </c>
      <c r="K12" s="3"/>
      <c r="L12" s="68">
        <f t="shared" ref="L12:L44" si="7">IFERROR(IF(G12="Según demanda",H12/I12,H12/G12),0)</f>
        <v>0.25</v>
      </c>
      <c r="M12" s="69">
        <v>2</v>
      </c>
      <c r="N12" s="7">
        <v>4</v>
      </c>
      <c r="O12" s="29">
        <f t="shared" si="0"/>
        <v>0.5</v>
      </c>
      <c r="P12" s="3"/>
      <c r="Q12" s="68">
        <f t="shared" si="1"/>
        <v>0.75</v>
      </c>
      <c r="R12" s="7">
        <v>3</v>
      </c>
      <c r="S12" s="7">
        <v>4</v>
      </c>
      <c r="T12" s="29">
        <f t="shared" si="2"/>
        <v>0.75</v>
      </c>
      <c r="U12" s="3"/>
      <c r="V12" s="27">
        <f t="shared" si="3"/>
        <v>1.5</v>
      </c>
      <c r="W12" s="7"/>
      <c r="X12" s="7"/>
      <c r="Y12" s="29">
        <f t="shared" si="4"/>
        <v>0</v>
      </c>
      <c r="Z12" s="3"/>
      <c r="AA12" s="27">
        <f t="shared" si="5"/>
        <v>1.5</v>
      </c>
    </row>
    <row r="13" spans="1:33" ht="57" customHeight="1" x14ac:dyDescent="0.3">
      <c r="A13" s="479" t="s">
        <v>695</v>
      </c>
      <c r="B13" s="189" t="s">
        <v>9</v>
      </c>
      <c r="C13" s="465" t="s">
        <v>370</v>
      </c>
      <c r="D13" s="110" t="s">
        <v>371</v>
      </c>
      <c r="E13" s="122" t="s">
        <v>372</v>
      </c>
      <c r="F13" s="122" t="s">
        <v>377</v>
      </c>
      <c r="G13" s="65">
        <v>4</v>
      </c>
      <c r="H13" s="69">
        <v>1</v>
      </c>
      <c r="I13" s="25">
        <v>4</v>
      </c>
      <c r="J13" s="29">
        <f t="shared" si="6"/>
        <v>0.25</v>
      </c>
      <c r="K13" s="3"/>
      <c r="L13" s="68">
        <f t="shared" si="7"/>
        <v>0.25</v>
      </c>
      <c r="M13" s="69">
        <v>2</v>
      </c>
      <c r="N13" s="7">
        <v>4</v>
      </c>
      <c r="O13" s="29">
        <f t="shared" si="0"/>
        <v>0.5</v>
      </c>
      <c r="P13" s="3"/>
      <c r="Q13" s="68">
        <f t="shared" si="1"/>
        <v>0.75</v>
      </c>
      <c r="R13" s="7">
        <v>3</v>
      </c>
      <c r="S13" s="7">
        <v>4</v>
      </c>
      <c r="T13" s="29">
        <f t="shared" si="2"/>
        <v>0.75</v>
      </c>
      <c r="U13" s="3"/>
      <c r="V13" s="27">
        <f t="shared" si="3"/>
        <v>1.5</v>
      </c>
      <c r="W13" s="7"/>
      <c r="X13" s="7"/>
      <c r="Y13" s="29">
        <f t="shared" si="4"/>
        <v>0</v>
      </c>
      <c r="Z13" s="3"/>
      <c r="AA13" s="27">
        <f t="shared" si="5"/>
        <v>1.5</v>
      </c>
    </row>
    <row r="14" spans="1:33" ht="46.95" customHeight="1" x14ac:dyDescent="0.3">
      <c r="A14" s="480"/>
      <c r="B14" s="189" t="s">
        <v>9</v>
      </c>
      <c r="C14" s="491"/>
      <c r="D14" s="110" t="s">
        <v>373</v>
      </c>
      <c r="E14" s="122" t="s">
        <v>374</v>
      </c>
      <c r="F14" s="122" t="s">
        <v>377</v>
      </c>
      <c r="G14" s="65" t="s">
        <v>762</v>
      </c>
      <c r="H14" s="69">
        <v>1</v>
      </c>
      <c r="I14" s="25">
        <v>1</v>
      </c>
      <c r="J14" s="29">
        <f t="shared" si="6"/>
        <v>1</v>
      </c>
      <c r="K14" s="3"/>
      <c r="L14" s="68">
        <f t="shared" si="7"/>
        <v>0</v>
      </c>
      <c r="M14" s="69">
        <v>0</v>
      </c>
      <c r="N14" s="7">
        <v>0</v>
      </c>
      <c r="O14" s="29">
        <f t="shared" si="0"/>
        <v>0</v>
      </c>
      <c r="P14" s="3" t="s">
        <v>877</v>
      </c>
      <c r="Q14" s="68">
        <f t="shared" si="1"/>
        <v>0</v>
      </c>
      <c r="R14" s="7">
        <v>0</v>
      </c>
      <c r="S14" s="7">
        <v>0</v>
      </c>
      <c r="T14" s="29">
        <f>IFERROR((R14/S14),0)</f>
        <v>0</v>
      </c>
      <c r="U14" s="3" t="s">
        <v>877</v>
      </c>
      <c r="V14" s="27">
        <f t="shared" si="3"/>
        <v>0</v>
      </c>
      <c r="W14" s="7"/>
      <c r="X14" s="7"/>
      <c r="Y14" s="29">
        <f t="shared" si="4"/>
        <v>0</v>
      </c>
      <c r="Z14" s="3"/>
      <c r="AA14" s="27">
        <f>IFERROR(IF(G14="Según demanda",(W14+R14+M14+H14)/(I14+N14+S14+X14),(W14+R14+M14+H14)/G14),0)</f>
        <v>0</v>
      </c>
    </row>
    <row r="15" spans="1:33" ht="53.4" customHeight="1" x14ac:dyDescent="0.3">
      <c r="A15" s="481"/>
      <c r="B15" s="189" t="s">
        <v>40</v>
      </c>
      <c r="C15" s="466"/>
      <c r="D15" s="110" t="s">
        <v>375</v>
      </c>
      <c r="E15" s="122" t="s">
        <v>376</v>
      </c>
      <c r="F15" s="122" t="s">
        <v>368</v>
      </c>
      <c r="G15" s="65">
        <v>1</v>
      </c>
      <c r="H15" s="69">
        <v>0</v>
      </c>
      <c r="I15" s="7">
        <v>1</v>
      </c>
      <c r="J15" s="29">
        <f t="shared" si="6"/>
        <v>0</v>
      </c>
      <c r="K15" s="3"/>
      <c r="L15" s="68">
        <f t="shared" si="7"/>
        <v>0</v>
      </c>
      <c r="M15" s="69">
        <v>1</v>
      </c>
      <c r="N15" s="7">
        <v>1</v>
      </c>
      <c r="O15" s="29">
        <f t="shared" si="0"/>
        <v>1</v>
      </c>
      <c r="P15" s="3" t="s">
        <v>878</v>
      </c>
      <c r="Q15" s="68">
        <f t="shared" si="1"/>
        <v>1</v>
      </c>
      <c r="R15" s="7">
        <v>0</v>
      </c>
      <c r="S15" s="7">
        <v>0</v>
      </c>
      <c r="T15" s="29">
        <f t="shared" si="2"/>
        <v>0</v>
      </c>
      <c r="U15" s="3" t="s">
        <v>878</v>
      </c>
      <c r="V15" s="27">
        <f t="shared" si="3"/>
        <v>1</v>
      </c>
      <c r="W15" s="7"/>
      <c r="X15" s="7"/>
      <c r="Y15" s="29">
        <f t="shared" si="4"/>
        <v>0</v>
      </c>
      <c r="Z15" s="3"/>
      <c r="AA15" s="27">
        <f t="shared" si="5"/>
        <v>1</v>
      </c>
    </row>
    <row r="16" spans="1:33" ht="71.25" customHeight="1" x14ac:dyDescent="0.3">
      <c r="A16" s="479" t="s">
        <v>695</v>
      </c>
      <c r="B16" s="189" t="s">
        <v>12</v>
      </c>
      <c r="C16" s="533" t="s">
        <v>378</v>
      </c>
      <c r="D16" s="110" t="s">
        <v>379</v>
      </c>
      <c r="E16" s="122" t="s">
        <v>380</v>
      </c>
      <c r="F16" s="122" t="s">
        <v>385</v>
      </c>
      <c r="G16" s="65">
        <v>1</v>
      </c>
      <c r="H16" s="69">
        <v>0</v>
      </c>
      <c r="I16" s="7">
        <v>1</v>
      </c>
      <c r="J16" s="29">
        <f t="shared" si="6"/>
        <v>0</v>
      </c>
      <c r="K16" s="3"/>
      <c r="L16" s="68">
        <f t="shared" si="7"/>
        <v>0</v>
      </c>
      <c r="M16" s="69">
        <v>0</v>
      </c>
      <c r="N16" s="7">
        <v>0</v>
      </c>
      <c r="O16" s="29">
        <f t="shared" si="0"/>
        <v>0</v>
      </c>
      <c r="P16" s="3" t="s">
        <v>879</v>
      </c>
      <c r="Q16" s="68">
        <f t="shared" si="1"/>
        <v>0</v>
      </c>
      <c r="R16" s="7">
        <v>0</v>
      </c>
      <c r="S16" s="7">
        <v>0</v>
      </c>
      <c r="T16" s="29">
        <f t="shared" si="2"/>
        <v>0</v>
      </c>
      <c r="U16" s="3" t="s">
        <v>879</v>
      </c>
      <c r="V16" s="27">
        <f t="shared" si="3"/>
        <v>0</v>
      </c>
      <c r="W16" s="7"/>
      <c r="X16" s="7"/>
      <c r="Y16" s="29">
        <f t="shared" si="4"/>
        <v>0</v>
      </c>
      <c r="Z16" s="3"/>
      <c r="AA16" s="27">
        <f t="shared" si="5"/>
        <v>0</v>
      </c>
    </row>
    <row r="17" spans="1:27" ht="14.4" customHeight="1" x14ac:dyDescent="0.3">
      <c r="A17" s="480"/>
      <c r="B17" s="189" t="s">
        <v>13</v>
      </c>
      <c r="C17" s="534"/>
      <c r="D17" s="110" t="s">
        <v>696</v>
      </c>
      <c r="E17" s="122" t="s">
        <v>381</v>
      </c>
      <c r="F17" s="122" t="s">
        <v>368</v>
      </c>
      <c r="G17" s="65">
        <v>1</v>
      </c>
      <c r="H17" s="69">
        <v>1</v>
      </c>
      <c r="I17" s="7">
        <v>1</v>
      </c>
      <c r="J17" s="29">
        <f t="shared" si="6"/>
        <v>1</v>
      </c>
      <c r="K17" s="3"/>
      <c r="L17" s="68">
        <f t="shared" si="7"/>
        <v>1</v>
      </c>
      <c r="M17" s="69">
        <v>0</v>
      </c>
      <c r="N17" s="7">
        <v>0</v>
      </c>
      <c r="O17" s="29">
        <f t="shared" si="0"/>
        <v>0</v>
      </c>
      <c r="P17" s="3" t="s">
        <v>877</v>
      </c>
      <c r="Q17" s="68">
        <f t="shared" si="1"/>
        <v>1</v>
      </c>
      <c r="R17" s="7">
        <v>0</v>
      </c>
      <c r="S17" s="7">
        <v>0</v>
      </c>
      <c r="T17" s="29">
        <f t="shared" si="2"/>
        <v>0</v>
      </c>
      <c r="U17" s="3" t="s">
        <v>877</v>
      </c>
      <c r="V17" s="27">
        <f t="shared" si="3"/>
        <v>1</v>
      </c>
      <c r="W17" s="7"/>
      <c r="X17" s="7"/>
      <c r="Y17" s="29">
        <f t="shared" si="4"/>
        <v>0</v>
      </c>
      <c r="Z17" s="3"/>
      <c r="AA17" s="27">
        <f>IFERROR(IF(G17="Según demanda",(W17+R17+M17+H17)/(I17+N17+S17+X17),(W17+R17+M17+H17)/G17),0)</f>
        <v>1</v>
      </c>
    </row>
    <row r="18" spans="1:27" ht="41.4" customHeight="1" x14ac:dyDescent="0.3">
      <c r="A18" s="481"/>
      <c r="B18" s="189" t="s">
        <v>14</v>
      </c>
      <c r="C18" s="534"/>
      <c r="D18" s="110" t="s">
        <v>382</v>
      </c>
      <c r="E18" s="122" t="s">
        <v>383</v>
      </c>
      <c r="F18" s="122" t="s">
        <v>368</v>
      </c>
      <c r="G18" s="65">
        <v>1</v>
      </c>
      <c r="H18" s="69">
        <v>0</v>
      </c>
      <c r="I18" s="7">
        <v>1</v>
      </c>
      <c r="J18" s="29">
        <f t="shared" si="6"/>
        <v>0</v>
      </c>
      <c r="K18" s="3"/>
      <c r="L18" s="68">
        <f t="shared" si="7"/>
        <v>0</v>
      </c>
      <c r="M18" s="69">
        <v>0</v>
      </c>
      <c r="N18" s="7">
        <v>0</v>
      </c>
      <c r="O18" s="29">
        <f t="shared" si="0"/>
        <v>0</v>
      </c>
      <c r="P18" s="3" t="s">
        <v>877</v>
      </c>
      <c r="Q18" s="68">
        <f t="shared" si="1"/>
        <v>0</v>
      </c>
      <c r="R18" s="7">
        <v>0</v>
      </c>
      <c r="S18" s="7">
        <v>0</v>
      </c>
      <c r="T18" s="29">
        <f t="shared" si="2"/>
        <v>0</v>
      </c>
      <c r="U18" s="3" t="s">
        <v>877</v>
      </c>
      <c r="V18" s="27">
        <f t="shared" si="3"/>
        <v>0</v>
      </c>
      <c r="W18" s="7"/>
      <c r="X18" s="7"/>
      <c r="Y18" s="29">
        <f t="shared" si="4"/>
        <v>0</v>
      </c>
      <c r="Z18" s="3"/>
      <c r="AA18" s="27">
        <f t="shared" si="5"/>
        <v>0</v>
      </c>
    </row>
    <row r="19" spans="1:27" ht="57" customHeight="1" x14ac:dyDescent="0.3">
      <c r="A19" s="479" t="s">
        <v>695</v>
      </c>
      <c r="B19" s="189" t="s">
        <v>41</v>
      </c>
      <c r="C19" s="535"/>
      <c r="D19" s="110" t="s">
        <v>384</v>
      </c>
      <c r="E19" s="122" t="s">
        <v>380</v>
      </c>
      <c r="F19" s="122" t="s">
        <v>386</v>
      </c>
      <c r="G19" s="65">
        <v>1</v>
      </c>
      <c r="H19" s="69">
        <v>0</v>
      </c>
      <c r="I19" s="25">
        <v>1</v>
      </c>
      <c r="J19" s="29">
        <f t="shared" si="6"/>
        <v>0</v>
      </c>
      <c r="K19" s="3"/>
      <c r="L19" s="68">
        <f t="shared" si="7"/>
        <v>0</v>
      </c>
      <c r="M19" s="69">
        <v>0</v>
      </c>
      <c r="N19" s="7">
        <v>0</v>
      </c>
      <c r="O19" s="29">
        <f t="shared" si="0"/>
        <v>0</v>
      </c>
      <c r="P19" s="3" t="s">
        <v>879</v>
      </c>
      <c r="Q19" s="68">
        <f t="shared" si="1"/>
        <v>0</v>
      </c>
      <c r="R19" s="7">
        <v>0</v>
      </c>
      <c r="S19" s="7">
        <v>0</v>
      </c>
      <c r="T19" s="29">
        <f t="shared" si="2"/>
        <v>0</v>
      </c>
      <c r="U19" s="3" t="s">
        <v>879</v>
      </c>
      <c r="V19" s="27">
        <f t="shared" si="3"/>
        <v>0</v>
      </c>
      <c r="W19" s="7"/>
      <c r="X19" s="7"/>
      <c r="Y19" s="29">
        <f t="shared" si="4"/>
        <v>0</v>
      </c>
      <c r="Z19" s="3"/>
      <c r="AA19" s="27">
        <f t="shared" si="5"/>
        <v>0</v>
      </c>
    </row>
    <row r="20" spans="1:27" ht="171" customHeight="1" x14ac:dyDescent="0.3">
      <c r="A20" s="480"/>
      <c r="B20" s="189" t="s">
        <v>10</v>
      </c>
      <c r="C20" s="465" t="s">
        <v>387</v>
      </c>
      <c r="D20" s="122" t="s">
        <v>388</v>
      </c>
      <c r="E20" s="122" t="s">
        <v>389</v>
      </c>
      <c r="F20" s="122" t="s">
        <v>438</v>
      </c>
      <c r="G20" s="65" t="s">
        <v>762</v>
      </c>
      <c r="H20" s="69">
        <v>0</v>
      </c>
      <c r="I20" s="69">
        <v>0</v>
      </c>
      <c r="J20" s="29">
        <f t="shared" si="6"/>
        <v>0</v>
      </c>
      <c r="K20" s="65"/>
      <c r="L20" s="68">
        <f t="shared" si="7"/>
        <v>0</v>
      </c>
      <c r="M20" s="69"/>
      <c r="N20" s="69"/>
      <c r="O20" s="75">
        <f t="shared" si="0"/>
        <v>0</v>
      </c>
      <c r="P20" s="65"/>
      <c r="Q20" s="68">
        <f t="shared" si="1"/>
        <v>0</v>
      </c>
      <c r="R20" s="7">
        <v>4</v>
      </c>
      <c r="S20" s="7">
        <v>4</v>
      </c>
      <c r="T20" s="29">
        <f t="shared" si="2"/>
        <v>1</v>
      </c>
      <c r="U20" s="3"/>
      <c r="V20" s="27">
        <f t="shared" si="3"/>
        <v>0</v>
      </c>
      <c r="W20" s="7"/>
      <c r="X20" s="7"/>
      <c r="Y20" s="29">
        <f t="shared" si="4"/>
        <v>0</v>
      </c>
      <c r="Z20" s="65"/>
      <c r="AA20" s="27">
        <f>IFERROR(IF(G20="Según demanda",(W20+R20+M20+H20)/(I20+N20+S20+X20),(W20+R20+M20+H20)/G20),0)</f>
        <v>0</v>
      </c>
    </row>
    <row r="21" spans="1:27" ht="142.5" customHeight="1" x14ac:dyDescent="0.3">
      <c r="A21" s="481"/>
      <c r="B21" s="189" t="s">
        <v>10</v>
      </c>
      <c r="C21" s="466"/>
      <c r="D21" s="122" t="s">
        <v>390</v>
      </c>
      <c r="E21" s="122" t="s">
        <v>389</v>
      </c>
      <c r="F21" s="122" t="s">
        <v>439</v>
      </c>
      <c r="G21" s="65"/>
      <c r="H21" s="69">
        <v>1</v>
      </c>
      <c r="I21" s="69">
        <v>4</v>
      </c>
      <c r="J21" s="29">
        <f t="shared" si="6"/>
        <v>0.25</v>
      </c>
      <c r="K21" s="65"/>
      <c r="L21" s="68">
        <f t="shared" si="7"/>
        <v>0</v>
      </c>
      <c r="M21" s="69">
        <v>2</v>
      </c>
      <c r="N21" s="69">
        <v>2</v>
      </c>
      <c r="O21" s="75">
        <f t="shared" si="0"/>
        <v>1</v>
      </c>
      <c r="P21" s="65" t="s">
        <v>880</v>
      </c>
      <c r="Q21" s="68">
        <f t="shared" si="1"/>
        <v>0</v>
      </c>
      <c r="R21" s="69">
        <v>3</v>
      </c>
      <c r="S21" s="69">
        <v>4</v>
      </c>
      <c r="T21" s="75">
        <f t="shared" si="2"/>
        <v>0.75</v>
      </c>
      <c r="U21" s="65"/>
      <c r="V21" s="68">
        <f t="shared" si="3"/>
        <v>0</v>
      </c>
      <c r="W21" s="69"/>
      <c r="X21" s="69"/>
      <c r="Y21" s="75">
        <f t="shared" si="4"/>
        <v>0</v>
      </c>
      <c r="Z21" s="65"/>
      <c r="AA21" s="27">
        <f t="shared" si="5"/>
        <v>0</v>
      </c>
    </row>
    <row r="22" spans="1:27" ht="57" customHeight="1" x14ac:dyDescent="0.3">
      <c r="A22" s="479" t="s">
        <v>695</v>
      </c>
      <c r="B22" s="189" t="s">
        <v>15</v>
      </c>
      <c r="C22" s="465" t="s">
        <v>391</v>
      </c>
      <c r="D22" s="122" t="s">
        <v>697</v>
      </c>
      <c r="E22" s="122" t="s">
        <v>392</v>
      </c>
      <c r="F22" s="122" t="s">
        <v>386</v>
      </c>
      <c r="G22" s="65">
        <v>1</v>
      </c>
      <c r="H22" s="69">
        <v>1</v>
      </c>
      <c r="I22" s="25">
        <v>1</v>
      </c>
      <c r="J22" s="29">
        <f t="shared" si="6"/>
        <v>1</v>
      </c>
      <c r="K22" s="3"/>
      <c r="L22" s="68">
        <f t="shared" si="7"/>
        <v>1</v>
      </c>
      <c r="M22" s="69">
        <v>0</v>
      </c>
      <c r="N22" s="7">
        <v>0</v>
      </c>
      <c r="O22" s="29">
        <f t="shared" si="0"/>
        <v>0</v>
      </c>
      <c r="P22" s="3" t="s">
        <v>877</v>
      </c>
      <c r="Q22" s="68">
        <f t="shared" si="1"/>
        <v>1</v>
      </c>
      <c r="R22" s="7">
        <v>0</v>
      </c>
      <c r="S22" s="7">
        <v>0</v>
      </c>
      <c r="T22" s="29">
        <f t="shared" si="2"/>
        <v>0</v>
      </c>
      <c r="U22" s="3" t="s">
        <v>877</v>
      </c>
      <c r="V22" s="27">
        <f t="shared" si="3"/>
        <v>1</v>
      </c>
      <c r="W22" s="7"/>
      <c r="X22" s="7"/>
      <c r="Y22" s="29">
        <f t="shared" si="4"/>
        <v>0</v>
      </c>
      <c r="Z22" s="3"/>
      <c r="AA22" s="27">
        <f>IFERROR(IF(G22="Según demanda",(W22+R22+M22+H22)/(I22+N22+S22+X22),(W22+R22+M22+H22)/G22),0)</f>
        <v>1</v>
      </c>
    </row>
    <row r="23" spans="1:27" ht="57" customHeight="1" x14ac:dyDescent="0.3">
      <c r="A23" s="480"/>
      <c r="B23" s="189" t="s">
        <v>42</v>
      </c>
      <c r="C23" s="466"/>
      <c r="D23" s="122" t="s">
        <v>393</v>
      </c>
      <c r="E23" s="122" t="s">
        <v>394</v>
      </c>
      <c r="F23" s="122" t="s">
        <v>440</v>
      </c>
      <c r="G23" s="65">
        <v>1</v>
      </c>
      <c r="H23" s="69">
        <v>1</v>
      </c>
      <c r="I23" s="25">
        <v>4</v>
      </c>
      <c r="J23" s="29">
        <f t="shared" si="6"/>
        <v>0.25</v>
      </c>
      <c r="K23" s="3"/>
      <c r="L23" s="68">
        <f t="shared" si="7"/>
        <v>1</v>
      </c>
      <c r="M23" s="69">
        <v>2</v>
      </c>
      <c r="N23" s="7">
        <v>2</v>
      </c>
      <c r="O23" s="29">
        <f t="shared" si="0"/>
        <v>1</v>
      </c>
      <c r="P23" s="3"/>
      <c r="Q23" s="68">
        <f t="shared" si="1"/>
        <v>3</v>
      </c>
      <c r="R23" s="7">
        <v>3</v>
      </c>
      <c r="S23" s="7">
        <v>4</v>
      </c>
      <c r="T23" s="29">
        <f t="shared" si="2"/>
        <v>0.75</v>
      </c>
      <c r="U23" s="3"/>
      <c r="V23" s="27">
        <f t="shared" si="3"/>
        <v>6</v>
      </c>
      <c r="W23" s="7"/>
      <c r="X23" s="7"/>
      <c r="Y23" s="29">
        <f t="shared" si="4"/>
        <v>0</v>
      </c>
      <c r="Z23" s="3"/>
      <c r="AA23" s="27">
        <f t="shared" si="5"/>
        <v>6</v>
      </c>
    </row>
    <row r="24" spans="1:27" ht="57" customHeight="1" x14ac:dyDescent="0.3">
      <c r="A24" s="481"/>
      <c r="B24" s="189" t="s">
        <v>16</v>
      </c>
      <c r="C24" s="123" t="s">
        <v>395</v>
      </c>
      <c r="D24" s="123" t="s">
        <v>698</v>
      </c>
      <c r="E24" s="123" t="s">
        <v>396</v>
      </c>
      <c r="F24" s="122" t="s">
        <v>368</v>
      </c>
      <c r="G24" s="65" t="s">
        <v>762</v>
      </c>
      <c r="H24" s="69">
        <v>0</v>
      </c>
      <c r="I24" s="25">
        <v>0</v>
      </c>
      <c r="J24" s="29">
        <f t="shared" si="6"/>
        <v>0</v>
      </c>
      <c r="K24" s="3"/>
      <c r="L24" s="68">
        <f t="shared" si="7"/>
        <v>0</v>
      </c>
      <c r="M24" s="69">
        <v>0</v>
      </c>
      <c r="N24" s="7">
        <v>0</v>
      </c>
      <c r="O24" s="29">
        <f t="shared" si="0"/>
        <v>0</v>
      </c>
      <c r="P24" s="3"/>
      <c r="Q24" s="68">
        <f t="shared" si="1"/>
        <v>0</v>
      </c>
      <c r="R24" s="7">
        <v>6</v>
      </c>
      <c r="S24" s="7">
        <v>6</v>
      </c>
      <c r="T24" s="29">
        <f t="shared" si="2"/>
        <v>1</v>
      </c>
      <c r="U24" s="3"/>
      <c r="V24" s="27">
        <f t="shared" si="3"/>
        <v>0</v>
      </c>
      <c r="W24" s="7"/>
      <c r="X24" s="7"/>
      <c r="Y24" s="29">
        <f t="shared" si="4"/>
        <v>0</v>
      </c>
      <c r="Z24" s="3"/>
      <c r="AA24" s="27">
        <f t="shared" si="5"/>
        <v>0</v>
      </c>
    </row>
    <row r="25" spans="1:27" ht="57" customHeight="1" x14ac:dyDescent="0.3">
      <c r="A25" s="479" t="s">
        <v>695</v>
      </c>
      <c r="B25" s="190" t="s">
        <v>37</v>
      </c>
      <c r="C25" s="123" t="s">
        <v>397</v>
      </c>
      <c r="D25" s="123" t="s">
        <v>398</v>
      </c>
      <c r="E25" s="123" t="s">
        <v>399</v>
      </c>
      <c r="F25" s="122" t="s">
        <v>368</v>
      </c>
      <c r="G25" s="65" t="s">
        <v>762</v>
      </c>
      <c r="H25" s="69">
        <v>1</v>
      </c>
      <c r="I25" s="67">
        <v>1</v>
      </c>
      <c r="J25" s="29">
        <f t="shared" si="6"/>
        <v>1</v>
      </c>
      <c r="K25" s="8" t="s">
        <v>881</v>
      </c>
      <c r="L25" s="68">
        <f t="shared" si="7"/>
        <v>0</v>
      </c>
      <c r="M25" s="69">
        <v>0</v>
      </c>
      <c r="N25" s="7">
        <v>0</v>
      </c>
      <c r="O25" s="29">
        <f t="shared" si="0"/>
        <v>0</v>
      </c>
      <c r="P25" s="9"/>
      <c r="Q25" s="27">
        <f t="shared" si="1"/>
        <v>0</v>
      </c>
      <c r="R25" s="3">
        <v>2</v>
      </c>
      <c r="S25" s="7">
        <v>2</v>
      </c>
      <c r="T25" s="29">
        <f t="shared" si="2"/>
        <v>1</v>
      </c>
      <c r="U25" s="9"/>
      <c r="V25" s="27">
        <f t="shared" si="3"/>
        <v>0</v>
      </c>
      <c r="W25" s="7"/>
      <c r="X25" s="7"/>
      <c r="Y25" s="29">
        <f t="shared" si="4"/>
        <v>0</v>
      </c>
      <c r="Z25" s="8"/>
      <c r="AA25" s="27">
        <f t="shared" si="5"/>
        <v>0</v>
      </c>
    </row>
    <row r="26" spans="1:27" ht="142.5" customHeight="1" x14ac:dyDescent="0.3">
      <c r="A26" s="480"/>
      <c r="B26" s="190" t="s">
        <v>38</v>
      </c>
      <c r="C26" s="122" t="s">
        <v>400</v>
      </c>
      <c r="D26" s="159" t="s">
        <v>401</v>
      </c>
      <c r="E26" s="122" t="s">
        <v>402</v>
      </c>
      <c r="F26" s="122" t="s">
        <v>441</v>
      </c>
      <c r="G26" s="65">
        <v>6</v>
      </c>
      <c r="H26" s="69">
        <v>6</v>
      </c>
      <c r="I26" s="67">
        <v>6</v>
      </c>
      <c r="J26" s="29">
        <f t="shared" si="6"/>
        <v>1</v>
      </c>
      <c r="K26" s="8"/>
      <c r="L26" s="68">
        <f t="shared" si="7"/>
        <v>1</v>
      </c>
      <c r="M26" s="7">
        <v>7</v>
      </c>
      <c r="N26" s="7">
        <v>7</v>
      </c>
      <c r="O26" s="29">
        <f t="shared" si="0"/>
        <v>1</v>
      </c>
      <c r="P26" s="9" t="s">
        <v>882</v>
      </c>
      <c r="Q26" s="27">
        <f t="shared" si="1"/>
        <v>2.1666666666666665</v>
      </c>
      <c r="R26" s="3">
        <v>7</v>
      </c>
      <c r="S26" s="7">
        <v>7</v>
      </c>
      <c r="T26" s="29">
        <f t="shared" si="2"/>
        <v>1</v>
      </c>
      <c r="U26" s="9"/>
      <c r="V26" s="27">
        <f t="shared" si="3"/>
        <v>3.3333333333333335</v>
      </c>
      <c r="W26" s="7"/>
      <c r="X26" s="7"/>
      <c r="Y26" s="29">
        <f t="shared" si="4"/>
        <v>0</v>
      </c>
      <c r="Z26" s="9"/>
      <c r="AA26" s="27">
        <f t="shared" si="5"/>
        <v>3.3333333333333335</v>
      </c>
    </row>
    <row r="27" spans="1:27" ht="71.25" customHeight="1" x14ac:dyDescent="0.3">
      <c r="A27" s="481"/>
      <c r="B27" s="190" t="s">
        <v>39</v>
      </c>
      <c r="C27" s="465" t="s">
        <v>403</v>
      </c>
      <c r="D27" s="492" t="s">
        <v>404</v>
      </c>
      <c r="E27" s="113" t="s">
        <v>405</v>
      </c>
      <c r="F27" s="122" t="s">
        <v>442</v>
      </c>
      <c r="G27" s="65">
        <v>1</v>
      </c>
      <c r="H27" s="69">
        <v>6</v>
      </c>
      <c r="I27" s="67">
        <v>6</v>
      </c>
      <c r="J27" s="29">
        <f t="shared" si="6"/>
        <v>1</v>
      </c>
      <c r="K27" s="8"/>
      <c r="L27" s="68">
        <f t="shared" si="7"/>
        <v>6</v>
      </c>
      <c r="M27" s="7">
        <v>12</v>
      </c>
      <c r="N27" s="7">
        <v>12</v>
      </c>
      <c r="O27" s="29">
        <f t="shared" si="0"/>
        <v>1</v>
      </c>
      <c r="P27" s="8"/>
      <c r="Q27" s="27">
        <f t="shared" si="1"/>
        <v>18</v>
      </c>
      <c r="R27" s="3">
        <v>14</v>
      </c>
      <c r="S27" s="7">
        <v>14</v>
      </c>
      <c r="T27" s="29">
        <f t="shared" si="2"/>
        <v>1</v>
      </c>
      <c r="U27" s="8" t="s">
        <v>883</v>
      </c>
      <c r="V27" s="27">
        <f t="shared" si="3"/>
        <v>32</v>
      </c>
      <c r="W27" s="7"/>
      <c r="X27" s="7"/>
      <c r="Y27" s="29">
        <f t="shared" si="4"/>
        <v>0</v>
      </c>
      <c r="Z27" s="8"/>
      <c r="AA27" s="27">
        <f t="shared" si="5"/>
        <v>32</v>
      </c>
    </row>
    <row r="28" spans="1:27" ht="71.25" customHeight="1" x14ac:dyDescent="0.3">
      <c r="A28" s="479" t="s">
        <v>695</v>
      </c>
      <c r="B28" s="190" t="s">
        <v>39</v>
      </c>
      <c r="C28" s="491"/>
      <c r="D28" s="493"/>
      <c r="E28" s="539" t="s">
        <v>406</v>
      </c>
      <c r="F28" s="82" t="s">
        <v>443</v>
      </c>
      <c r="G28" s="65">
        <v>1</v>
      </c>
      <c r="H28" s="69">
        <v>6</v>
      </c>
      <c r="I28" s="67">
        <v>6</v>
      </c>
      <c r="J28" s="29">
        <f t="shared" si="6"/>
        <v>1</v>
      </c>
      <c r="K28" s="8"/>
      <c r="L28" s="68">
        <f t="shared" si="7"/>
        <v>6</v>
      </c>
      <c r="M28" s="7">
        <v>12</v>
      </c>
      <c r="N28" s="80">
        <v>12</v>
      </c>
      <c r="O28" s="29">
        <f t="shared" si="0"/>
        <v>1</v>
      </c>
      <c r="P28" s="8"/>
      <c r="Q28" s="27">
        <f t="shared" si="1"/>
        <v>18</v>
      </c>
      <c r="R28" s="3">
        <v>14</v>
      </c>
      <c r="S28" s="7">
        <v>14</v>
      </c>
      <c r="T28" s="29">
        <f t="shared" si="2"/>
        <v>1</v>
      </c>
      <c r="U28" s="8"/>
      <c r="V28" s="27">
        <f t="shared" si="3"/>
        <v>32</v>
      </c>
      <c r="W28" s="7"/>
      <c r="X28" s="7"/>
      <c r="Y28" s="29">
        <f t="shared" si="4"/>
        <v>0</v>
      </c>
      <c r="Z28" s="8"/>
      <c r="AA28" s="27">
        <f t="shared" si="5"/>
        <v>32</v>
      </c>
    </row>
    <row r="29" spans="1:27" ht="41.4" x14ac:dyDescent="0.3">
      <c r="A29" s="480"/>
      <c r="B29" s="190" t="s">
        <v>39</v>
      </c>
      <c r="C29" s="491"/>
      <c r="D29" s="113" t="s">
        <v>407</v>
      </c>
      <c r="E29" s="540"/>
      <c r="F29" s="82" t="s">
        <v>444</v>
      </c>
      <c r="G29" s="76" t="s">
        <v>884</v>
      </c>
      <c r="H29" s="69">
        <v>14</v>
      </c>
      <c r="I29" s="67">
        <v>14</v>
      </c>
      <c r="J29" s="29">
        <f t="shared" si="6"/>
        <v>1</v>
      </c>
      <c r="K29" s="8"/>
      <c r="L29" s="68">
        <f t="shared" si="7"/>
        <v>0</v>
      </c>
      <c r="M29" s="7">
        <v>12</v>
      </c>
      <c r="N29" s="7">
        <v>12</v>
      </c>
      <c r="O29" s="29">
        <f t="shared" si="0"/>
        <v>1</v>
      </c>
      <c r="P29" s="8"/>
      <c r="Q29" s="27">
        <f t="shared" si="1"/>
        <v>0</v>
      </c>
      <c r="R29" s="3">
        <v>8</v>
      </c>
      <c r="S29" s="7">
        <v>8</v>
      </c>
      <c r="T29" s="29">
        <f t="shared" si="2"/>
        <v>1</v>
      </c>
      <c r="U29" s="77" t="s">
        <v>885</v>
      </c>
      <c r="V29" s="27">
        <f t="shared" si="3"/>
        <v>0</v>
      </c>
      <c r="W29" s="7"/>
      <c r="X29" s="7"/>
      <c r="Y29" s="29">
        <f t="shared" si="4"/>
        <v>0</v>
      </c>
      <c r="Z29" s="77"/>
      <c r="AA29" s="27">
        <f t="shared" si="5"/>
        <v>0</v>
      </c>
    </row>
    <row r="30" spans="1:27" ht="41.4" customHeight="1" x14ac:dyDescent="0.3">
      <c r="A30" s="481"/>
      <c r="B30" s="115" t="s">
        <v>39</v>
      </c>
      <c r="C30" s="491"/>
      <c r="D30" s="113" t="s">
        <v>408</v>
      </c>
      <c r="E30" s="113" t="s">
        <v>409</v>
      </c>
      <c r="F30" s="122" t="s">
        <v>368</v>
      </c>
      <c r="G30" s="78" t="s">
        <v>762</v>
      </c>
      <c r="H30" s="69">
        <v>0</v>
      </c>
      <c r="I30" s="67">
        <v>1</v>
      </c>
      <c r="J30" s="29">
        <f t="shared" si="6"/>
        <v>0</v>
      </c>
      <c r="K30" s="8"/>
      <c r="L30" s="68">
        <f t="shared" si="7"/>
        <v>0</v>
      </c>
      <c r="M30" s="7">
        <v>0</v>
      </c>
      <c r="N30" s="7">
        <v>1</v>
      </c>
      <c r="O30" s="29">
        <f t="shared" si="0"/>
        <v>0</v>
      </c>
      <c r="P30" s="9" t="s">
        <v>879</v>
      </c>
      <c r="Q30" s="27">
        <f t="shared" si="1"/>
        <v>0</v>
      </c>
      <c r="R30" s="3">
        <v>0</v>
      </c>
      <c r="S30" s="7">
        <v>1</v>
      </c>
      <c r="T30" s="29">
        <f t="shared" si="2"/>
        <v>0</v>
      </c>
      <c r="U30" s="9" t="s">
        <v>879</v>
      </c>
      <c r="V30" s="27">
        <f t="shared" si="3"/>
        <v>0</v>
      </c>
      <c r="W30" s="7"/>
      <c r="X30" s="7"/>
      <c r="Y30" s="29">
        <f t="shared" si="4"/>
        <v>0</v>
      </c>
      <c r="Z30" s="8"/>
      <c r="AA30" s="27">
        <f t="shared" si="5"/>
        <v>0</v>
      </c>
    </row>
    <row r="31" spans="1:27" ht="71.25" customHeight="1" x14ac:dyDescent="0.3">
      <c r="A31" s="479" t="s">
        <v>695</v>
      </c>
      <c r="B31" s="115" t="s">
        <v>39</v>
      </c>
      <c r="C31" s="491"/>
      <c r="D31" s="113" t="s">
        <v>410</v>
      </c>
      <c r="E31" s="113" t="s">
        <v>409</v>
      </c>
      <c r="F31" s="122" t="s">
        <v>368</v>
      </c>
      <c r="G31" s="76">
        <v>0.01</v>
      </c>
      <c r="H31" s="66">
        <v>1</v>
      </c>
      <c r="I31" s="67">
        <v>1</v>
      </c>
      <c r="J31" s="29">
        <f t="shared" si="6"/>
        <v>1</v>
      </c>
      <c r="K31" s="65"/>
      <c r="L31" s="68">
        <f t="shared" si="7"/>
        <v>100</v>
      </c>
      <c r="M31" s="66">
        <v>0</v>
      </c>
      <c r="N31" s="69">
        <v>0</v>
      </c>
      <c r="O31" s="29">
        <f t="shared" si="0"/>
        <v>0</v>
      </c>
      <c r="P31" s="77" t="s">
        <v>886</v>
      </c>
      <c r="Q31" s="68">
        <f t="shared" si="1"/>
        <v>100</v>
      </c>
      <c r="R31" s="69">
        <v>0</v>
      </c>
      <c r="S31" s="69">
        <v>1</v>
      </c>
      <c r="T31" s="29">
        <f t="shared" si="2"/>
        <v>0</v>
      </c>
      <c r="U31" s="77" t="s">
        <v>887</v>
      </c>
      <c r="V31" s="68">
        <f t="shared" si="3"/>
        <v>100</v>
      </c>
      <c r="W31" s="69"/>
      <c r="X31" s="69"/>
      <c r="Y31" s="29">
        <f t="shared" si="4"/>
        <v>0</v>
      </c>
      <c r="Z31" s="77"/>
      <c r="AA31" s="68">
        <f>IFERROR(IF(G31="Según demanda",(W31+R31+M31+H31)/(I31+N31+S31+X31),(W31+R31+M31+H31)/G31),0)</f>
        <v>100</v>
      </c>
    </row>
    <row r="32" spans="1:27" ht="85.5" customHeight="1" x14ac:dyDescent="0.3">
      <c r="A32" s="480"/>
      <c r="B32" s="115" t="s">
        <v>39</v>
      </c>
      <c r="C32" s="491"/>
      <c r="D32" s="113" t="s">
        <v>411</v>
      </c>
      <c r="E32" s="113" t="s">
        <v>412</v>
      </c>
      <c r="F32" s="122" t="s">
        <v>368</v>
      </c>
      <c r="G32" s="79">
        <v>1</v>
      </c>
      <c r="H32" s="66">
        <v>1</v>
      </c>
      <c r="I32" s="67">
        <v>1</v>
      </c>
      <c r="J32" s="29">
        <f t="shared" si="6"/>
        <v>1</v>
      </c>
      <c r="K32" s="65"/>
      <c r="L32" s="68">
        <f t="shared" si="7"/>
        <v>1</v>
      </c>
      <c r="M32" s="66">
        <v>0</v>
      </c>
      <c r="N32" s="69">
        <v>1</v>
      </c>
      <c r="O32" s="29">
        <f t="shared" si="0"/>
        <v>0</v>
      </c>
      <c r="P32" s="77" t="s">
        <v>879</v>
      </c>
      <c r="Q32" s="68">
        <f t="shared" si="1"/>
        <v>1</v>
      </c>
      <c r="R32" s="69">
        <v>0</v>
      </c>
      <c r="S32" s="69">
        <v>1</v>
      </c>
      <c r="T32" s="29">
        <f t="shared" si="2"/>
        <v>0</v>
      </c>
      <c r="U32" s="77" t="s">
        <v>887</v>
      </c>
      <c r="V32" s="68">
        <f t="shared" si="3"/>
        <v>1</v>
      </c>
      <c r="W32" s="69"/>
      <c r="X32" s="69"/>
      <c r="Y32" s="29">
        <f t="shared" si="4"/>
        <v>0</v>
      </c>
      <c r="Z32" s="77"/>
      <c r="AA32" s="68">
        <f>IFERROR(IF(G32="Según demanda",(W32+R32+M32+H32)/(I32+N32+S32+X32),(W32+R32+M32+H32)/G32),0)</f>
        <v>1</v>
      </c>
    </row>
    <row r="33" spans="1:27" ht="55.2" customHeight="1" x14ac:dyDescent="0.3">
      <c r="A33" s="481"/>
      <c r="B33" s="115" t="s">
        <v>39</v>
      </c>
      <c r="C33" s="491"/>
      <c r="D33" s="113" t="s">
        <v>413</v>
      </c>
      <c r="E33" s="113" t="s">
        <v>414</v>
      </c>
      <c r="F33" s="122" t="s">
        <v>368</v>
      </c>
      <c r="G33" s="78" t="s">
        <v>762</v>
      </c>
      <c r="H33" s="69"/>
      <c r="I33" s="67"/>
      <c r="J33" s="29">
        <f t="shared" si="6"/>
        <v>0</v>
      </c>
      <c r="K33" s="65"/>
      <c r="L33" s="68">
        <f t="shared" si="7"/>
        <v>0</v>
      </c>
      <c r="M33" s="69">
        <v>31</v>
      </c>
      <c r="N33" s="69">
        <v>31</v>
      </c>
      <c r="O33" s="29">
        <f t="shared" si="0"/>
        <v>1</v>
      </c>
      <c r="P33" s="77" t="s">
        <v>888</v>
      </c>
      <c r="Q33" s="68">
        <f t="shared" si="1"/>
        <v>0</v>
      </c>
      <c r="R33" s="69">
        <v>0</v>
      </c>
      <c r="S33" s="69">
        <v>0</v>
      </c>
      <c r="T33" s="29">
        <f t="shared" si="2"/>
        <v>0</v>
      </c>
      <c r="U33" s="77" t="s">
        <v>762</v>
      </c>
      <c r="V33" s="68">
        <f t="shared" si="3"/>
        <v>0</v>
      </c>
      <c r="W33" s="69"/>
      <c r="X33" s="69"/>
      <c r="Y33" s="29">
        <f t="shared" si="4"/>
        <v>0</v>
      </c>
      <c r="Z33" s="77"/>
      <c r="AA33" s="68">
        <f>IFERROR(IF(G33="Según demanda",(W33+R33+M33+H33)/(I33+N33+S33+X33),(W33+R33+M33+H33)/G33),0)</f>
        <v>0</v>
      </c>
    </row>
    <row r="34" spans="1:27" ht="82.8" x14ac:dyDescent="0.3">
      <c r="A34" s="479" t="s">
        <v>695</v>
      </c>
      <c r="B34" s="115" t="s">
        <v>39</v>
      </c>
      <c r="C34" s="491"/>
      <c r="D34" s="113" t="s">
        <v>415</v>
      </c>
      <c r="E34" s="113" t="s">
        <v>416</v>
      </c>
      <c r="F34" s="122" t="s">
        <v>445</v>
      </c>
      <c r="G34" s="78" t="s">
        <v>762</v>
      </c>
      <c r="H34" s="69"/>
      <c r="I34" s="70"/>
      <c r="J34" s="29">
        <f t="shared" si="6"/>
        <v>0</v>
      </c>
      <c r="K34" s="65"/>
      <c r="L34" s="68">
        <f t="shared" si="7"/>
        <v>0</v>
      </c>
      <c r="M34" s="66">
        <v>12</v>
      </c>
      <c r="N34" s="69">
        <v>12</v>
      </c>
      <c r="O34" s="29">
        <f t="shared" si="0"/>
        <v>1</v>
      </c>
      <c r="P34" s="77"/>
      <c r="Q34" s="68">
        <f t="shared" si="1"/>
        <v>0</v>
      </c>
      <c r="R34" s="66">
        <v>0</v>
      </c>
      <c r="S34" s="69">
        <v>0</v>
      </c>
      <c r="T34" s="29">
        <f t="shared" si="2"/>
        <v>0</v>
      </c>
      <c r="U34" s="72" t="s">
        <v>762</v>
      </c>
      <c r="V34" s="68">
        <f t="shared" si="3"/>
        <v>0</v>
      </c>
      <c r="W34" s="69"/>
      <c r="X34" s="69"/>
      <c r="Y34" s="29">
        <f t="shared" si="4"/>
        <v>0</v>
      </c>
      <c r="Z34" s="72"/>
      <c r="AA34" s="68">
        <f>IFERROR(IF(G34="Según demanda",(W34+R34+M34+H34)/(I34+N34+S34+X34),(W34+R34+M34+H34)/G34),0)</f>
        <v>0</v>
      </c>
    </row>
    <row r="35" spans="1:27" ht="71.25" customHeight="1" x14ac:dyDescent="0.3">
      <c r="A35" s="480"/>
      <c r="B35" s="115" t="s">
        <v>39</v>
      </c>
      <c r="C35" s="491"/>
      <c r="D35" s="113" t="s">
        <v>417</v>
      </c>
      <c r="E35" s="113" t="s">
        <v>418</v>
      </c>
      <c r="F35" s="122" t="s">
        <v>446</v>
      </c>
      <c r="G35" s="78" t="s">
        <v>762</v>
      </c>
      <c r="H35" s="69"/>
      <c r="I35" s="70"/>
      <c r="J35" s="29">
        <f t="shared" si="6"/>
        <v>0</v>
      </c>
      <c r="K35" s="71"/>
      <c r="L35" s="68">
        <f t="shared" si="7"/>
        <v>0</v>
      </c>
      <c r="M35" s="69"/>
      <c r="N35" s="69"/>
      <c r="O35" s="29">
        <f t="shared" si="0"/>
        <v>0</v>
      </c>
      <c r="P35" s="71"/>
      <c r="Q35" s="68">
        <f t="shared" si="1"/>
        <v>0</v>
      </c>
      <c r="R35" s="69">
        <v>0</v>
      </c>
      <c r="S35" s="69">
        <v>0</v>
      </c>
      <c r="T35" s="29">
        <f t="shared" si="2"/>
        <v>0</v>
      </c>
      <c r="U35" s="95"/>
      <c r="V35" s="68">
        <f t="shared" si="3"/>
        <v>0</v>
      </c>
      <c r="W35" s="69"/>
      <c r="X35" s="69"/>
      <c r="Y35" s="29">
        <f t="shared" si="4"/>
        <v>0</v>
      </c>
      <c r="Z35" s="95"/>
      <c r="AA35" s="68">
        <f t="shared" ref="AA35:AA40" si="8">IFERROR(IF(G35="Según demanda",(W35+R35+M35+H35)/(I35+N35+S35+X35),(W35+R35+M35+H35)/G35),0)</f>
        <v>0</v>
      </c>
    </row>
    <row r="36" spans="1:27" ht="43.2" x14ac:dyDescent="0.3">
      <c r="A36" s="481"/>
      <c r="B36" s="115" t="s">
        <v>39</v>
      </c>
      <c r="C36" s="466"/>
      <c r="D36" s="160" t="s">
        <v>419</v>
      </c>
      <c r="E36" s="160" t="s">
        <v>420</v>
      </c>
      <c r="F36" s="160" t="s">
        <v>447</v>
      </c>
      <c r="G36" s="79">
        <v>4</v>
      </c>
      <c r="H36" s="69"/>
      <c r="I36" s="67"/>
      <c r="J36" s="29">
        <f t="shared" si="6"/>
        <v>0</v>
      </c>
      <c r="K36" s="72"/>
      <c r="L36" s="68">
        <f t="shared" si="7"/>
        <v>0</v>
      </c>
      <c r="M36" s="69">
        <v>2</v>
      </c>
      <c r="N36" s="69">
        <v>4</v>
      </c>
      <c r="O36" s="29">
        <f t="shared" si="0"/>
        <v>0.5</v>
      </c>
      <c r="P36" s="91"/>
      <c r="Q36" s="68">
        <f t="shared" si="1"/>
        <v>0.5</v>
      </c>
      <c r="R36" s="69">
        <v>3</v>
      </c>
      <c r="S36" s="69">
        <v>4</v>
      </c>
      <c r="T36" s="29">
        <f t="shared" si="2"/>
        <v>0.75</v>
      </c>
      <c r="U36" s="72"/>
      <c r="V36" s="68">
        <f t="shared" si="3"/>
        <v>1.25</v>
      </c>
      <c r="W36" s="69"/>
      <c r="X36" s="69"/>
      <c r="Y36" s="29">
        <f t="shared" si="4"/>
        <v>0</v>
      </c>
      <c r="Z36" s="72"/>
      <c r="AA36" s="68">
        <f t="shared" si="8"/>
        <v>1.25</v>
      </c>
    </row>
    <row r="37" spans="1:27" ht="69" x14ac:dyDescent="0.3">
      <c r="A37" s="479" t="s">
        <v>695</v>
      </c>
      <c r="B37" s="115" t="s">
        <v>39</v>
      </c>
      <c r="C37" s="536" t="s">
        <v>421</v>
      </c>
      <c r="D37" s="111" t="s">
        <v>422</v>
      </c>
      <c r="E37" s="161" t="s">
        <v>423</v>
      </c>
      <c r="F37" s="122"/>
      <c r="G37" s="79">
        <v>0</v>
      </c>
      <c r="H37" s="73">
        <v>0</v>
      </c>
      <c r="I37" s="70"/>
      <c r="J37" s="29">
        <f t="shared" si="6"/>
        <v>0</v>
      </c>
      <c r="K37" s="65"/>
      <c r="L37" s="68">
        <f t="shared" si="7"/>
        <v>0</v>
      </c>
      <c r="M37" s="103">
        <v>0</v>
      </c>
      <c r="N37" s="73">
        <v>0</v>
      </c>
      <c r="O37" s="29">
        <f t="shared" si="0"/>
        <v>0</v>
      </c>
      <c r="P37" s="92" t="s">
        <v>889</v>
      </c>
      <c r="Q37" s="68">
        <f t="shared" si="1"/>
        <v>0</v>
      </c>
      <c r="R37" s="79">
        <v>0</v>
      </c>
      <c r="S37" s="79">
        <v>0</v>
      </c>
      <c r="T37" s="29">
        <f t="shared" si="2"/>
        <v>0</v>
      </c>
      <c r="U37" s="96" t="s">
        <v>762</v>
      </c>
      <c r="V37" s="68">
        <f t="shared" si="3"/>
        <v>0</v>
      </c>
      <c r="W37" s="80"/>
      <c r="X37" s="30"/>
      <c r="Y37" s="29">
        <f t="shared" si="4"/>
        <v>0</v>
      </c>
      <c r="Z37" s="96"/>
      <c r="AA37" s="68">
        <f t="shared" si="8"/>
        <v>0</v>
      </c>
    </row>
    <row r="38" spans="1:27" ht="55.2" x14ac:dyDescent="0.3">
      <c r="A38" s="480"/>
      <c r="B38" s="115" t="s">
        <v>39</v>
      </c>
      <c r="C38" s="537"/>
      <c r="D38" s="112" t="s">
        <v>424</v>
      </c>
      <c r="E38" s="161" t="s">
        <v>425</v>
      </c>
      <c r="F38" s="122" t="s">
        <v>368</v>
      </c>
      <c r="G38" s="79">
        <v>0</v>
      </c>
      <c r="H38" s="73">
        <v>1</v>
      </c>
      <c r="I38" s="70"/>
      <c r="J38" s="29">
        <f t="shared" si="6"/>
        <v>0</v>
      </c>
      <c r="K38" s="74"/>
      <c r="L38" s="68">
        <f t="shared" si="7"/>
        <v>0</v>
      </c>
      <c r="M38" s="103">
        <v>0</v>
      </c>
      <c r="N38" s="73">
        <v>1</v>
      </c>
      <c r="O38" s="29">
        <f t="shared" si="0"/>
        <v>0</v>
      </c>
      <c r="P38" s="92" t="s">
        <v>889</v>
      </c>
      <c r="Q38" s="68">
        <f t="shared" si="1"/>
        <v>0</v>
      </c>
      <c r="R38" s="94">
        <v>1</v>
      </c>
      <c r="S38" s="73">
        <v>1</v>
      </c>
      <c r="T38" s="97">
        <f t="shared" si="2"/>
        <v>1</v>
      </c>
      <c r="U38" s="96" t="s">
        <v>890</v>
      </c>
      <c r="V38" s="98">
        <f t="shared" si="3"/>
        <v>0</v>
      </c>
      <c r="W38" s="79"/>
      <c r="X38" s="99"/>
      <c r="Y38" s="29">
        <f t="shared" si="4"/>
        <v>0</v>
      </c>
      <c r="Z38" s="96"/>
      <c r="AA38" s="68">
        <f t="shared" si="8"/>
        <v>0</v>
      </c>
    </row>
    <row r="39" spans="1:27" ht="41.4" x14ac:dyDescent="0.3">
      <c r="A39" s="481"/>
      <c r="B39" s="115" t="s">
        <v>39</v>
      </c>
      <c r="C39" s="537"/>
      <c r="D39" s="112" t="s">
        <v>426</v>
      </c>
      <c r="E39" s="161" t="s">
        <v>427</v>
      </c>
      <c r="F39" s="161" t="s">
        <v>368</v>
      </c>
      <c r="G39" s="109">
        <v>0</v>
      </c>
      <c r="H39" s="73">
        <v>1</v>
      </c>
      <c r="I39" s="70"/>
      <c r="J39" s="29">
        <f t="shared" si="6"/>
        <v>0</v>
      </c>
      <c r="K39" s="65"/>
      <c r="L39" s="68">
        <f t="shared" si="7"/>
        <v>0</v>
      </c>
      <c r="M39" s="103"/>
      <c r="N39" s="73"/>
      <c r="O39" s="29">
        <f t="shared" si="0"/>
        <v>0</v>
      </c>
      <c r="P39" s="77" t="s">
        <v>891</v>
      </c>
      <c r="Q39" s="68">
        <f t="shared" si="1"/>
        <v>0</v>
      </c>
      <c r="R39" s="79"/>
      <c r="S39" s="99"/>
      <c r="T39" s="29">
        <f t="shared" si="2"/>
        <v>0</v>
      </c>
      <c r="U39" s="74" t="s">
        <v>892</v>
      </c>
      <c r="V39" s="68">
        <f t="shared" si="3"/>
        <v>0</v>
      </c>
      <c r="W39" s="79"/>
      <c r="X39" s="99"/>
      <c r="Y39" s="29">
        <f t="shared" si="4"/>
        <v>0</v>
      </c>
      <c r="Z39" s="74"/>
      <c r="AA39" s="68">
        <f t="shared" si="8"/>
        <v>0</v>
      </c>
    </row>
    <row r="40" spans="1:27" ht="41.4" x14ac:dyDescent="0.3">
      <c r="A40" s="479" t="s">
        <v>695</v>
      </c>
      <c r="B40" s="115" t="s">
        <v>39</v>
      </c>
      <c r="C40" s="537"/>
      <c r="D40" s="112" t="s">
        <v>428</v>
      </c>
      <c r="E40" s="161" t="s">
        <v>429</v>
      </c>
      <c r="F40" s="161" t="s">
        <v>368</v>
      </c>
      <c r="G40" s="108" t="s">
        <v>762</v>
      </c>
      <c r="H40" s="73"/>
      <c r="I40" s="70"/>
      <c r="J40" s="29">
        <f t="shared" si="6"/>
        <v>0</v>
      </c>
      <c r="K40" s="96"/>
      <c r="L40" s="68">
        <f t="shared" si="7"/>
        <v>0</v>
      </c>
      <c r="M40" s="103"/>
      <c r="N40" s="73"/>
      <c r="O40" s="29">
        <f t="shared" si="0"/>
        <v>0</v>
      </c>
      <c r="P40" s="96"/>
      <c r="Q40" s="68">
        <f t="shared" si="1"/>
        <v>0</v>
      </c>
      <c r="R40" s="94">
        <v>1779</v>
      </c>
      <c r="S40" s="73">
        <v>1779</v>
      </c>
      <c r="T40" s="29">
        <f t="shared" si="2"/>
        <v>1</v>
      </c>
      <c r="U40" s="96"/>
      <c r="V40" s="68">
        <f t="shared" si="3"/>
        <v>0</v>
      </c>
      <c r="W40" s="79"/>
      <c r="X40" s="99"/>
      <c r="Y40" s="29">
        <f t="shared" si="4"/>
        <v>0</v>
      </c>
      <c r="Z40" s="96"/>
      <c r="AA40" s="68">
        <f t="shared" si="8"/>
        <v>0</v>
      </c>
    </row>
    <row r="41" spans="1:27" ht="27.6" customHeight="1" x14ac:dyDescent="0.3">
      <c r="A41" s="480"/>
      <c r="B41" s="115" t="s">
        <v>39</v>
      </c>
      <c r="C41" s="537"/>
      <c r="D41" s="112" t="s">
        <v>430</v>
      </c>
      <c r="E41" s="161" t="s">
        <v>431</v>
      </c>
      <c r="F41" s="161" t="s">
        <v>368</v>
      </c>
      <c r="G41" s="65" t="s">
        <v>762</v>
      </c>
      <c r="H41" s="66"/>
      <c r="I41" s="67"/>
      <c r="J41" s="29">
        <f t="shared" si="6"/>
        <v>0</v>
      </c>
      <c r="K41" s="65"/>
      <c r="L41" s="68">
        <f t="shared" si="7"/>
        <v>0</v>
      </c>
      <c r="M41" s="93"/>
      <c r="N41" s="69"/>
      <c r="O41" s="29">
        <f t="shared" si="0"/>
        <v>0</v>
      </c>
      <c r="P41" s="77"/>
      <c r="Q41" s="68">
        <f t="shared" si="1"/>
        <v>0</v>
      </c>
      <c r="R41" s="69">
        <v>28</v>
      </c>
      <c r="S41" s="69">
        <v>28</v>
      </c>
      <c r="T41" s="29">
        <f t="shared" si="2"/>
        <v>1</v>
      </c>
      <c r="U41" s="77"/>
      <c r="V41" s="68">
        <f t="shared" si="3"/>
        <v>0</v>
      </c>
      <c r="W41" s="7"/>
      <c r="X41" s="7"/>
      <c r="Y41" s="29">
        <f t="shared" si="4"/>
        <v>0</v>
      </c>
      <c r="Z41" s="77"/>
      <c r="AA41" s="27">
        <f>IFERROR(IF(G41="Según demanda",(W41+R41+M41+H41)/(I41+N41+S41+X41),(W41+R41+M41+H41)/G41),0)</f>
        <v>0</v>
      </c>
    </row>
    <row r="42" spans="1:27" ht="55.2" x14ac:dyDescent="0.3">
      <c r="A42" s="481"/>
      <c r="B42" s="115" t="s">
        <v>39</v>
      </c>
      <c r="C42" s="537"/>
      <c r="D42" s="112" t="s">
        <v>432</v>
      </c>
      <c r="E42" s="161" t="s">
        <v>433</v>
      </c>
      <c r="F42" s="161" t="s">
        <v>368</v>
      </c>
      <c r="G42" s="65">
        <v>0</v>
      </c>
      <c r="H42" s="66">
        <v>0</v>
      </c>
      <c r="I42" s="67"/>
      <c r="J42" s="29">
        <f t="shared" si="6"/>
        <v>0</v>
      </c>
      <c r="K42" s="65"/>
      <c r="L42" s="68">
        <f t="shared" si="7"/>
        <v>0</v>
      </c>
      <c r="M42" s="93"/>
      <c r="N42" s="69"/>
      <c r="O42" s="29">
        <f t="shared" si="0"/>
        <v>0</v>
      </c>
      <c r="P42" s="77"/>
      <c r="Q42" s="68">
        <f t="shared" si="1"/>
        <v>0</v>
      </c>
      <c r="R42" s="69"/>
      <c r="S42" s="69"/>
      <c r="T42" s="29">
        <f t="shared" si="2"/>
        <v>0</v>
      </c>
      <c r="U42" s="77"/>
      <c r="V42" s="68">
        <f t="shared" si="3"/>
        <v>0</v>
      </c>
      <c r="W42" s="7"/>
      <c r="X42" s="7"/>
      <c r="Y42" s="29">
        <f t="shared" si="4"/>
        <v>0</v>
      </c>
      <c r="Z42" s="77"/>
      <c r="AA42" s="27">
        <f>IFERROR(IF(G42="Según demanda",(W42+R42+M42+H42)/(I42+N42+S42+X42),(W42+R42+M42+H42)/G42),0)</f>
        <v>0</v>
      </c>
    </row>
    <row r="43" spans="1:27" ht="55.2" x14ac:dyDescent="0.3">
      <c r="A43" s="218" t="s">
        <v>704</v>
      </c>
      <c r="B43" s="115" t="s">
        <v>39</v>
      </c>
      <c r="C43" s="537"/>
      <c r="D43" s="112" t="s">
        <v>434</v>
      </c>
      <c r="E43" s="161" t="s">
        <v>435</v>
      </c>
      <c r="F43" s="122" t="s">
        <v>448</v>
      </c>
      <c r="G43" s="65">
        <v>0</v>
      </c>
      <c r="H43" s="69">
        <v>0</v>
      </c>
      <c r="I43" s="67"/>
      <c r="J43" s="29">
        <f t="shared" si="6"/>
        <v>0</v>
      </c>
      <c r="K43" s="65"/>
      <c r="L43" s="68">
        <f t="shared" si="7"/>
        <v>0</v>
      </c>
      <c r="M43" s="93"/>
      <c r="N43" s="69"/>
      <c r="O43" s="29">
        <f t="shared" si="0"/>
        <v>0</v>
      </c>
      <c r="P43" s="77"/>
      <c r="Q43" s="68">
        <f t="shared" si="1"/>
        <v>0</v>
      </c>
      <c r="R43" s="69">
        <v>14</v>
      </c>
      <c r="S43" s="69">
        <v>14</v>
      </c>
      <c r="T43" s="29">
        <f t="shared" si="2"/>
        <v>1</v>
      </c>
      <c r="U43" s="77" t="s">
        <v>893</v>
      </c>
      <c r="V43" s="68">
        <f t="shared" si="3"/>
        <v>0</v>
      </c>
      <c r="W43" s="7"/>
      <c r="X43" s="7"/>
      <c r="Y43" s="29">
        <f t="shared" si="4"/>
        <v>0</v>
      </c>
      <c r="Z43" s="77"/>
      <c r="AA43" s="27">
        <f>IFERROR(IF(G43="Según demanda",(W43+R43+M43+H43)/(I43+N43+S43+X43),(W43+R43+M43+H43)/G43),0)</f>
        <v>0</v>
      </c>
    </row>
    <row r="44" spans="1:27" ht="27.6" customHeight="1" x14ac:dyDescent="0.3">
      <c r="A44" s="218" t="s">
        <v>705</v>
      </c>
      <c r="B44" s="115" t="s">
        <v>39</v>
      </c>
      <c r="C44" s="538"/>
      <c r="D44" s="112" t="s">
        <v>436</v>
      </c>
      <c r="E44" s="161" t="s">
        <v>437</v>
      </c>
      <c r="F44" s="161" t="s">
        <v>368</v>
      </c>
      <c r="G44" s="65">
        <v>0</v>
      </c>
      <c r="H44" s="69">
        <v>0</v>
      </c>
      <c r="I44" s="70"/>
      <c r="J44" s="29">
        <f t="shared" si="6"/>
        <v>0</v>
      </c>
      <c r="K44" s="65"/>
      <c r="L44" s="68">
        <f t="shared" si="7"/>
        <v>0</v>
      </c>
      <c r="M44" s="93"/>
      <c r="N44" s="69"/>
      <c r="O44" s="29">
        <f t="shared" si="0"/>
        <v>0</v>
      </c>
      <c r="P44" s="77"/>
      <c r="Q44" s="68">
        <f t="shared" si="1"/>
        <v>0</v>
      </c>
      <c r="R44" s="66"/>
      <c r="S44" s="69"/>
      <c r="T44" s="29">
        <f t="shared" si="2"/>
        <v>0</v>
      </c>
      <c r="U44" s="91"/>
      <c r="V44" s="68">
        <f t="shared" si="3"/>
        <v>0</v>
      </c>
      <c r="W44" s="7"/>
      <c r="X44" s="63"/>
      <c r="Y44" s="29">
        <f t="shared" si="4"/>
        <v>0</v>
      </c>
      <c r="Z44" s="91"/>
      <c r="AA44" s="27">
        <f t="shared" ref="AA44" si="9">IFERROR(IF(G44="Según demanda",(W44+R44+M44+H44)/(I44+N44+S44+X44),(W44+R44+M44+H44)/G44),0)</f>
        <v>0</v>
      </c>
    </row>
    <row r="45" spans="1:27" ht="151.94999999999999" customHeight="1" x14ac:dyDescent="0.3">
      <c r="A45" s="488" t="s">
        <v>695</v>
      </c>
      <c r="B45" s="651" t="s">
        <v>36</v>
      </c>
      <c r="C45" s="28" t="s">
        <v>1159</v>
      </c>
      <c r="D45" s="28" t="s">
        <v>1160</v>
      </c>
      <c r="E45" s="28" t="s">
        <v>1161</v>
      </c>
      <c r="F45" s="122" t="s">
        <v>701</v>
      </c>
      <c r="G45" s="142">
        <v>6</v>
      </c>
      <c r="H45" s="69">
        <v>2</v>
      </c>
      <c r="I45" s="67">
        <v>2</v>
      </c>
      <c r="J45" s="29">
        <f>IFERROR((H45/I45),0)</f>
        <v>1</v>
      </c>
      <c r="K45" s="65" t="s">
        <v>1162</v>
      </c>
      <c r="L45" s="68">
        <f>IFERROR(IF(G45="Según demanda",H45/I45,H45/G45),0)</f>
        <v>0.33333333333333331</v>
      </c>
      <c r="M45" s="69">
        <v>1</v>
      </c>
      <c r="N45" s="69">
        <v>1</v>
      </c>
      <c r="O45" s="29">
        <f>IFERROR((M45/N45),0)</f>
        <v>1</v>
      </c>
      <c r="P45" s="65" t="s">
        <v>1163</v>
      </c>
      <c r="Q45" s="68">
        <f t="shared" si="1"/>
        <v>0.5</v>
      </c>
      <c r="R45" s="69">
        <v>2</v>
      </c>
      <c r="S45" s="69">
        <v>2</v>
      </c>
      <c r="T45" s="29">
        <f>IFERROR((R45/S45),0)</f>
        <v>1</v>
      </c>
      <c r="U45" s="72" t="s">
        <v>1164</v>
      </c>
      <c r="V45" s="68">
        <f t="shared" si="3"/>
        <v>0.83333333333333337</v>
      </c>
      <c r="W45" s="69"/>
      <c r="X45" s="69"/>
      <c r="Y45" s="29">
        <f>IFERROR((W45/X45),0)</f>
        <v>0</v>
      </c>
      <c r="Z45" s="652"/>
      <c r="AA45" s="68">
        <f>IFERROR(IF(G45="Según demanda",(W45+R45+M45+H45)/(I45+N45+S45+X45),(W45+R45+M45+H45)/G45),0)</f>
        <v>0.83333333333333337</v>
      </c>
    </row>
    <row r="46" spans="1:27" ht="193.2" customHeight="1" x14ac:dyDescent="0.3">
      <c r="A46" s="489"/>
      <c r="B46" s="653"/>
      <c r="C46" s="82" t="s">
        <v>449</v>
      </c>
      <c r="D46" s="28" t="s">
        <v>450</v>
      </c>
      <c r="E46" s="28" t="s">
        <v>456</v>
      </c>
      <c r="F46" s="122" t="s">
        <v>1165</v>
      </c>
      <c r="G46" s="142" t="s">
        <v>769</v>
      </c>
      <c r="H46" s="69">
        <v>13</v>
      </c>
      <c r="I46" s="67">
        <v>13</v>
      </c>
      <c r="J46" s="29">
        <f t="shared" ref="J46:J51" si="10">IFERROR((H46/I46),0)</f>
        <v>1</v>
      </c>
      <c r="K46" s="77" t="s">
        <v>770</v>
      </c>
      <c r="L46" s="68">
        <f t="shared" ref="L46:L51" si="11">IFERROR(IF(G46="Según demanda",H46/I46,H46/G46),0)</f>
        <v>1</v>
      </c>
      <c r="M46" s="69">
        <v>13</v>
      </c>
      <c r="N46" s="69">
        <v>13</v>
      </c>
      <c r="O46" s="29">
        <f t="shared" ref="O46:O51" si="12">IFERROR((M46/N46),0)</f>
        <v>1</v>
      </c>
      <c r="P46" s="77" t="s">
        <v>1166</v>
      </c>
      <c r="Q46" s="68">
        <f t="shared" si="1"/>
        <v>1</v>
      </c>
      <c r="R46" s="69">
        <v>13</v>
      </c>
      <c r="S46" s="69">
        <v>13</v>
      </c>
      <c r="T46" s="29">
        <f t="shared" ref="T46:T51" si="13">IFERROR((R46/S46),0)</f>
        <v>1</v>
      </c>
      <c r="U46" s="77" t="s">
        <v>1166</v>
      </c>
      <c r="V46" s="68">
        <f t="shared" si="3"/>
        <v>1</v>
      </c>
      <c r="W46" s="69"/>
      <c r="X46" s="69"/>
      <c r="Y46" s="29">
        <f t="shared" ref="Y46:Y51" si="14">IFERROR((W46/X46),0)</f>
        <v>0</v>
      </c>
      <c r="Z46" s="77"/>
      <c r="AA46" s="68">
        <f t="shared" ref="AA46:AA51" si="15">IFERROR(IF(G46="Según demanda",(W46+R46+M46+H46)/(I46+N46+S46+X46),(W46+R46+M46+H46)/G46),0)</f>
        <v>1</v>
      </c>
    </row>
    <row r="47" spans="1:27" ht="124.2" customHeight="1" x14ac:dyDescent="0.3">
      <c r="A47" s="489"/>
      <c r="B47" s="653"/>
      <c r="C47" s="28" t="s">
        <v>699</v>
      </c>
      <c r="D47" s="28" t="s">
        <v>1167</v>
      </c>
      <c r="E47" s="28" t="s">
        <v>1168</v>
      </c>
      <c r="F47" s="122" t="s">
        <v>702</v>
      </c>
      <c r="G47" s="142" t="s">
        <v>769</v>
      </c>
      <c r="H47" s="69">
        <v>193</v>
      </c>
      <c r="I47" s="67">
        <v>193</v>
      </c>
      <c r="J47" s="29">
        <f t="shared" si="10"/>
        <v>1</v>
      </c>
      <c r="K47" s="77" t="s">
        <v>1169</v>
      </c>
      <c r="L47" s="68">
        <f t="shared" si="11"/>
        <v>1</v>
      </c>
      <c r="M47" s="69">
        <v>237</v>
      </c>
      <c r="N47" s="69">
        <v>237</v>
      </c>
      <c r="O47" s="29">
        <f t="shared" si="12"/>
        <v>1</v>
      </c>
      <c r="P47" s="77" t="s">
        <v>1170</v>
      </c>
      <c r="Q47" s="68">
        <f t="shared" si="1"/>
        <v>1</v>
      </c>
      <c r="R47" s="69">
        <v>196</v>
      </c>
      <c r="S47" s="69">
        <v>196</v>
      </c>
      <c r="T47" s="29">
        <f t="shared" si="13"/>
        <v>1</v>
      </c>
      <c r="U47" s="77" t="s">
        <v>1171</v>
      </c>
      <c r="V47" s="68">
        <f t="shared" si="3"/>
        <v>1</v>
      </c>
      <c r="W47" s="69"/>
      <c r="X47" s="69"/>
      <c r="Y47" s="29">
        <f t="shared" si="14"/>
        <v>0</v>
      </c>
      <c r="Z47" s="77"/>
      <c r="AA47" s="68">
        <f t="shared" si="15"/>
        <v>1</v>
      </c>
    </row>
    <row r="48" spans="1:27" ht="119.4" customHeight="1" x14ac:dyDescent="0.3">
      <c r="A48" s="489"/>
      <c r="B48" s="653"/>
      <c r="C48" s="654" t="s">
        <v>451</v>
      </c>
      <c r="D48" s="28" t="s">
        <v>452</v>
      </c>
      <c r="E48" s="28" t="s">
        <v>700</v>
      </c>
      <c r="F48" s="122" t="s">
        <v>703</v>
      </c>
      <c r="G48" s="142" t="s">
        <v>769</v>
      </c>
      <c r="H48" s="69">
        <v>90</v>
      </c>
      <c r="I48" s="70">
        <v>90</v>
      </c>
      <c r="J48" s="29">
        <f t="shared" si="10"/>
        <v>1</v>
      </c>
      <c r="K48" s="65" t="s">
        <v>771</v>
      </c>
      <c r="L48" s="68">
        <f t="shared" si="11"/>
        <v>1</v>
      </c>
      <c r="M48" s="69">
        <v>55</v>
      </c>
      <c r="N48" s="69">
        <v>55</v>
      </c>
      <c r="O48" s="29">
        <f t="shared" si="12"/>
        <v>1</v>
      </c>
      <c r="P48" s="77" t="s">
        <v>771</v>
      </c>
      <c r="Q48" s="68">
        <f t="shared" si="1"/>
        <v>1</v>
      </c>
      <c r="R48" s="69">
        <v>70</v>
      </c>
      <c r="S48" s="69">
        <v>70</v>
      </c>
      <c r="T48" s="29">
        <f t="shared" si="13"/>
        <v>1</v>
      </c>
      <c r="U48" s="72" t="s">
        <v>1172</v>
      </c>
      <c r="V48" s="68">
        <f t="shared" si="3"/>
        <v>1</v>
      </c>
      <c r="W48" s="69"/>
      <c r="X48" s="69"/>
      <c r="Y48" s="29">
        <f t="shared" si="14"/>
        <v>0</v>
      </c>
      <c r="Z48" s="77"/>
      <c r="AA48" s="68">
        <f t="shared" si="15"/>
        <v>1</v>
      </c>
    </row>
    <row r="49" spans="1:27" ht="92.4" customHeight="1" x14ac:dyDescent="0.3">
      <c r="A49" s="489"/>
      <c r="B49" s="653"/>
      <c r="C49" s="654"/>
      <c r="D49" s="28" t="s">
        <v>453</v>
      </c>
      <c r="E49" s="28" t="s">
        <v>457</v>
      </c>
      <c r="F49" s="122" t="s">
        <v>459</v>
      </c>
      <c r="G49" s="142" t="s">
        <v>769</v>
      </c>
      <c r="H49" s="69">
        <v>108</v>
      </c>
      <c r="I49" s="70">
        <v>108</v>
      </c>
      <c r="J49" s="29">
        <f t="shared" si="10"/>
        <v>1</v>
      </c>
      <c r="K49" s="71" t="s">
        <v>1173</v>
      </c>
      <c r="L49" s="68">
        <f t="shared" si="11"/>
        <v>1</v>
      </c>
      <c r="M49" s="69">
        <v>72</v>
      </c>
      <c r="N49" s="69">
        <v>72</v>
      </c>
      <c r="O49" s="29">
        <f t="shared" si="12"/>
        <v>1</v>
      </c>
      <c r="P49" s="71" t="s">
        <v>1174</v>
      </c>
      <c r="Q49" s="68">
        <f t="shared" si="1"/>
        <v>1</v>
      </c>
      <c r="R49" s="69">
        <v>108</v>
      </c>
      <c r="S49" s="69">
        <v>108</v>
      </c>
      <c r="T49" s="29">
        <f t="shared" si="13"/>
        <v>1</v>
      </c>
      <c r="U49" s="71" t="s">
        <v>1175</v>
      </c>
      <c r="V49" s="68">
        <f t="shared" si="3"/>
        <v>1</v>
      </c>
      <c r="W49" s="69"/>
      <c r="X49" s="69"/>
      <c r="Y49" s="29">
        <f t="shared" si="14"/>
        <v>0</v>
      </c>
      <c r="Z49" s="71"/>
      <c r="AA49" s="68">
        <f t="shared" si="15"/>
        <v>1</v>
      </c>
    </row>
    <row r="50" spans="1:27" ht="262.95" customHeight="1" x14ac:dyDescent="0.3">
      <c r="A50" s="489"/>
      <c r="B50" s="653"/>
      <c r="C50" s="28" t="s">
        <v>454</v>
      </c>
      <c r="D50" s="28" t="s">
        <v>455</v>
      </c>
      <c r="E50" s="28" t="s">
        <v>458</v>
      </c>
      <c r="F50" s="122" t="s">
        <v>460</v>
      </c>
      <c r="G50" s="142" t="s">
        <v>769</v>
      </c>
      <c r="H50" s="69">
        <v>1</v>
      </c>
      <c r="I50" s="67">
        <v>1</v>
      </c>
      <c r="J50" s="29">
        <f t="shared" si="10"/>
        <v>1</v>
      </c>
      <c r="K50" s="72" t="s">
        <v>1176</v>
      </c>
      <c r="L50" s="68">
        <f t="shared" si="11"/>
        <v>1</v>
      </c>
      <c r="M50" s="69">
        <v>1</v>
      </c>
      <c r="N50" s="69">
        <v>1</v>
      </c>
      <c r="O50" s="29">
        <f t="shared" si="12"/>
        <v>1</v>
      </c>
      <c r="P50" s="72" t="s">
        <v>1177</v>
      </c>
      <c r="Q50" s="68">
        <f t="shared" si="1"/>
        <v>1</v>
      </c>
      <c r="R50" s="69">
        <v>1</v>
      </c>
      <c r="S50" s="69">
        <v>1</v>
      </c>
      <c r="T50" s="29">
        <f t="shared" si="13"/>
        <v>1</v>
      </c>
      <c r="U50" s="72" t="s">
        <v>1178</v>
      </c>
      <c r="V50" s="68">
        <f t="shared" si="3"/>
        <v>1</v>
      </c>
      <c r="W50" s="69"/>
      <c r="X50" s="69"/>
      <c r="Y50" s="29">
        <f t="shared" si="14"/>
        <v>0</v>
      </c>
      <c r="Z50" s="77"/>
      <c r="AA50" s="68">
        <f t="shared" si="15"/>
        <v>1</v>
      </c>
    </row>
    <row r="51" spans="1:27" ht="140.4" customHeight="1" x14ac:dyDescent="0.3">
      <c r="A51" s="490"/>
      <c r="B51" s="653"/>
      <c r="C51" s="655" t="s">
        <v>1179</v>
      </c>
      <c r="D51" s="655" t="s">
        <v>1180</v>
      </c>
      <c r="E51" s="655" t="s">
        <v>1181</v>
      </c>
      <c r="F51" s="656" t="s">
        <v>1182</v>
      </c>
      <c r="G51" s="142" t="s">
        <v>769</v>
      </c>
      <c r="H51" s="69">
        <v>0</v>
      </c>
      <c r="I51" s="67">
        <v>0</v>
      </c>
      <c r="J51" s="29">
        <f t="shared" si="10"/>
        <v>0</v>
      </c>
      <c r="K51" s="153" t="s">
        <v>1183</v>
      </c>
      <c r="L51" s="68">
        <f t="shared" si="11"/>
        <v>0</v>
      </c>
      <c r="M51" s="69">
        <v>9</v>
      </c>
      <c r="N51" s="69">
        <v>10</v>
      </c>
      <c r="O51" s="29">
        <f t="shared" si="12"/>
        <v>0.9</v>
      </c>
      <c r="P51" s="153" t="s">
        <v>1184</v>
      </c>
      <c r="Q51" s="68">
        <f t="shared" si="1"/>
        <v>0.9</v>
      </c>
      <c r="R51" s="69">
        <v>2</v>
      </c>
      <c r="S51" s="69">
        <v>2</v>
      </c>
      <c r="T51" s="29">
        <f t="shared" si="13"/>
        <v>1</v>
      </c>
      <c r="U51" s="72" t="s">
        <v>1185</v>
      </c>
      <c r="V51" s="68">
        <f t="shared" si="3"/>
        <v>0.91666666666666663</v>
      </c>
      <c r="W51" s="69"/>
      <c r="X51" s="69"/>
      <c r="Y51" s="29">
        <f t="shared" si="14"/>
        <v>0</v>
      </c>
      <c r="Z51" s="657"/>
      <c r="AA51" s="68">
        <f t="shared" si="15"/>
        <v>0.91666666666666663</v>
      </c>
    </row>
    <row r="52" spans="1:27" ht="55.95" customHeight="1" x14ac:dyDescent="0.3">
      <c r="A52" s="512" t="s">
        <v>709</v>
      </c>
      <c r="B52" s="451" t="s">
        <v>676</v>
      </c>
      <c r="C52" s="9" t="s">
        <v>706</v>
      </c>
      <c r="D52" s="110" t="s">
        <v>1150</v>
      </c>
      <c r="E52" s="9" t="s">
        <v>461</v>
      </c>
      <c r="F52" s="122" t="s">
        <v>1151</v>
      </c>
      <c r="G52" s="3">
        <v>54</v>
      </c>
      <c r="H52" s="3">
        <v>2</v>
      </c>
      <c r="I52" s="449" t="s">
        <v>1152</v>
      </c>
      <c r="J52" s="131">
        <v>1</v>
      </c>
      <c r="K52" s="450"/>
      <c r="L52" s="227">
        <v>3.6999999999999998E-2</v>
      </c>
      <c r="M52" s="450">
        <v>8</v>
      </c>
      <c r="N52" s="449" t="s">
        <v>1153</v>
      </c>
      <c r="O52" s="131">
        <v>1</v>
      </c>
      <c r="P52" s="450"/>
      <c r="Q52" s="228">
        <v>0.14810000000000001</v>
      </c>
      <c r="R52" s="3">
        <v>11</v>
      </c>
      <c r="S52" s="139" t="s">
        <v>1154</v>
      </c>
      <c r="T52" s="29"/>
      <c r="U52" s="450" t="s">
        <v>1155</v>
      </c>
      <c r="V52" s="27">
        <v>0.20369999999999999</v>
      </c>
      <c r="W52" s="225"/>
      <c r="X52" s="226"/>
      <c r="Y52" s="131">
        <v>1</v>
      </c>
      <c r="Z52" s="225"/>
      <c r="AA52" s="131">
        <v>1</v>
      </c>
    </row>
    <row r="53" spans="1:27" ht="55.95" customHeight="1" x14ac:dyDescent="0.3">
      <c r="A53" s="512"/>
      <c r="B53" s="452" t="s">
        <v>676</v>
      </c>
      <c r="C53" s="9" t="s">
        <v>707</v>
      </c>
      <c r="D53" s="174" t="s">
        <v>708</v>
      </c>
      <c r="E53" s="9" t="s">
        <v>1156</v>
      </c>
      <c r="F53" s="187">
        <v>1</v>
      </c>
      <c r="G53" s="3">
        <v>1</v>
      </c>
      <c r="H53" s="3">
        <v>0</v>
      </c>
      <c r="I53" s="449" t="s">
        <v>363</v>
      </c>
      <c r="J53" s="131">
        <v>1</v>
      </c>
      <c r="K53" s="450"/>
      <c r="L53" s="227">
        <v>1</v>
      </c>
      <c r="M53" s="450"/>
      <c r="N53" s="449"/>
      <c r="O53" s="131">
        <v>1</v>
      </c>
      <c r="P53" s="450"/>
      <c r="Q53" s="228">
        <v>1</v>
      </c>
      <c r="R53" s="3"/>
      <c r="S53" s="449"/>
      <c r="T53" s="29">
        <v>1</v>
      </c>
      <c r="U53" s="450" t="s">
        <v>1157</v>
      </c>
      <c r="V53" s="27">
        <v>1</v>
      </c>
      <c r="W53" s="29"/>
      <c r="X53" s="29"/>
      <c r="Y53" s="29">
        <f t="shared" ref="Y53:Y56" si="16">IFERROR((W53/X53),0)</f>
        <v>0</v>
      </c>
      <c r="Z53" s="225"/>
      <c r="AA53" s="228">
        <v>1</v>
      </c>
    </row>
    <row r="54" spans="1:27" ht="36" customHeight="1" x14ac:dyDescent="0.3">
      <c r="A54" s="512"/>
      <c r="B54" s="452" t="s">
        <v>676</v>
      </c>
      <c r="C54" s="9" t="s">
        <v>462</v>
      </c>
      <c r="D54" s="143" t="s">
        <v>463</v>
      </c>
      <c r="E54" s="9" t="s">
        <v>464</v>
      </c>
      <c r="F54" s="187">
        <v>2</v>
      </c>
      <c r="G54" s="3">
        <v>2</v>
      </c>
      <c r="H54" s="3">
        <v>1</v>
      </c>
      <c r="I54" s="449" t="s">
        <v>859</v>
      </c>
      <c r="J54" s="131">
        <v>1</v>
      </c>
      <c r="K54" s="450"/>
      <c r="L54" s="227">
        <v>0.5</v>
      </c>
      <c r="M54" s="450"/>
      <c r="N54" s="449"/>
      <c r="O54" s="131">
        <v>1</v>
      </c>
      <c r="P54" s="450"/>
      <c r="Q54" s="228">
        <v>0.5</v>
      </c>
      <c r="R54" s="3"/>
      <c r="S54" s="449"/>
      <c r="T54" s="29">
        <v>0.5</v>
      </c>
      <c r="U54" s="450" t="s">
        <v>1158</v>
      </c>
      <c r="V54" s="27">
        <v>0.5</v>
      </c>
      <c r="W54" s="29"/>
      <c r="X54" s="29"/>
      <c r="Y54" s="29">
        <f t="shared" si="16"/>
        <v>0</v>
      </c>
      <c r="Z54" s="225"/>
      <c r="AA54" s="228">
        <v>1</v>
      </c>
    </row>
    <row r="55" spans="1:27" ht="15" customHeight="1" x14ac:dyDescent="0.3">
      <c r="A55" s="488" t="s">
        <v>710</v>
      </c>
      <c r="B55" s="224" t="s">
        <v>64</v>
      </c>
      <c r="C55" s="494" t="s">
        <v>894</v>
      </c>
      <c r="D55" s="229" t="s">
        <v>895</v>
      </c>
      <c r="E55" s="221" t="s">
        <v>896</v>
      </c>
      <c r="F55" s="221" t="s">
        <v>897</v>
      </c>
      <c r="G55" s="108" t="s">
        <v>670</v>
      </c>
      <c r="H55" s="83">
        <v>0</v>
      </c>
      <c r="I55" s="105">
        <v>0</v>
      </c>
      <c r="J55" s="29">
        <f t="shared" ref="J55:J77" si="17">IFERROR((H55/I55),0)</f>
        <v>0</v>
      </c>
      <c r="K55" s="230" t="s">
        <v>898</v>
      </c>
      <c r="L55" s="68">
        <v>1</v>
      </c>
      <c r="M55" s="83">
        <v>2</v>
      </c>
      <c r="N55" s="105">
        <v>2</v>
      </c>
      <c r="O55" s="29">
        <f t="shared" ref="O55:O56" si="18">IFERROR((M55/N55),0)</f>
        <v>1</v>
      </c>
      <c r="P55" s="122" t="s">
        <v>899</v>
      </c>
      <c r="Q55" s="68">
        <v>1</v>
      </c>
      <c r="R55" s="83">
        <v>1</v>
      </c>
      <c r="S55" s="105">
        <v>1</v>
      </c>
      <c r="T55" s="29">
        <f t="shared" ref="T55:T56" si="19">IFERROR((R55/S55),0)</f>
        <v>1</v>
      </c>
      <c r="U55" s="122"/>
      <c r="V55" s="68">
        <v>1</v>
      </c>
      <c r="W55" s="83"/>
      <c r="X55" s="105"/>
      <c r="Y55" s="29">
        <f t="shared" si="16"/>
        <v>0</v>
      </c>
      <c r="Z55" s="122"/>
      <c r="AA55" s="68">
        <v>1</v>
      </c>
    </row>
    <row r="56" spans="1:27" ht="55.2" customHeight="1" x14ac:dyDescent="0.3">
      <c r="A56" s="489"/>
      <c r="B56" s="224" t="s">
        <v>64</v>
      </c>
      <c r="C56" s="495"/>
      <c r="D56" s="231" t="s">
        <v>900</v>
      </c>
      <c r="E56" s="108" t="s">
        <v>901</v>
      </c>
      <c r="F56" s="108" t="s">
        <v>902</v>
      </c>
      <c r="G56" s="108" t="s">
        <v>670</v>
      </c>
      <c r="H56" s="232">
        <v>5</v>
      </c>
      <c r="I56" s="73">
        <v>5</v>
      </c>
      <c r="J56" s="140">
        <f t="shared" si="17"/>
        <v>1</v>
      </c>
      <c r="K56" s="103" t="s">
        <v>903</v>
      </c>
      <c r="L56" s="141">
        <v>1</v>
      </c>
      <c r="M56" s="147">
        <v>1</v>
      </c>
      <c r="N56" s="73">
        <v>1</v>
      </c>
      <c r="O56" s="140">
        <f t="shared" si="18"/>
        <v>1</v>
      </c>
      <c r="P56" s="103"/>
      <c r="Q56" s="141">
        <v>1</v>
      </c>
      <c r="R56" s="147">
        <v>1</v>
      </c>
      <c r="S56" s="73">
        <v>1</v>
      </c>
      <c r="T56" s="140">
        <f t="shared" si="19"/>
        <v>1</v>
      </c>
      <c r="U56" s="103"/>
      <c r="V56" s="141">
        <v>1</v>
      </c>
      <c r="W56" s="147"/>
      <c r="X56" s="73"/>
      <c r="Y56" s="140">
        <f t="shared" si="16"/>
        <v>0</v>
      </c>
      <c r="Z56" s="103"/>
      <c r="AA56" s="141">
        <v>1</v>
      </c>
    </row>
    <row r="57" spans="1:27" ht="28.5" customHeight="1" x14ac:dyDescent="0.3">
      <c r="A57" s="489"/>
      <c r="B57" s="224" t="s">
        <v>64</v>
      </c>
      <c r="C57" s="223" t="s">
        <v>904</v>
      </c>
      <c r="D57" s="229" t="s">
        <v>905</v>
      </c>
      <c r="E57" s="221" t="s">
        <v>906</v>
      </c>
      <c r="F57" s="221" t="s">
        <v>907</v>
      </c>
      <c r="G57" s="108" t="s">
        <v>670</v>
      </c>
      <c r="H57" s="232"/>
      <c r="I57" s="73"/>
      <c r="J57" s="140">
        <f t="shared" si="17"/>
        <v>0</v>
      </c>
      <c r="K57" s="103" t="s">
        <v>899</v>
      </c>
      <c r="L57" s="141"/>
      <c r="M57" s="147">
        <v>6</v>
      </c>
      <c r="N57" s="73">
        <v>7</v>
      </c>
      <c r="O57" s="140"/>
      <c r="P57" s="103"/>
      <c r="Q57" s="141"/>
      <c r="R57" s="147">
        <v>12</v>
      </c>
      <c r="S57" s="73">
        <v>14</v>
      </c>
      <c r="T57" s="140"/>
      <c r="U57" s="103"/>
      <c r="V57" s="141"/>
      <c r="W57" s="147"/>
      <c r="X57" s="73"/>
      <c r="Y57" s="140"/>
      <c r="Z57" s="103"/>
      <c r="AA57" s="141"/>
    </row>
    <row r="58" spans="1:27" ht="27.6" customHeight="1" x14ac:dyDescent="0.3">
      <c r="A58" s="489"/>
      <c r="B58" s="224" t="s">
        <v>64</v>
      </c>
      <c r="C58" s="103" t="s">
        <v>908</v>
      </c>
      <c r="D58" s="231" t="s">
        <v>909</v>
      </c>
      <c r="E58" s="108" t="s">
        <v>910</v>
      </c>
      <c r="F58" s="221" t="s">
        <v>911</v>
      </c>
      <c r="G58" s="108" t="s">
        <v>670</v>
      </c>
      <c r="H58" s="232">
        <v>0</v>
      </c>
      <c r="I58" s="73">
        <v>0</v>
      </c>
      <c r="J58" s="140">
        <f t="shared" si="17"/>
        <v>0</v>
      </c>
      <c r="K58" s="103" t="s">
        <v>899</v>
      </c>
      <c r="L58" s="141">
        <f t="shared" ref="L58:L71" si="20">IFERROR(IF(G58="Según demanda",H58/I58,H58/G58),0)</f>
        <v>0</v>
      </c>
      <c r="M58" s="147">
        <v>0</v>
      </c>
      <c r="N58" s="73">
        <v>0</v>
      </c>
      <c r="O58" s="140">
        <f t="shared" ref="O58:O59" si="21">IFERROR((M58/N58),0)</f>
        <v>0</v>
      </c>
      <c r="P58" s="103" t="s">
        <v>899</v>
      </c>
      <c r="Q58" s="141">
        <f t="shared" ref="Q58" si="22">IFERROR(IF(L58="Según demanda",M58/N58,M58/L58),0)</f>
        <v>0</v>
      </c>
      <c r="R58" s="147">
        <v>1</v>
      </c>
      <c r="S58" s="73">
        <v>1</v>
      </c>
      <c r="T58" s="140">
        <f t="shared" ref="T58:T59" si="23">IFERROR((R58/S58),0)</f>
        <v>1</v>
      </c>
      <c r="U58" s="103" t="s">
        <v>912</v>
      </c>
      <c r="V58" s="141">
        <f t="shared" ref="V58" si="24">IFERROR(IF(Q58="Según demanda",R58/S58,R58/Q58),0)</f>
        <v>0</v>
      </c>
      <c r="W58" s="147"/>
      <c r="X58" s="73"/>
      <c r="Y58" s="140">
        <f t="shared" ref="Y58:Y59" si="25">IFERROR((W58/X58),0)</f>
        <v>0</v>
      </c>
      <c r="Z58" s="103"/>
      <c r="AA58" s="141">
        <f t="shared" ref="AA58" si="26">IFERROR(IF(V58="Según demanda",W58/X58,W58/V58),0)</f>
        <v>0</v>
      </c>
    </row>
    <row r="59" spans="1:27" ht="57.6" customHeight="1" x14ac:dyDescent="0.3">
      <c r="A59" s="489"/>
      <c r="B59" s="224" t="s">
        <v>64</v>
      </c>
      <c r="C59" s="496" t="s">
        <v>913</v>
      </c>
      <c r="D59" s="516" t="s">
        <v>914</v>
      </c>
      <c r="E59" s="469" t="s">
        <v>915</v>
      </c>
      <c r="F59" s="221" t="s">
        <v>916</v>
      </c>
      <c r="G59" s="469" t="s">
        <v>670</v>
      </c>
      <c r="H59" s="547">
        <v>1</v>
      </c>
      <c r="I59" s="541">
        <v>1</v>
      </c>
      <c r="J59" s="543">
        <f t="shared" si="17"/>
        <v>1</v>
      </c>
      <c r="K59" s="496"/>
      <c r="L59" s="545">
        <v>1</v>
      </c>
      <c r="M59" s="547">
        <v>3</v>
      </c>
      <c r="N59" s="541">
        <v>3</v>
      </c>
      <c r="O59" s="543">
        <f t="shared" si="21"/>
        <v>1</v>
      </c>
      <c r="P59" s="496"/>
      <c r="Q59" s="545">
        <v>1</v>
      </c>
      <c r="R59" s="547">
        <v>1</v>
      </c>
      <c r="S59" s="541">
        <v>1</v>
      </c>
      <c r="T59" s="543">
        <f t="shared" si="23"/>
        <v>1</v>
      </c>
      <c r="U59" s="496"/>
      <c r="V59" s="545">
        <v>1</v>
      </c>
      <c r="W59" s="552"/>
      <c r="X59" s="553"/>
      <c r="Y59" s="554">
        <f t="shared" si="25"/>
        <v>0</v>
      </c>
      <c r="Z59" s="555"/>
      <c r="AA59" s="549">
        <v>1</v>
      </c>
    </row>
    <row r="60" spans="1:27" ht="34.200000000000003" customHeight="1" x14ac:dyDescent="0.3">
      <c r="A60" s="489"/>
      <c r="B60" s="224" t="s">
        <v>64</v>
      </c>
      <c r="C60" s="497"/>
      <c r="D60" s="517"/>
      <c r="E60" s="470"/>
      <c r="F60" s="222"/>
      <c r="G60" s="470"/>
      <c r="H60" s="548"/>
      <c r="I60" s="542"/>
      <c r="J60" s="544"/>
      <c r="K60" s="497"/>
      <c r="L60" s="546"/>
      <c r="M60" s="548"/>
      <c r="N60" s="542"/>
      <c r="O60" s="544"/>
      <c r="P60" s="497"/>
      <c r="Q60" s="546"/>
      <c r="R60" s="548"/>
      <c r="S60" s="542"/>
      <c r="T60" s="544"/>
      <c r="U60" s="497"/>
      <c r="V60" s="546"/>
      <c r="W60" s="552"/>
      <c r="X60" s="553"/>
      <c r="Y60" s="554"/>
      <c r="Z60" s="555"/>
      <c r="AA60" s="549"/>
    </row>
    <row r="61" spans="1:27" ht="42" customHeight="1" x14ac:dyDescent="0.3">
      <c r="A61" s="489"/>
      <c r="B61" s="224" t="s">
        <v>64</v>
      </c>
      <c r="C61" s="233" t="s">
        <v>917</v>
      </c>
      <c r="D61" s="231" t="s">
        <v>918</v>
      </c>
      <c r="E61" s="108" t="s">
        <v>919</v>
      </c>
      <c r="F61" s="221" t="s">
        <v>920</v>
      </c>
      <c r="G61" s="108" t="s">
        <v>670</v>
      </c>
      <c r="H61" s="232">
        <v>1</v>
      </c>
      <c r="I61" s="73">
        <v>1</v>
      </c>
      <c r="J61" s="140">
        <f>IFERROR((H61/I61),0)</f>
        <v>1</v>
      </c>
      <c r="K61" s="122" t="s">
        <v>921</v>
      </c>
      <c r="L61" s="141">
        <f>IFERROR(IF(G61="Según demanda",H61/I61,H61/G61),0)</f>
        <v>1</v>
      </c>
      <c r="M61" s="147">
        <v>1</v>
      </c>
      <c r="N61" s="73">
        <v>1</v>
      </c>
      <c r="O61" s="140">
        <f>IFERROR((M61/N61),0)</f>
        <v>1</v>
      </c>
      <c r="P61" s="122" t="s">
        <v>922</v>
      </c>
      <c r="Q61" s="141">
        <f>IFERROR(IF(L61="Según demanda",M61/N61,M61/L61),0)</f>
        <v>1</v>
      </c>
      <c r="R61" s="147">
        <v>1</v>
      </c>
      <c r="S61" s="73">
        <v>1</v>
      </c>
      <c r="T61" s="140">
        <f>IFERROR((R61/S61),0)</f>
        <v>1</v>
      </c>
      <c r="U61" s="122" t="s">
        <v>922</v>
      </c>
      <c r="V61" s="141">
        <f>IFERROR(IF(Q61="Según demanda",R61/S61,R61/Q61),0)</f>
        <v>1</v>
      </c>
      <c r="W61" s="147"/>
      <c r="X61" s="73"/>
      <c r="Y61" s="140">
        <f>IFERROR((W61/X61),0)</f>
        <v>0</v>
      </c>
      <c r="Z61" s="122"/>
      <c r="AA61" s="141">
        <f>IFERROR(IF(V61="Según demanda",W61/X61,W61/V61),0)</f>
        <v>0</v>
      </c>
    </row>
    <row r="62" spans="1:27" ht="180" customHeight="1" x14ac:dyDescent="0.3">
      <c r="A62" s="489"/>
      <c r="B62" s="224" t="s">
        <v>64</v>
      </c>
      <c r="C62" s="103" t="s">
        <v>923</v>
      </c>
      <c r="D62" s="231" t="s">
        <v>924</v>
      </c>
      <c r="E62" s="108" t="s">
        <v>925</v>
      </c>
      <c r="F62" s="108" t="s">
        <v>926</v>
      </c>
      <c r="G62" s="108" t="s">
        <v>670</v>
      </c>
      <c r="H62" s="232">
        <v>2</v>
      </c>
      <c r="I62" s="73">
        <v>2</v>
      </c>
      <c r="J62" s="140">
        <f t="shared" si="17"/>
        <v>1</v>
      </c>
      <c r="K62" s="103" t="s">
        <v>903</v>
      </c>
      <c r="L62" s="141">
        <f t="shared" si="20"/>
        <v>1</v>
      </c>
      <c r="M62" s="147">
        <v>4</v>
      </c>
      <c r="N62" s="73">
        <v>5</v>
      </c>
      <c r="O62" s="140">
        <f t="shared" ref="O62:O74" si="27">IFERROR((M62/N62),0)</f>
        <v>0.8</v>
      </c>
      <c r="P62" s="103" t="s">
        <v>927</v>
      </c>
      <c r="Q62" s="141">
        <f t="shared" ref="Q62:Q71" si="28">IFERROR(IF(L62="Según demanda",M62/N62,M62/L62),0)</f>
        <v>4</v>
      </c>
      <c r="R62" s="147">
        <v>7</v>
      </c>
      <c r="S62" s="73">
        <v>7</v>
      </c>
      <c r="T62" s="140">
        <f t="shared" ref="T62:T74" si="29">IFERROR((R62/S62),0)</f>
        <v>1</v>
      </c>
      <c r="U62" s="103"/>
      <c r="V62" s="141">
        <f t="shared" ref="V62:V71" si="30">IFERROR(IF(Q62="Según demanda",R62/S62,R62/Q62),0)</f>
        <v>1.75</v>
      </c>
      <c r="W62" s="147"/>
      <c r="X62" s="73"/>
      <c r="Y62" s="140">
        <f t="shared" ref="Y62:Y71" si="31">IFERROR((W62/X62),0)</f>
        <v>0</v>
      </c>
      <c r="Z62" s="103"/>
      <c r="AA62" s="141">
        <f t="shared" ref="AA62:AA71" si="32">IFERROR(IF(V62="Según demanda",W62/X62,W62/V62),0)</f>
        <v>0</v>
      </c>
    </row>
    <row r="63" spans="1:27" ht="69" x14ac:dyDescent="0.3">
      <c r="A63" s="489"/>
      <c r="B63" s="224" t="s">
        <v>64</v>
      </c>
      <c r="C63" s="103" t="s">
        <v>928</v>
      </c>
      <c r="D63" s="231" t="s">
        <v>929</v>
      </c>
      <c r="E63" s="108" t="s">
        <v>930</v>
      </c>
      <c r="F63" s="108" t="s">
        <v>870</v>
      </c>
      <c r="G63" s="108" t="s">
        <v>670</v>
      </c>
      <c r="H63" s="232">
        <v>1891</v>
      </c>
      <c r="I63" s="73">
        <v>2393</v>
      </c>
      <c r="J63" s="140">
        <f t="shared" si="17"/>
        <v>0.7902214793146678</v>
      </c>
      <c r="K63" s="103" t="s">
        <v>903</v>
      </c>
      <c r="L63" s="141">
        <f t="shared" si="20"/>
        <v>0.7902214793146678</v>
      </c>
      <c r="M63" s="147">
        <v>2240</v>
      </c>
      <c r="N63" s="73">
        <v>2265</v>
      </c>
      <c r="O63" s="140">
        <f t="shared" si="27"/>
        <v>0.98896247240618107</v>
      </c>
      <c r="P63" s="103"/>
      <c r="Q63" s="141">
        <f t="shared" si="28"/>
        <v>2834.6483342147012</v>
      </c>
      <c r="R63" s="147">
        <v>2388</v>
      </c>
      <c r="S63" s="73">
        <v>2456</v>
      </c>
      <c r="T63" s="140">
        <f t="shared" si="29"/>
        <v>0.97231270358306188</v>
      </c>
      <c r="U63" s="103"/>
      <c r="V63" s="141" t="s">
        <v>842</v>
      </c>
      <c r="W63" s="147"/>
      <c r="X63" s="73"/>
      <c r="Y63" s="140">
        <f t="shared" si="31"/>
        <v>0</v>
      </c>
      <c r="Z63" s="103"/>
      <c r="AA63" s="141">
        <f t="shared" si="32"/>
        <v>0</v>
      </c>
    </row>
    <row r="64" spans="1:27" ht="55.2" x14ac:dyDescent="0.3">
      <c r="A64" s="489"/>
      <c r="B64" s="224" t="s">
        <v>64</v>
      </c>
      <c r="C64" s="496" t="s">
        <v>465</v>
      </c>
      <c r="D64" s="231" t="s">
        <v>931</v>
      </c>
      <c r="E64" s="108" t="s">
        <v>932</v>
      </c>
      <c r="F64" s="108" t="s">
        <v>872</v>
      </c>
      <c r="G64" s="108" t="s">
        <v>670</v>
      </c>
      <c r="H64" s="232">
        <v>5</v>
      </c>
      <c r="I64" s="73">
        <v>5</v>
      </c>
      <c r="J64" s="140">
        <f>IFERROR((#REF!/#REF!),0)</f>
        <v>0</v>
      </c>
      <c r="K64" s="103" t="s">
        <v>903</v>
      </c>
      <c r="L64" s="141">
        <f>IFERROR(IF(#REF!="Según demanda",#REF!/#REF!,#REF!/#REF!),0)</f>
        <v>0</v>
      </c>
      <c r="M64" s="147">
        <v>2</v>
      </c>
      <c r="N64" s="73">
        <v>2</v>
      </c>
      <c r="O64" s="140">
        <f t="shared" si="27"/>
        <v>1</v>
      </c>
      <c r="P64" s="108"/>
      <c r="Q64" s="141">
        <f t="shared" si="28"/>
        <v>0</v>
      </c>
      <c r="R64" s="147">
        <v>6</v>
      </c>
      <c r="S64" s="73">
        <v>6</v>
      </c>
      <c r="T64" s="140">
        <f t="shared" si="29"/>
        <v>1</v>
      </c>
      <c r="U64" s="108"/>
      <c r="V64" s="141">
        <f t="shared" si="30"/>
        <v>0</v>
      </c>
      <c r="W64" s="147"/>
      <c r="X64" s="73"/>
      <c r="Y64" s="140">
        <f t="shared" si="31"/>
        <v>0</v>
      </c>
      <c r="Z64" s="108"/>
      <c r="AA64" s="141">
        <f t="shared" si="32"/>
        <v>0</v>
      </c>
    </row>
    <row r="65" spans="1:27" ht="27.6" customHeight="1" x14ac:dyDescent="0.3">
      <c r="A65" s="489"/>
      <c r="B65" s="224" t="s">
        <v>64</v>
      </c>
      <c r="C65" s="498"/>
      <c r="D65" s="229" t="s">
        <v>933</v>
      </c>
      <c r="E65" s="221" t="s">
        <v>934</v>
      </c>
      <c r="F65" s="221" t="s">
        <v>871</v>
      </c>
      <c r="G65" s="108" t="s">
        <v>670</v>
      </c>
      <c r="H65" s="232">
        <v>5</v>
      </c>
      <c r="I65" s="73">
        <v>5</v>
      </c>
      <c r="J65" s="140">
        <f t="shared" si="17"/>
        <v>1</v>
      </c>
      <c r="K65" s="103" t="s">
        <v>903</v>
      </c>
      <c r="L65" s="141">
        <f t="shared" si="20"/>
        <v>1</v>
      </c>
      <c r="M65" s="147">
        <v>3</v>
      </c>
      <c r="N65" s="73">
        <v>3</v>
      </c>
      <c r="O65" s="140">
        <f t="shared" si="27"/>
        <v>1</v>
      </c>
      <c r="P65" s="108"/>
      <c r="Q65" s="141">
        <f t="shared" si="28"/>
        <v>3</v>
      </c>
      <c r="R65" s="147">
        <v>6</v>
      </c>
      <c r="S65" s="73">
        <v>6</v>
      </c>
      <c r="T65" s="140">
        <f t="shared" si="29"/>
        <v>1</v>
      </c>
      <c r="U65" s="108" t="s">
        <v>935</v>
      </c>
      <c r="V65" s="141">
        <f t="shared" si="30"/>
        <v>2</v>
      </c>
      <c r="W65" s="147"/>
      <c r="X65" s="73"/>
      <c r="Y65" s="140">
        <f t="shared" si="31"/>
        <v>0</v>
      </c>
      <c r="Z65" s="108"/>
      <c r="AA65" s="141">
        <f t="shared" si="32"/>
        <v>0</v>
      </c>
    </row>
    <row r="66" spans="1:27" ht="14.4" customHeight="1" x14ac:dyDescent="0.3">
      <c r="A66" s="489"/>
      <c r="B66" s="224" t="s">
        <v>64</v>
      </c>
      <c r="C66" s="498"/>
      <c r="D66" s="231" t="s">
        <v>936</v>
      </c>
      <c r="E66" s="108" t="s">
        <v>937</v>
      </c>
      <c r="F66" s="234" t="s">
        <v>938</v>
      </c>
      <c r="G66" s="108" t="s">
        <v>670</v>
      </c>
      <c r="H66" s="156">
        <v>3</v>
      </c>
      <c r="I66" s="119" t="s">
        <v>860</v>
      </c>
      <c r="J66" s="140">
        <f>IFERROR((H64/I64),0)</f>
        <v>1</v>
      </c>
      <c r="K66" s="103" t="s">
        <v>903</v>
      </c>
      <c r="L66" s="141">
        <f>IFERROR(IF(G64="Según demanda",H64/I64,H64/G64),0)</f>
        <v>1</v>
      </c>
      <c r="M66" s="147">
        <v>2</v>
      </c>
      <c r="N66" s="73">
        <v>2</v>
      </c>
      <c r="O66" s="140">
        <f t="shared" si="27"/>
        <v>1</v>
      </c>
      <c r="P66" s="103"/>
      <c r="Q66" s="141">
        <f t="shared" si="28"/>
        <v>2</v>
      </c>
      <c r="R66" s="147">
        <v>8</v>
      </c>
      <c r="S66" s="73">
        <v>8</v>
      </c>
      <c r="T66" s="140">
        <f t="shared" si="29"/>
        <v>1</v>
      </c>
      <c r="U66" s="103"/>
      <c r="V66" s="141">
        <f t="shared" si="30"/>
        <v>4</v>
      </c>
      <c r="W66" s="147"/>
      <c r="X66" s="73"/>
      <c r="Y66" s="140">
        <f t="shared" si="31"/>
        <v>0</v>
      </c>
      <c r="Z66" s="103"/>
      <c r="AA66" s="141">
        <f t="shared" si="32"/>
        <v>0</v>
      </c>
    </row>
    <row r="67" spans="1:27" ht="41.4" x14ac:dyDescent="0.3">
      <c r="A67" s="489"/>
      <c r="B67" s="224" t="s">
        <v>64</v>
      </c>
      <c r="C67" s="497"/>
      <c r="D67" s="231" t="s">
        <v>939</v>
      </c>
      <c r="E67" s="108" t="s">
        <v>940</v>
      </c>
      <c r="F67" s="221" t="s">
        <v>941</v>
      </c>
      <c r="G67" s="108">
        <v>2</v>
      </c>
      <c r="H67" s="232">
        <v>0</v>
      </c>
      <c r="I67" s="73">
        <v>0</v>
      </c>
      <c r="J67" s="140">
        <f t="shared" si="17"/>
        <v>0</v>
      </c>
      <c r="K67" s="122" t="s">
        <v>942</v>
      </c>
      <c r="L67" s="141">
        <f t="shared" si="20"/>
        <v>0</v>
      </c>
      <c r="M67" s="147">
        <v>1</v>
      </c>
      <c r="N67" s="73">
        <v>1</v>
      </c>
      <c r="O67" s="140">
        <f t="shared" si="27"/>
        <v>1</v>
      </c>
      <c r="P67" s="122" t="s">
        <v>943</v>
      </c>
      <c r="Q67" s="141">
        <f t="shared" si="28"/>
        <v>0</v>
      </c>
      <c r="R67" s="147">
        <v>0</v>
      </c>
      <c r="S67" s="73">
        <v>0</v>
      </c>
      <c r="T67" s="140">
        <f t="shared" si="29"/>
        <v>0</v>
      </c>
      <c r="U67" s="122" t="s">
        <v>944</v>
      </c>
      <c r="V67" s="141">
        <f t="shared" si="30"/>
        <v>0</v>
      </c>
      <c r="W67" s="147"/>
      <c r="X67" s="73"/>
      <c r="Y67" s="140">
        <f t="shared" si="31"/>
        <v>0</v>
      </c>
      <c r="Z67" s="122"/>
      <c r="AA67" s="141">
        <f t="shared" si="32"/>
        <v>0</v>
      </c>
    </row>
    <row r="68" spans="1:27" ht="55.95" customHeight="1" x14ac:dyDescent="0.3">
      <c r="A68" s="489"/>
      <c r="B68" s="224" t="s">
        <v>64</v>
      </c>
      <c r="C68" s="496" t="s">
        <v>945</v>
      </c>
      <c r="D68" s="229" t="s">
        <v>946</v>
      </c>
      <c r="E68" s="108" t="s">
        <v>947</v>
      </c>
      <c r="F68" s="221" t="s">
        <v>948</v>
      </c>
      <c r="G68" s="108">
        <v>2</v>
      </c>
      <c r="H68" s="232">
        <v>0</v>
      </c>
      <c r="I68" s="73">
        <v>0</v>
      </c>
      <c r="J68" s="140">
        <f t="shared" si="17"/>
        <v>0</v>
      </c>
      <c r="K68" s="122" t="s">
        <v>942</v>
      </c>
      <c r="L68" s="141">
        <f t="shared" si="20"/>
        <v>0</v>
      </c>
      <c r="M68" s="147">
        <v>1</v>
      </c>
      <c r="N68" s="73">
        <v>1</v>
      </c>
      <c r="O68" s="140">
        <f t="shared" si="27"/>
        <v>1</v>
      </c>
      <c r="P68" s="122"/>
      <c r="Q68" s="141">
        <f t="shared" si="28"/>
        <v>0</v>
      </c>
      <c r="R68" s="147">
        <v>1</v>
      </c>
      <c r="S68" s="73">
        <v>1</v>
      </c>
      <c r="T68" s="140">
        <f t="shared" si="29"/>
        <v>1</v>
      </c>
      <c r="U68" s="103" t="s">
        <v>949</v>
      </c>
      <c r="V68" s="141">
        <f t="shared" si="30"/>
        <v>0</v>
      </c>
      <c r="W68" s="147"/>
      <c r="X68" s="73"/>
      <c r="Y68" s="140">
        <f t="shared" si="31"/>
        <v>0</v>
      </c>
      <c r="Z68" s="103"/>
      <c r="AA68" s="141">
        <f t="shared" si="32"/>
        <v>0</v>
      </c>
    </row>
    <row r="69" spans="1:27" s="162" customFormat="1" ht="166.2" customHeight="1" x14ac:dyDescent="0.3">
      <c r="A69" s="489"/>
      <c r="B69" s="224" t="s">
        <v>64</v>
      </c>
      <c r="C69" s="497"/>
      <c r="D69" s="229" t="s">
        <v>950</v>
      </c>
      <c r="E69" s="108" t="s">
        <v>951</v>
      </c>
      <c r="F69" s="221" t="s">
        <v>952</v>
      </c>
      <c r="G69" s="108" t="s">
        <v>670</v>
      </c>
      <c r="H69" s="232">
        <v>1</v>
      </c>
      <c r="I69" s="73">
        <v>1</v>
      </c>
      <c r="J69" s="140">
        <f t="shared" si="17"/>
        <v>1</v>
      </c>
      <c r="K69" s="122" t="s">
        <v>903</v>
      </c>
      <c r="L69" s="141">
        <f t="shared" si="20"/>
        <v>1</v>
      </c>
      <c r="M69" s="147">
        <v>1</v>
      </c>
      <c r="N69" s="73">
        <v>1</v>
      </c>
      <c r="O69" s="140">
        <f t="shared" si="27"/>
        <v>1</v>
      </c>
      <c r="P69" s="122" t="s">
        <v>953</v>
      </c>
      <c r="Q69" s="141">
        <f t="shared" si="28"/>
        <v>1</v>
      </c>
      <c r="R69" s="147">
        <v>1</v>
      </c>
      <c r="S69" s="73">
        <v>1</v>
      </c>
      <c r="T69" s="140">
        <f t="shared" si="29"/>
        <v>1</v>
      </c>
      <c r="U69" s="122" t="s">
        <v>953</v>
      </c>
      <c r="V69" s="141">
        <f t="shared" si="30"/>
        <v>1</v>
      </c>
      <c r="W69" s="147"/>
      <c r="X69" s="73"/>
      <c r="Y69" s="140">
        <f t="shared" si="31"/>
        <v>0</v>
      </c>
      <c r="Z69" s="122"/>
      <c r="AA69" s="141">
        <f t="shared" si="32"/>
        <v>0</v>
      </c>
    </row>
    <row r="70" spans="1:27" s="162" customFormat="1" ht="166.2" customHeight="1" x14ac:dyDescent="0.3">
      <c r="A70" s="489"/>
      <c r="B70" s="224" t="s">
        <v>64</v>
      </c>
      <c r="C70" s="496" t="s">
        <v>466</v>
      </c>
      <c r="D70" s="231" t="s">
        <v>954</v>
      </c>
      <c r="E70" s="108" t="s">
        <v>955</v>
      </c>
      <c r="F70" s="108" t="s">
        <v>873</v>
      </c>
      <c r="G70" s="108" t="s">
        <v>670</v>
      </c>
      <c r="H70" s="232">
        <v>1</v>
      </c>
      <c r="I70" s="73">
        <v>1</v>
      </c>
      <c r="J70" s="140">
        <f t="shared" si="17"/>
        <v>1</v>
      </c>
      <c r="K70" s="108" t="s">
        <v>956</v>
      </c>
      <c r="L70" s="141">
        <f t="shared" si="20"/>
        <v>1</v>
      </c>
      <c r="M70" s="147">
        <v>1</v>
      </c>
      <c r="N70" s="73">
        <v>1</v>
      </c>
      <c r="O70" s="140">
        <f t="shared" si="27"/>
        <v>1</v>
      </c>
      <c r="P70" s="108" t="s">
        <v>957</v>
      </c>
      <c r="Q70" s="141">
        <f t="shared" si="28"/>
        <v>1</v>
      </c>
      <c r="R70" s="147">
        <v>0</v>
      </c>
      <c r="S70" s="73">
        <v>0</v>
      </c>
      <c r="T70" s="140">
        <f t="shared" si="29"/>
        <v>0</v>
      </c>
      <c r="U70" s="108"/>
      <c r="V70" s="141">
        <f t="shared" si="30"/>
        <v>0</v>
      </c>
      <c r="W70" s="147"/>
      <c r="X70" s="73"/>
      <c r="Y70" s="140">
        <f t="shared" si="31"/>
        <v>0</v>
      </c>
      <c r="Z70" s="108"/>
      <c r="AA70" s="141">
        <f t="shared" si="32"/>
        <v>0</v>
      </c>
    </row>
    <row r="71" spans="1:27" s="162" customFormat="1" ht="166.2" customHeight="1" x14ac:dyDescent="0.3">
      <c r="A71" s="489"/>
      <c r="B71" s="224" t="s">
        <v>64</v>
      </c>
      <c r="C71" s="498"/>
      <c r="D71" s="231" t="s">
        <v>958</v>
      </c>
      <c r="E71" s="108" t="s">
        <v>959</v>
      </c>
      <c r="F71" s="108" t="s">
        <v>874</v>
      </c>
      <c r="G71" s="108" t="s">
        <v>670</v>
      </c>
      <c r="H71" s="232">
        <v>1</v>
      </c>
      <c r="I71" s="73">
        <v>1</v>
      </c>
      <c r="J71" s="140">
        <f t="shared" si="17"/>
        <v>1</v>
      </c>
      <c r="K71" s="122" t="s">
        <v>960</v>
      </c>
      <c r="L71" s="141">
        <f t="shared" si="20"/>
        <v>1</v>
      </c>
      <c r="M71" s="147">
        <v>1</v>
      </c>
      <c r="N71" s="73">
        <v>1</v>
      </c>
      <c r="O71" s="140">
        <f t="shared" si="27"/>
        <v>1</v>
      </c>
      <c r="P71" s="122"/>
      <c r="Q71" s="141">
        <f t="shared" si="28"/>
        <v>1</v>
      </c>
      <c r="R71" s="147">
        <v>0</v>
      </c>
      <c r="S71" s="73">
        <v>0</v>
      </c>
      <c r="T71" s="140">
        <f t="shared" si="29"/>
        <v>0</v>
      </c>
      <c r="U71" s="122"/>
      <c r="V71" s="141">
        <f t="shared" si="30"/>
        <v>0</v>
      </c>
      <c r="W71" s="147"/>
      <c r="X71" s="73"/>
      <c r="Y71" s="140">
        <f t="shared" si="31"/>
        <v>0</v>
      </c>
      <c r="Z71" s="122"/>
      <c r="AA71" s="141">
        <f t="shared" si="32"/>
        <v>0</v>
      </c>
    </row>
    <row r="72" spans="1:27" s="162" customFormat="1" ht="166.2" customHeight="1" x14ac:dyDescent="0.3">
      <c r="A72" s="489"/>
      <c r="B72" s="224" t="s">
        <v>64</v>
      </c>
      <c r="C72" s="498"/>
      <c r="D72" s="231" t="s">
        <v>961</v>
      </c>
      <c r="E72" s="108" t="s">
        <v>962</v>
      </c>
      <c r="F72" s="108" t="s">
        <v>874</v>
      </c>
      <c r="G72" s="108">
        <v>1</v>
      </c>
      <c r="H72" s="232">
        <v>1</v>
      </c>
      <c r="I72" s="73">
        <v>1</v>
      </c>
      <c r="J72" s="140">
        <f t="shared" si="17"/>
        <v>1</v>
      </c>
      <c r="K72" s="122"/>
      <c r="L72" s="141"/>
      <c r="M72" s="147">
        <v>0</v>
      </c>
      <c r="N72" s="73">
        <v>0</v>
      </c>
      <c r="O72" s="140">
        <f t="shared" si="27"/>
        <v>0</v>
      </c>
      <c r="P72" s="122"/>
      <c r="Q72" s="141"/>
      <c r="R72" s="147">
        <v>1</v>
      </c>
      <c r="S72" s="73">
        <v>1</v>
      </c>
      <c r="T72" s="140">
        <f t="shared" si="29"/>
        <v>1</v>
      </c>
      <c r="U72" s="122"/>
      <c r="V72" s="141"/>
      <c r="W72" s="147"/>
      <c r="X72" s="73"/>
      <c r="Y72" s="140"/>
      <c r="Z72" s="122"/>
      <c r="AA72" s="141"/>
    </row>
    <row r="73" spans="1:27" s="162" customFormat="1" ht="166.2" customHeight="1" x14ac:dyDescent="0.3">
      <c r="A73" s="489"/>
      <c r="B73" s="224" t="s">
        <v>64</v>
      </c>
      <c r="C73" s="497"/>
      <c r="D73" s="231" t="s">
        <v>963</v>
      </c>
      <c r="E73" s="108" t="s">
        <v>964</v>
      </c>
      <c r="F73" s="108" t="s">
        <v>875</v>
      </c>
      <c r="G73" s="108" t="s">
        <v>670</v>
      </c>
      <c r="H73" s="232">
        <v>0</v>
      </c>
      <c r="I73" s="73">
        <v>0</v>
      </c>
      <c r="J73" s="140">
        <f t="shared" si="17"/>
        <v>0</v>
      </c>
      <c r="K73" s="122"/>
      <c r="L73" s="141"/>
      <c r="M73" s="147">
        <v>0</v>
      </c>
      <c r="N73" s="73">
        <v>0</v>
      </c>
      <c r="O73" s="140">
        <f t="shared" si="27"/>
        <v>0</v>
      </c>
      <c r="P73" s="122"/>
      <c r="Q73" s="141"/>
      <c r="R73" s="147">
        <v>0</v>
      </c>
      <c r="S73" s="73">
        <v>0</v>
      </c>
      <c r="T73" s="140">
        <f t="shared" si="29"/>
        <v>0</v>
      </c>
      <c r="U73" s="122"/>
      <c r="V73" s="141"/>
      <c r="W73" s="147"/>
      <c r="X73" s="73"/>
      <c r="Y73" s="140">
        <v>0</v>
      </c>
      <c r="Z73" s="122"/>
      <c r="AA73" s="141"/>
    </row>
    <row r="74" spans="1:27" s="162" customFormat="1" ht="166.2" customHeight="1" x14ac:dyDescent="0.3">
      <c r="A74" s="489"/>
      <c r="B74" s="224" t="s">
        <v>965</v>
      </c>
      <c r="C74" s="528" t="s">
        <v>966</v>
      </c>
      <c r="D74" s="235" t="s">
        <v>967</v>
      </c>
      <c r="E74" s="465" t="s">
        <v>968</v>
      </c>
      <c r="F74" s="108" t="s">
        <v>969</v>
      </c>
      <c r="G74" s="79" t="s">
        <v>670</v>
      </c>
      <c r="H74" s="236">
        <v>1</v>
      </c>
      <c r="I74" s="105">
        <v>1</v>
      </c>
      <c r="J74" s="131">
        <f t="shared" si="17"/>
        <v>1</v>
      </c>
      <c r="K74" s="122"/>
      <c r="L74" s="141">
        <f t="shared" ref="L74:L77" si="33">IFERROR(IF(G74="Según demanda",H74/I74,H74/G74),0)</f>
        <v>1</v>
      </c>
      <c r="M74" s="120"/>
      <c r="N74" s="105"/>
      <c r="O74" s="131">
        <f t="shared" si="27"/>
        <v>0</v>
      </c>
      <c r="P74" s="122"/>
      <c r="Q74" s="141">
        <f t="shared" ref="Q74" si="34">IFERROR(IF(L74="Según demanda",M74/N74,M74/L74),0)</f>
        <v>0</v>
      </c>
      <c r="R74" s="120">
        <v>0</v>
      </c>
      <c r="S74" s="105">
        <v>0</v>
      </c>
      <c r="T74" s="131">
        <f t="shared" si="29"/>
        <v>0</v>
      </c>
      <c r="U74" s="122"/>
      <c r="V74" s="141">
        <f t="shared" ref="V74" si="35">IFERROR(IF(Q74="Según demanda",R74/S74,R74/Q74),0)</f>
        <v>0</v>
      </c>
      <c r="W74" s="120"/>
      <c r="X74" s="105"/>
      <c r="Y74" s="131">
        <f t="shared" ref="Y74" si="36">IFERROR((W74/X74),0)</f>
        <v>0</v>
      </c>
      <c r="Z74" s="122"/>
      <c r="AA74" s="141">
        <f t="shared" ref="AA74" si="37">IFERROR(IF(V74="Según demanda",W74/X74,W74/V74),0)</f>
        <v>0</v>
      </c>
    </row>
    <row r="75" spans="1:27" s="162" customFormat="1" ht="166.2" customHeight="1" x14ac:dyDescent="0.3">
      <c r="A75" s="489"/>
      <c r="B75" s="224" t="s">
        <v>965</v>
      </c>
      <c r="C75" s="529"/>
      <c r="D75" s="235" t="s">
        <v>970</v>
      </c>
      <c r="E75" s="491"/>
      <c r="F75" s="108" t="s">
        <v>971</v>
      </c>
      <c r="G75" s="79" t="s">
        <v>670</v>
      </c>
      <c r="H75" s="236">
        <v>1</v>
      </c>
      <c r="I75" s="105">
        <v>1</v>
      </c>
      <c r="J75" s="131">
        <f t="shared" si="17"/>
        <v>1</v>
      </c>
      <c r="K75" s="122"/>
      <c r="L75" s="141"/>
      <c r="M75" s="120"/>
      <c r="N75" s="105"/>
      <c r="O75" s="131"/>
      <c r="P75" s="122"/>
      <c r="Q75" s="141"/>
      <c r="R75" s="120"/>
      <c r="S75" s="105"/>
      <c r="T75" s="131"/>
      <c r="U75" s="122"/>
      <c r="V75" s="141"/>
      <c r="W75" s="120"/>
      <c r="X75" s="105"/>
      <c r="Y75" s="131"/>
      <c r="Z75" s="122"/>
      <c r="AA75" s="141"/>
    </row>
    <row r="76" spans="1:27" s="162" customFormat="1" ht="166.2" customHeight="1" x14ac:dyDescent="0.3">
      <c r="A76" s="489"/>
      <c r="B76" s="224" t="s">
        <v>965</v>
      </c>
      <c r="C76" s="529"/>
      <c r="D76" s="235" t="s">
        <v>972</v>
      </c>
      <c r="E76" s="491"/>
      <c r="F76" s="108" t="s">
        <v>876</v>
      </c>
      <c r="G76" s="79" t="s">
        <v>670</v>
      </c>
      <c r="H76" s="236">
        <v>1</v>
      </c>
      <c r="I76" s="105">
        <v>1</v>
      </c>
      <c r="J76" s="131">
        <f t="shared" si="17"/>
        <v>1</v>
      </c>
      <c r="K76" s="122"/>
      <c r="L76" s="141"/>
      <c r="M76" s="120"/>
      <c r="N76" s="105"/>
      <c r="O76" s="131"/>
      <c r="P76" s="122"/>
      <c r="Q76" s="141"/>
      <c r="R76" s="120"/>
      <c r="S76" s="105"/>
      <c r="T76" s="131"/>
      <c r="U76" s="122"/>
      <c r="V76" s="141"/>
      <c r="W76" s="120"/>
      <c r="X76" s="105"/>
      <c r="Y76" s="131"/>
      <c r="Z76" s="122"/>
      <c r="AA76" s="141"/>
    </row>
    <row r="77" spans="1:27" s="162" customFormat="1" ht="166.2" customHeight="1" x14ac:dyDescent="0.3">
      <c r="A77" s="490"/>
      <c r="B77" s="224" t="s">
        <v>965</v>
      </c>
      <c r="C77" s="530"/>
      <c r="D77" s="235" t="s">
        <v>973</v>
      </c>
      <c r="E77" s="466"/>
      <c r="F77" s="108" t="s">
        <v>876</v>
      </c>
      <c r="G77" s="79" t="s">
        <v>670</v>
      </c>
      <c r="H77" s="236">
        <v>1</v>
      </c>
      <c r="I77" s="105">
        <v>1</v>
      </c>
      <c r="J77" s="131">
        <f t="shared" si="17"/>
        <v>1</v>
      </c>
      <c r="K77" s="122"/>
      <c r="L77" s="141">
        <f t="shared" si="33"/>
        <v>1</v>
      </c>
      <c r="M77" s="120"/>
      <c r="N77" s="105"/>
      <c r="O77" s="131">
        <f t="shared" ref="O77" si="38">IFERROR((M77/N77),0)</f>
        <v>0</v>
      </c>
      <c r="P77" s="122"/>
      <c r="Q77" s="141">
        <f t="shared" ref="Q77" si="39">IFERROR(IF(L77="Según demanda",M77/N77,M77/L77),0)</f>
        <v>0</v>
      </c>
      <c r="R77" s="120"/>
      <c r="S77" s="105"/>
      <c r="T77" s="131">
        <f t="shared" ref="T77" si="40">IFERROR((R77/S77),0)</f>
        <v>0</v>
      </c>
      <c r="U77" s="122"/>
      <c r="V77" s="141">
        <f t="shared" ref="V77" si="41">IFERROR(IF(Q77="Según demanda",R77/S77,R77/Q77),0)</f>
        <v>0</v>
      </c>
      <c r="W77" s="120"/>
      <c r="X77" s="105"/>
      <c r="Y77" s="131">
        <f t="shared" ref="Y77" si="42">IFERROR((W77/X77),0)</f>
        <v>0</v>
      </c>
      <c r="Z77" s="122"/>
      <c r="AA77" s="141">
        <f t="shared" ref="AA77" si="43">IFERROR(IF(V77="Según demanda",W77/X77,W77/V77),0)</f>
        <v>0</v>
      </c>
    </row>
    <row r="78" spans="1:27" ht="55.95" customHeight="1" x14ac:dyDescent="0.3">
      <c r="A78" s="518" t="s">
        <v>711</v>
      </c>
      <c r="B78" s="456" t="s">
        <v>54</v>
      </c>
      <c r="C78" s="504" t="s">
        <v>467</v>
      </c>
      <c r="D78" s="469" t="s">
        <v>468</v>
      </c>
      <c r="E78" s="469" t="s">
        <v>469</v>
      </c>
      <c r="F78" s="469" t="s">
        <v>494</v>
      </c>
      <c r="G78" s="550">
        <v>20</v>
      </c>
      <c r="H78" s="613">
        <v>3</v>
      </c>
      <c r="I78" s="541">
        <v>20</v>
      </c>
      <c r="J78" s="606">
        <f>IFERROR((H78/I78),0)</f>
        <v>0.15</v>
      </c>
      <c r="K78" s="608" t="s">
        <v>863</v>
      </c>
      <c r="L78" s="531">
        <f>IFERROR(IF(G78="Según demanda",H78/I78,H78/G78),0)</f>
        <v>0.15</v>
      </c>
      <c r="M78" s="613">
        <v>4</v>
      </c>
      <c r="N78" s="541">
        <v>20</v>
      </c>
      <c r="O78" s="606">
        <f>IFERROR((M78/N78),0)</f>
        <v>0.2</v>
      </c>
      <c r="P78" s="608" t="s">
        <v>863</v>
      </c>
      <c r="Q78" s="531">
        <f>IFERROR(IF(G78="Según demanda",(M78+H78)/(I78+N78),(M78+H78)/G78),0)</f>
        <v>0.35</v>
      </c>
      <c r="R78" s="613">
        <v>2</v>
      </c>
      <c r="S78" s="541">
        <v>20</v>
      </c>
      <c r="T78" s="606">
        <f>IFERROR((R78/S78),0)</f>
        <v>0.1</v>
      </c>
      <c r="U78" s="608"/>
      <c r="V78" s="531">
        <f t="shared" ref="V78:V109" si="44">IFERROR(IF(G78="Según demanda",(R78+M78+H78)/(I78+N78+S78),(R78+M78+H78)/G78),0)</f>
        <v>0.45</v>
      </c>
      <c r="W78" s="615"/>
      <c r="X78" s="541"/>
      <c r="Y78" s="606">
        <f>IFERROR((W78/X78),0)</f>
        <v>0</v>
      </c>
      <c r="Z78" s="608"/>
      <c r="AA78" s="531">
        <f>IFERROR(IF(G78="Según demanda",(W78+R78+M78+H78)/(I78+N78+S78+X78),(W78+R78+M78+H78)/G78),0)</f>
        <v>0.45</v>
      </c>
    </row>
    <row r="79" spans="1:27" ht="57" customHeight="1" x14ac:dyDescent="0.3">
      <c r="A79" s="519"/>
      <c r="B79" s="511"/>
      <c r="C79" s="505"/>
      <c r="D79" s="470"/>
      <c r="E79" s="470"/>
      <c r="F79" s="470"/>
      <c r="G79" s="551"/>
      <c r="H79" s="614"/>
      <c r="I79" s="542"/>
      <c r="J79" s="607"/>
      <c r="K79" s="609"/>
      <c r="L79" s="532"/>
      <c r="M79" s="614"/>
      <c r="N79" s="542"/>
      <c r="O79" s="607"/>
      <c r="P79" s="609"/>
      <c r="Q79" s="532"/>
      <c r="R79" s="614"/>
      <c r="S79" s="542"/>
      <c r="T79" s="607"/>
      <c r="U79" s="609"/>
      <c r="V79" s="532">
        <f t="shared" si="44"/>
        <v>0</v>
      </c>
      <c r="W79" s="616"/>
      <c r="X79" s="542"/>
      <c r="Y79" s="607"/>
      <c r="Z79" s="609"/>
      <c r="AA79" s="532"/>
    </row>
    <row r="80" spans="1:27" ht="57" customHeight="1" x14ac:dyDescent="0.3">
      <c r="A80" s="519"/>
      <c r="B80" s="456" t="s">
        <v>55</v>
      </c>
      <c r="C80" s="504" t="s">
        <v>470</v>
      </c>
      <c r="D80" s="469" t="s">
        <v>471</v>
      </c>
      <c r="E80" s="469" t="s">
        <v>472</v>
      </c>
      <c r="F80" s="108" t="s">
        <v>495</v>
      </c>
      <c r="G80" s="177" t="s">
        <v>670</v>
      </c>
      <c r="H80" s="86">
        <v>26</v>
      </c>
      <c r="I80" s="70">
        <v>26</v>
      </c>
      <c r="J80" s="29">
        <f t="shared" ref="J80:J110" si="45">IFERROR((H80/I80),0)</f>
        <v>1</v>
      </c>
      <c r="K80" s="79" t="s">
        <v>864</v>
      </c>
      <c r="L80" s="87">
        <f t="shared" ref="L80:L110" si="46">IFERROR(IF(G80="Según demanda",H80/I80,H80/G80),0)</f>
        <v>1</v>
      </c>
      <c r="M80" s="86">
        <v>31</v>
      </c>
      <c r="N80" s="70">
        <v>31</v>
      </c>
      <c r="O80" s="29">
        <f t="shared" ref="O80:O109" si="47">IFERROR((M80/N80),0)</f>
        <v>1</v>
      </c>
      <c r="P80" s="79" t="s">
        <v>865</v>
      </c>
      <c r="Q80" s="87">
        <f t="shared" ref="Q80:Q110" si="48">IFERROR(IF(G80="Según demanda",(M80+H80)/(I80+N80),(M80+H80)/G80),0)</f>
        <v>1</v>
      </c>
      <c r="R80" s="86">
        <v>55</v>
      </c>
      <c r="S80" s="70">
        <v>55</v>
      </c>
      <c r="T80" s="29">
        <f t="shared" ref="T80:T110" si="49">IFERROR((R80/S80),0)</f>
        <v>1</v>
      </c>
      <c r="U80" s="79"/>
      <c r="V80" s="144">
        <f t="shared" si="44"/>
        <v>1</v>
      </c>
      <c r="W80" s="86"/>
      <c r="X80" s="70"/>
      <c r="Y80" s="29">
        <f t="shared" ref="Y80:Y110" si="50">IFERROR((W80/X80),0)</f>
        <v>0</v>
      </c>
      <c r="Z80" s="79"/>
      <c r="AA80" s="87">
        <f t="shared" ref="AA80:AA90" si="51">IFERROR(IF(G80="Según demanda",(W80+R80+M80+H80)/(I80+N80+S80+X80),(W80+R80+M80+H80)/G80),0)</f>
        <v>1</v>
      </c>
    </row>
    <row r="81" spans="1:27" ht="57" customHeight="1" x14ac:dyDescent="0.3">
      <c r="A81" s="519"/>
      <c r="B81" s="511"/>
      <c r="C81" s="505"/>
      <c r="D81" s="470"/>
      <c r="E81" s="470"/>
      <c r="F81" s="108" t="s">
        <v>496</v>
      </c>
      <c r="G81" s="177" t="s">
        <v>670</v>
      </c>
      <c r="H81" s="86">
        <v>65</v>
      </c>
      <c r="I81" s="70">
        <v>65</v>
      </c>
      <c r="J81" s="29">
        <f t="shared" si="45"/>
        <v>1</v>
      </c>
      <c r="K81" s="79" t="s">
        <v>866</v>
      </c>
      <c r="L81" s="87">
        <f t="shared" si="46"/>
        <v>1</v>
      </c>
      <c r="M81" s="86">
        <v>62</v>
      </c>
      <c r="N81" s="70">
        <v>62</v>
      </c>
      <c r="O81" s="29">
        <f t="shared" si="47"/>
        <v>1</v>
      </c>
      <c r="P81" s="79" t="s">
        <v>866</v>
      </c>
      <c r="Q81" s="87">
        <f t="shared" si="48"/>
        <v>1</v>
      </c>
      <c r="R81" s="86">
        <v>64</v>
      </c>
      <c r="S81" s="70">
        <v>64</v>
      </c>
      <c r="T81" s="29">
        <f t="shared" si="49"/>
        <v>1</v>
      </c>
      <c r="U81" s="79"/>
      <c r="V81" s="145">
        <f t="shared" si="44"/>
        <v>1</v>
      </c>
      <c r="W81" s="86"/>
      <c r="X81" s="70"/>
      <c r="Y81" s="29">
        <f t="shared" si="50"/>
        <v>0</v>
      </c>
      <c r="Z81" s="79"/>
      <c r="AA81" s="87">
        <f t="shared" si="51"/>
        <v>1</v>
      </c>
    </row>
    <row r="82" spans="1:27" ht="57" customHeight="1" x14ac:dyDescent="0.3">
      <c r="A82" s="519"/>
      <c r="B82" s="398" t="s">
        <v>56</v>
      </c>
      <c r="C82" s="178" t="s">
        <v>473</v>
      </c>
      <c r="D82" s="108" t="s">
        <v>474</v>
      </c>
      <c r="E82" s="108" t="s">
        <v>475</v>
      </c>
      <c r="F82" s="108" t="s">
        <v>497</v>
      </c>
      <c r="G82" s="177">
        <v>1</v>
      </c>
      <c r="H82" s="86">
        <v>1</v>
      </c>
      <c r="I82" s="70">
        <v>1</v>
      </c>
      <c r="J82" s="29">
        <f t="shared" si="45"/>
        <v>1</v>
      </c>
      <c r="K82" s="79" t="s">
        <v>867</v>
      </c>
      <c r="L82" s="87">
        <f t="shared" si="46"/>
        <v>1</v>
      </c>
      <c r="M82" s="86"/>
      <c r="N82" s="70"/>
      <c r="O82" s="29">
        <f t="shared" si="47"/>
        <v>0</v>
      </c>
      <c r="P82" s="79" t="s">
        <v>867</v>
      </c>
      <c r="Q82" s="87">
        <f t="shared" si="48"/>
        <v>1</v>
      </c>
      <c r="R82" s="86"/>
      <c r="S82" s="70"/>
      <c r="T82" s="29">
        <f t="shared" si="49"/>
        <v>0</v>
      </c>
      <c r="U82" s="79"/>
      <c r="V82" s="144">
        <f t="shared" si="44"/>
        <v>1</v>
      </c>
      <c r="W82" s="219"/>
      <c r="X82" s="79"/>
      <c r="Y82" s="29">
        <f t="shared" si="50"/>
        <v>0</v>
      </c>
      <c r="Z82" s="79"/>
      <c r="AA82" s="87">
        <f t="shared" si="51"/>
        <v>1</v>
      </c>
    </row>
    <row r="83" spans="1:27" ht="57" customHeight="1" x14ac:dyDescent="0.3">
      <c r="A83" s="519"/>
      <c r="B83" s="398" t="s">
        <v>57</v>
      </c>
      <c r="C83" s="501" t="s">
        <v>476</v>
      </c>
      <c r="D83" s="108" t="s">
        <v>477</v>
      </c>
      <c r="E83" s="122" t="s">
        <v>478</v>
      </c>
      <c r="F83" s="108" t="s">
        <v>368</v>
      </c>
      <c r="G83" s="177" t="s">
        <v>670</v>
      </c>
      <c r="H83" s="86">
        <v>11</v>
      </c>
      <c r="I83" s="73">
        <v>11</v>
      </c>
      <c r="J83" s="29">
        <f t="shared" si="45"/>
        <v>1</v>
      </c>
      <c r="K83" s="608" t="s">
        <v>868</v>
      </c>
      <c r="L83" s="87">
        <f t="shared" si="46"/>
        <v>1</v>
      </c>
      <c r="M83" s="86">
        <v>19</v>
      </c>
      <c r="N83" s="73">
        <v>19</v>
      </c>
      <c r="O83" s="29">
        <f t="shared" si="47"/>
        <v>1</v>
      </c>
      <c r="P83" s="608" t="s">
        <v>868</v>
      </c>
      <c r="Q83" s="87">
        <f t="shared" si="48"/>
        <v>1</v>
      </c>
      <c r="R83" s="86">
        <v>33</v>
      </c>
      <c r="S83" s="73">
        <v>33</v>
      </c>
      <c r="T83" s="29">
        <f t="shared" si="49"/>
        <v>1</v>
      </c>
      <c r="U83" s="608"/>
      <c r="V83" s="145">
        <f t="shared" si="44"/>
        <v>1</v>
      </c>
      <c r="W83" s="86"/>
      <c r="X83" s="73"/>
      <c r="Y83" s="29">
        <f t="shared" si="50"/>
        <v>0</v>
      </c>
      <c r="Z83" s="608"/>
      <c r="AA83" s="87">
        <f t="shared" si="51"/>
        <v>1</v>
      </c>
    </row>
    <row r="84" spans="1:27" ht="57" customHeight="1" x14ac:dyDescent="0.3">
      <c r="A84" s="519"/>
      <c r="B84" s="399" t="s">
        <v>58</v>
      </c>
      <c r="C84" s="502"/>
      <c r="D84" s="108" t="s">
        <v>479</v>
      </c>
      <c r="E84" s="122" t="s">
        <v>480</v>
      </c>
      <c r="F84" s="108" t="s">
        <v>368</v>
      </c>
      <c r="G84" s="177" t="s">
        <v>670</v>
      </c>
      <c r="H84" s="86">
        <v>11</v>
      </c>
      <c r="I84" s="73">
        <v>11</v>
      </c>
      <c r="J84" s="29">
        <f t="shared" si="45"/>
        <v>1</v>
      </c>
      <c r="K84" s="612"/>
      <c r="L84" s="87">
        <f t="shared" si="46"/>
        <v>1</v>
      </c>
      <c r="M84" s="86">
        <v>19</v>
      </c>
      <c r="N84" s="73">
        <v>19</v>
      </c>
      <c r="O84" s="29">
        <f t="shared" si="47"/>
        <v>1</v>
      </c>
      <c r="P84" s="612"/>
      <c r="Q84" s="87">
        <f t="shared" si="48"/>
        <v>1</v>
      </c>
      <c r="R84" s="86">
        <v>33</v>
      </c>
      <c r="S84" s="73">
        <v>33</v>
      </c>
      <c r="T84" s="29">
        <f t="shared" si="49"/>
        <v>1</v>
      </c>
      <c r="U84" s="612"/>
      <c r="V84" s="144">
        <f t="shared" si="44"/>
        <v>1</v>
      </c>
      <c r="W84" s="86"/>
      <c r="X84" s="73"/>
      <c r="Y84" s="29">
        <f t="shared" si="50"/>
        <v>0</v>
      </c>
      <c r="Z84" s="612"/>
      <c r="AA84" s="87">
        <f t="shared" si="51"/>
        <v>1</v>
      </c>
    </row>
    <row r="85" spans="1:27" ht="124.2" customHeight="1" x14ac:dyDescent="0.3">
      <c r="A85" s="519"/>
      <c r="B85" s="399" t="s">
        <v>58</v>
      </c>
      <c r="C85" s="502"/>
      <c r="D85" s="108" t="s">
        <v>481</v>
      </c>
      <c r="E85" s="122" t="s">
        <v>482</v>
      </c>
      <c r="F85" s="108" t="s">
        <v>368</v>
      </c>
      <c r="G85" s="177" t="s">
        <v>670</v>
      </c>
      <c r="H85" s="86">
        <v>11</v>
      </c>
      <c r="I85" s="73">
        <v>11</v>
      </c>
      <c r="J85" s="29">
        <f t="shared" si="45"/>
        <v>1</v>
      </c>
      <c r="K85" s="612"/>
      <c r="L85" s="87">
        <f t="shared" si="46"/>
        <v>1</v>
      </c>
      <c r="M85" s="86">
        <v>19</v>
      </c>
      <c r="N85" s="73">
        <v>19</v>
      </c>
      <c r="O85" s="29">
        <f t="shared" si="47"/>
        <v>1</v>
      </c>
      <c r="P85" s="612"/>
      <c r="Q85" s="87">
        <f t="shared" si="48"/>
        <v>1</v>
      </c>
      <c r="R85" s="86">
        <v>33</v>
      </c>
      <c r="S85" s="73">
        <v>33</v>
      </c>
      <c r="T85" s="29">
        <f t="shared" si="49"/>
        <v>1</v>
      </c>
      <c r="U85" s="612"/>
      <c r="V85" s="145">
        <f t="shared" si="44"/>
        <v>1</v>
      </c>
      <c r="W85" s="86"/>
      <c r="X85" s="73"/>
      <c r="Y85" s="29">
        <f t="shared" si="50"/>
        <v>0</v>
      </c>
      <c r="Z85" s="612"/>
      <c r="AA85" s="87">
        <f t="shared" si="51"/>
        <v>1</v>
      </c>
    </row>
    <row r="86" spans="1:27" ht="225" customHeight="1" x14ac:dyDescent="0.3">
      <c r="A86" s="519"/>
      <c r="B86" s="399" t="s">
        <v>59</v>
      </c>
      <c r="C86" s="502"/>
      <c r="D86" s="108" t="s">
        <v>483</v>
      </c>
      <c r="E86" s="122" t="s">
        <v>484</v>
      </c>
      <c r="F86" s="108" t="s">
        <v>368</v>
      </c>
      <c r="G86" s="177" t="s">
        <v>670</v>
      </c>
      <c r="H86" s="86">
        <v>11</v>
      </c>
      <c r="I86" s="73">
        <v>11</v>
      </c>
      <c r="J86" s="29">
        <f t="shared" si="45"/>
        <v>1</v>
      </c>
      <c r="K86" s="612"/>
      <c r="L86" s="87">
        <f t="shared" si="46"/>
        <v>1</v>
      </c>
      <c r="M86" s="86">
        <v>19</v>
      </c>
      <c r="N86" s="73">
        <v>19</v>
      </c>
      <c r="O86" s="29">
        <f t="shared" si="47"/>
        <v>1</v>
      </c>
      <c r="P86" s="612"/>
      <c r="Q86" s="87">
        <f t="shared" si="48"/>
        <v>1</v>
      </c>
      <c r="R86" s="86">
        <v>33</v>
      </c>
      <c r="S86" s="73">
        <v>33</v>
      </c>
      <c r="T86" s="29">
        <f t="shared" si="49"/>
        <v>1</v>
      </c>
      <c r="U86" s="612"/>
      <c r="V86" s="87">
        <f t="shared" si="44"/>
        <v>1</v>
      </c>
      <c r="W86" s="86"/>
      <c r="X86" s="73"/>
      <c r="Y86" s="29">
        <f t="shared" si="50"/>
        <v>0</v>
      </c>
      <c r="Z86" s="612"/>
      <c r="AA86" s="87">
        <f t="shared" si="51"/>
        <v>1</v>
      </c>
    </row>
    <row r="87" spans="1:27" ht="57" customHeight="1" x14ac:dyDescent="0.3">
      <c r="A87" s="519"/>
      <c r="B87" s="398" t="s">
        <v>60</v>
      </c>
      <c r="C87" s="502"/>
      <c r="D87" s="108" t="s">
        <v>485</v>
      </c>
      <c r="E87" s="122" t="s">
        <v>486</v>
      </c>
      <c r="F87" s="108" t="s">
        <v>498</v>
      </c>
      <c r="G87" s="177" t="s">
        <v>670</v>
      </c>
      <c r="H87" s="86">
        <v>11</v>
      </c>
      <c r="I87" s="73">
        <v>11</v>
      </c>
      <c r="J87" s="29">
        <f t="shared" si="45"/>
        <v>1</v>
      </c>
      <c r="K87" s="612"/>
      <c r="L87" s="87">
        <f t="shared" si="46"/>
        <v>1</v>
      </c>
      <c r="M87" s="86">
        <v>19</v>
      </c>
      <c r="N87" s="73">
        <v>19</v>
      </c>
      <c r="O87" s="29">
        <f t="shared" si="47"/>
        <v>1</v>
      </c>
      <c r="P87" s="612"/>
      <c r="Q87" s="87">
        <f t="shared" si="48"/>
        <v>1</v>
      </c>
      <c r="R87" s="86">
        <v>33</v>
      </c>
      <c r="S87" s="73">
        <v>33</v>
      </c>
      <c r="T87" s="29">
        <f t="shared" si="49"/>
        <v>1</v>
      </c>
      <c r="U87" s="612"/>
      <c r="V87" s="197">
        <f t="shared" si="44"/>
        <v>1</v>
      </c>
      <c r="W87" s="86"/>
      <c r="X87" s="73"/>
      <c r="Y87" s="29">
        <f t="shared" si="50"/>
        <v>0</v>
      </c>
      <c r="Z87" s="612"/>
      <c r="AA87" s="87">
        <f t="shared" si="51"/>
        <v>1</v>
      </c>
    </row>
    <row r="88" spans="1:27" ht="57" customHeight="1" x14ac:dyDescent="0.3">
      <c r="A88" s="519"/>
      <c r="B88" s="398" t="s">
        <v>61</v>
      </c>
      <c r="C88" s="524"/>
      <c r="D88" s="108" t="s">
        <v>487</v>
      </c>
      <c r="E88" s="122" t="s">
        <v>488</v>
      </c>
      <c r="F88" s="108" t="s">
        <v>499</v>
      </c>
      <c r="G88" s="177" t="s">
        <v>670</v>
      </c>
      <c r="H88" s="86">
        <v>11</v>
      </c>
      <c r="I88" s="73">
        <v>11</v>
      </c>
      <c r="J88" s="29">
        <f t="shared" si="45"/>
        <v>1</v>
      </c>
      <c r="K88" s="609"/>
      <c r="L88" s="87">
        <f t="shared" si="46"/>
        <v>1</v>
      </c>
      <c r="M88" s="86">
        <v>19</v>
      </c>
      <c r="N88" s="73">
        <v>19</v>
      </c>
      <c r="O88" s="29">
        <f t="shared" si="47"/>
        <v>1</v>
      </c>
      <c r="P88" s="609"/>
      <c r="Q88" s="87">
        <f t="shared" si="48"/>
        <v>1</v>
      </c>
      <c r="R88" s="86">
        <v>33</v>
      </c>
      <c r="S88" s="73">
        <v>33</v>
      </c>
      <c r="T88" s="29">
        <f t="shared" si="49"/>
        <v>1</v>
      </c>
      <c r="U88" s="609"/>
      <c r="V88" s="144">
        <f t="shared" si="44"/>
        <v>1</v>
      </c>
      <c r="W88" s="86"/>
      <c r="X88" s="73"/>
      <c r="Y88" s="29">
        <f t="shared" si="50"/>
        <v>0</v>
      </c>
      <c r="Z88" s="609"/>
      <c r="AA88" s="87">
        <f t="shared" si="51"/>
        <v>1</v>
      </c>
    </row>
    <row r="89" spans="1:27" ht="41.4" customHeight="1" x14ac:dyDescent="0.3">
      <c r="A89" s="519"/>
      <c r="B89" s="456" t="s">
        <v>62</v>
      </c>
      <c r="C89" s="501" t="s">
        <v>489</v>
      </c>
      <c r="D89" s="108" t="s">
        <v>490</v>
      </c>
      <c r="E89" s="469" t="s">
        <v>491</v>
      </c>
      <c r="F89" s="469" t="s">
        <v>500</v>
      </c>
      <c r="G89" s="177" t="s">
        <v>670</v>
      </c>
      <c r="H89" s="86">
        <v>11</v>
      </c>
      <c r="I89" s="73">
        <v>11</v>
      </c>
      <c r="J89" s="29">
        <f t="shared" si="45"/>
        <v>1</v>
      </c>
      <c r="K89" s="469" t="s">
        <v>869</v>
      </c>
      <c r="L89" s="87">
        <f t="shared" si="46"/>
        <v>1</v>
      </c>
      <c r="M89" s="86">
        <v>19</v>
      </c>
      <c r="N89" s="73">
        <v>19</v>
      </c>
      <c r="O89" s="29">
        <f t="shared" si="47"/>
        <v>1</v>
      </c>
      <c r="P89" s="469" t="s">
        <v>869</v>
      </c>
      <c r="Q89" s="87">
        <f t="shared" si="48"/>
        <v>1</v>
      </c>
      <c r="R89" s="86">
        <v>33</v>
      </c>
      <c r="S89" s="73">
        <v>33</v>
      </c>
      <c r="T89" s="29">
        <f t="shared" si="49"/>
        <v>1</v>
      </c>
      <c r="U89" s="469"/>
      <c r="V89" s="145">
        <f t="shared" si="44"/>
        <v>1</v>
      </c>
      <c r="W89" s="86"/>
      <c r="X89" s="73"/>
      <c r="Y89" s="29">
        <f t="shared" si="50"/>
        <v>0</v>
      </c>
      <c r="Z89" s="469"/>
      <c r="AA89" s="87">
        <f t="shared" si="51"/>
        <v>1</v>
      </c>
    </row>
    <row r="90" spans="1:27" ht="41.4" customHeight="1" x14ac:dyDescent="0.3">
      <c r="A90" s="519"/>
      <c r="B90" s="457"/>
      <c r="C90" s="502"/>
      <c r="D90" s="108" t="s">
        <v>492</v>
      </c>
      <c r="E90" s="499"/>
      <c r="F90" s="499"/>
      <c r="G90" s="177" t="s">
        <v>670</v>
      </c>
      <c r="H90" s="86">
        <v>11</v>
      </c>
      <c r="I90" s="73">
        <v>11</v>
      </c>
      <c r="J90" s="29">
        <f t="shared" si="45"/>
        <v>1</v>
      </c>
      <c r="K90" s="499"/>
      <c r="L90" s="87">
        <f t="shared" si="46"/>
        <v>1</v>
      </c>
      <c r="M90" s="86">
        <v>19</v>
      </c>
      <c r="N90" s="73">
        <v>19</v>
      </c>
      <c r="O90" s="29">
        <f t="shared" si="47"/>
        <v>1</v>
      </c>
      <c r="P90" s="499"/>
      <c r="Q90" s="87">
        <f t="shared" si="48"/>
        <v>1</v>
      </c>
      <c r="R90" s="86">
        <v>33</v>
      </c>
      <c r="S90" s="73">
        <v>33</v>
      </c>
      <c r="T90" s="29">
        <f t="shared" si="49"/>
        <v>1</v>
      </c>
      <c r="U90" s="499"/>
      <c r="V90" s="144">
        <f t="shared" si="44"/>
        <v>1</v>
      </c>
      <c r="W90" s="86"/>
      <c r="X90" s="73"/>
      <c r="Y90" s="29">
        <f t="shared" si="50"/>
        <v>0</v>
      </c>
      <c r="Z90" s="499"/>
      <c r="AA90" s="87">
        <f t="shared" si="51"/>
        <v>1</v>
      </c>
    </row>
    <row r="91" spans="1:27" ht="41.4" customHeight="1" thickBot="1" x14ac:dyDescent="0.35">
      <c r="A91" s="520"/>
      <c r="B91" s="458"/>
      <c r="C91" s="503"/>
      <c r="D91" s="176" t="s">
        <v>493</v>
      </c>
      <c r="E91" s="500"/>
      <c r="F91" s="500"/>
      <c r="G91" s="175" t="s">
        <v>670</v>
      </c>
      <c r="H91" s="88">
        <v>11</v>
      </c>
      <c r="I91" s="89">
        <v>11</v>
      </c>
      <c r="J91" s="146">
        <f t="shared" si="45"/>
        <v>1</v>
      </c>
      <c r="K91" s="500"/>
      <c r="L91" s="100">
        <f t="shared" si="46"/>
        <v>1</v>
      </c>
      <c r="M91" s="88">
        <v>19</v>
      </c>
      <c r="N91" s="89">
        <v>19</v>
      </c>
      <c r="O91" s="146">
        <f t="shared" si="47"/>
        <v>1</v>
      </c>
      <c r="P91" s="500"/>
      <c r="Q91" s="100">
        <f t="shared" si="48"/>
        <v>1</v>
      </c>
      <c r="R91" s="88">
        <v>33</v>
      </c>
      <c r="S91" s="89">
        <v>33</v>
      </c>
      <c r="T91" s="146">
        <f t="shared" si="49"/>
        <v>1</v>
      </c>
      <c r="U91" s="500"/>
      <c r="V91" s="220">
        <f t="shared" si="44"/>
        <v>1</v>
      </c>
      <c r="W91" s="88"/>
      <c r="X91" s="89"/>
      <c r="Y91" s="146">
        <f t="shared" si="50"/>
        <v>0</v>
      </c>
      <c r="Z91" s="500"/>
      <c r="AA91" s="100">
        <f>IFERROR(IF(G91="Según demanda",(W91+R91+M91+H91)/(I91+N90+S91+X91),(W91+R91+M91+H91)/G91),0)</f>
        <v>1</v>
      </c>
    </row>
    <row r="92" spans="1:27" ht="96.6" customHeight="1" x14ac:dyDescent="0.3">
      <c r="A92" s="218" t="s">
        <v>718</v>
      </c>
      <c r="B92" s="394" t="s">
        <v>358</v>
      </c>
      <c r="C92" s="174" t="s">
        <v>1019</v>
      </c>
      <c r="D92" s="158" t="s">
        <v>1020</v>
      </c>
      <c r="E92" s="174" t="s">
        <v>501</v>
      </c>
      <c r="F92" s="182" t="s">
        <v>524</v>
      </c>
      <c r="G92" s="148">
        <v>80</v>
      </c>
      <c r="H92" s="83">
        <v>32</v>
      </c>
      <c r="I92" s="105">
        <v>16</v>
      </c>
      <c r="J92" s="140">
        <f t="shared" si="45"/>
        <v>2</v>
      </c>
      <c r="K92" s="208" t="s">
        <v>1021</v>
      </c>
      <c r="L92" s="84">
        <f t="shared" si="46"/>
        <v>0.4</v>
      </c>
      <c r="M92" s="83">
        <v>16</v>
      </c>
      <c r="N92" s="105">
        <v>16</v>
      </c>
      <c r="O92" s="140">
        <f t="shared" si="47"/>
        <v>1</v>
      </c>
      <c r="P92" s="208" t="s">
        <v>1022</v>
      </c>
      <c r="Q92" s="84">
        <f t="shared" si="48"/>
        <v>0.6</v>
      </c>
      <c r="R92" s="83">
        <v>16</v>
      </c>
      <c r="S92" s="105">
        <v>16</v>
      </c>
      <c r="T92" s="140">
        <f t="shared" si="49"/>
        <v>1</v>
      </c>
      <c r="U92" s="208" t="s">
        <v>1023</v>
      </c>
      <c r="V92" s="84">
        <f t="shared" si="44"/>
        <v>0.8</v>
      </c>
      <c r="W92" s="101"/>
      <c r="X92" s="105"/>
      <c r="Y92" s="140">
        <f t="shared" si="50"/>
        <v>0</v>
      </c>
      <c r="Z92" s="208"/>
      <c r="AA92" s="84">
        <f t="shared" ref="AA92:AA110" si="52">IFERROR(IF(G92="Según demanda",(W92+R92+M92+H92)/(I92+N92+S92+X92),(W92+R92+M92+H92)/G92),0)</f>
        <v>0.8</v>
      </c>
    </row>
    <row r="93" spans="1:27" ht="193.2" x14ac:dyDescent="0.3">
      <c r="A93" s="218" t="s">
        <v>718</v>
      </c>
      <c r="B93" s="395" t="s">
        <v>359</v>
      </c>
      <c r="C93" s="174" t="s">
        <v>1024</v>
      </c>
      <c r="D93" s="158" t="s">
        <v>1025</v>
      </c>
      <c r="E93" s="174" t="s">
        <v>1026</v>
      </c>
      <c r="F93" s="374" t="s">
        <v>1027</v>
      </c>
      <c r="G93" s="148" t="s">
        <v>857</v>
      </c>
      <c r="H93" s="83">
        <v>1</v>
      </c>
      <c r="I93" s="105">
        <v>2</v>
      </c>
      <c r="J93" s="140">
        <f t="shared" si="45"/>
        <v>0.5</v>
      </c>
      <c r="K93" s="209" t="s">
        <v>1028</v>
      </c>
      <c r="L93" s="84">
        <f t="shared" si="46"/>
        <v>0.5</v>
      </c>
      <c r="M93" s="83">
        <v>0</v>
      </c>
      <c r="N93" s="105">
        <v>0</v>
      </c>
      <c r="O93" s="140">
        <f t="shared" si="47"/>
        <v>0</v>
      </c>
      <c r="P93" s="209" t="s">
        <v>1029</v>
      </c>
      <c r="Q93" s="84">
        <f t="shared" si="48"/>
        <v>0.5</v>
      </c>
      <c r="R93" s="83">
        <v>0</v>
      </c>
      <c r="S93" s="105">
        <v>0</v>
      </c>
      <c r="T93" s="140">
        <f t="shared" si="49"/>
        <v>0</v>
      </c>
      <c r="U93" s="209" t="s">
        <v>1030</v>
      </c>
      <c r="V93" s="84">
        <f t="shared" si="44"/>
        <v>0.5</v>
      </c>
      <c r="W93" s="101"/>
      <c r="X93" s="105"/>
      <c r="Y93" s="140">
        <f t="shared" si="50"/>
        <v>0</v>
      </c>
      <c r="Z93" s="209"/>
      <c r="AA93" s="84">
        <f t="shared" si="52"/>
        <v>0.5</v>
      </c>
    </row>
    <row r="94" spans="1:27" ht="331.2" x14ac:dyDescent="0.3">
      <c r="A94" s="218" t="s">
        <v>718</v>
      </c>
      <c r="B94" s="396" t="s">
        <v>360</v>
      </c>
      <c r="C94" s="375" t="s">
        <v>1031</v>
      </c>
      <c r="D94" s="376" t="s">
        <v>1032</v>
      </c>
      <c r="E94" s="377" t="s">
        <v>1033</v>
      </c>
      <c r="F94" s="148" t="s">
        <v>525</v>
      </c>
      <c r="G94" s="149" t="s">
        <v>857</v>
      </c>
      <c r="H94" s="124">
        <v>17</v>
      </c>
      <c r="I94" s="152">
        <v>17</v>
      </c>
      <c r="J94" s="196">
        <f t="shared" si="45"/>
        <v>1</v>
      </c>
      <c r="K94" s="211" t="s">
        <v>1034</v>
      </c>
      <c r="L94" s="125">
        <f t="shared" si="46"/>
        <v>1</v>
      </c>
      <c r="M94" s="124">
        <v>17</v>
      </c>
      <c r="N94" s="152">
        <v>17</v>
      </c>
      <c r="O94" s="196">
        <f t="shared" si="47"/>
        <v>1</v>
      </c>
      <c r="P94" s="211" t="s">
        <v>1035</v>
      </c>
      <c r="Q94" s="125">
        <f t="shared" si="48"/>
        <v>1</v>
      </c>
      <c r="R94" s="101">
        <v>18</v>
      </c>
      <c r="S94" s="105">
        <v>18</v>
      </c>
      <c r="T94" s="140">
        <f t="shared" si="49"/>
        <v>1</v>
      </c>
      <c r="U94" s="211" t="s">
        <v>1036</v>
      </c>
      <c r="V94" s="84">
        <f t="shared" si="44"/>
        <v>1</v>
      </c>
      <c r="W94" s="101"/>
      <c r="X94" s="105"/>
      <c r="Y94" s="140">
        <f t="shared" si="50"/>
        <v>0</v>
      </c>
      <c r="Z94" s="211"/>
      <c r="AA94" s="84">
        <f t="shared" si="52"/>
        <v>1</v>
      </c>
    </row>
    <row r="95" spans="1:27" ht="55.2" customHeight="1" x14ac:dyDescent="0.3">
      <c r="A95" s="218" t="s">
        <v>718</v>
      </c>
      <c r="B95" s="397" t="s">
        <v>360</v>
      </c>
      <c r="C95" s="181" t="s">
        <v>502</v>
      </c>
      <c r="D95" s="179" t="s">
        <v>503</v>
      </c>
      <c r="E95" s="180" t="s">
        <v>1037</v>
      </c>
      <c r="F95" s="378" t="s">
        <v>526</v>
      </c>
      <c r="G95" s="149" t="s">
        <v>857</v>
      </c>
      <c r="H95" s="124">
        <v>7</v>
      </c>
      <c r="I95" s="152">
        <v>7</v>
      </c>
      <c r="J95" s="140">
        <f t="shared" si="45"/>
        <v>1</v>
      </c>
      <c r="K95" s="118" t="s">
        <v>1038</v>
      </c>
      <c r="L95" s="84">
        <f t="shared" si="46"/>
        <v>1</v>
      </c>
      <c r="M95" s="124">
        <v>7</v>
      </c>
      <c r="N95" s="152">
        <v>7</v>
      </c>
      <c r="O95" s="140">
        <f t="shared" si="47"/>
        <v>1</v>
      </c>
      <c r="P95" s="211" t="s">
        <v>1039</v>
      </c>
      <c r="Q95" s="84">
        <f t="shared" si="48"/>
        <v>1</v>
      </c>
      <c r="R95" s="101">
        <v>7</v>
      </c>
      <c r="S95" s="101">
        <v>7</v>
      </c>
      <c r="T95" s="140">
        <f t="shared" si="49"/>
        <v>1</v>
      </c>
      <c r="U95" s="379" t="s">
        <v>1040</v>
      </c>
      <c r="V95" s="84">
        <f t="shared" si="44"/>
        <v>1</v>
      </c>
      <c r="W95" s="101"/>
      <c r="X95" s="105"/>
      <c r="Y95" s="140">
        <f t="shared" si="50"/>
        <v>0</v>
      </c>
      <c r="Z95" s="379"/>
      <c r="AA95" s="84">
        <f t="shared" si="52"/>
        <v>1</v>
      </c>
    </row>
    <row r="96" spans="1:27" ht="110.4" x14ac:dyDescent="0.3">
      <c r="A96" s="218" t="s">
        <v>718</v>
      </c>
      <c r="B96" s="395" t="s">
        <v>44</v>
      </c>
      <c r="C96" s="380" t="s">
        <v>1041</v>
      </c>
      <c r="D96" s="180" t="s">
        <v>1042</v>
      </c>
      <c r="E96" s="381" t="s">
        <v>1043</v>
      </c>
      <c r="F96" s="148" t="s">
        <v>1044</v>
      </c>
      <c r="G96" s="149" t="s">
        <v>857</v>
      </c>
      <c r="H96" s="102">
        <v>0</v>
      </c>
      <c r="I96" s="90">
        <v>0</v>
      </c>
      <c r="J96" s="140">
        <f t="shared" si="45"/>
        <v>0</v>
      </c>
      <c r="K96" s="211" t="s">
        <v>1045</v>
      </c>
      <c r="L96" s="84">
        <f t="shared" si="46"/>
        <v>0</v>
      </c>
      <c r="M96" s="124">
        <v>0</v>
      </c>
      <c r="N96" s="152">
        <v>0</v>
      </c>
      <c r="O96" s="196">
        <f t="shared" si="47"/>
        <v>0</v>
      </c>
      <c r="P96" s="211" t="s">
        <v>1045</v>
      </c>
      <c r="Q96" s="84">
        <f t="shared" si="48"/>
        <v>0</v>
      </c>
      <c r="R96" s="101">
        <v>0</v>
      </c>
      <c r="S96" s="105">
        <v>0</v>
      </c>
      <c r="T96" s="140">
        <f t="shared" si="49"/>
        <v>0</v>
      </c>
      <c r="U96" s="211" t="s">
        <v>1046</v>
      </c>
      <c r="V96" s="84">
        <f>IFERROR(IF(L96="Según demanda",(R96+M96)/(N96+S96),(R96+M96)/L96),0)</f>
        <v>0</v>
      </c>
      <c r="W96" s="101"/>
      <c r="X96" s="105"/>
      <c r="Y96" s="140">
        <f t="shared" si="50"/>
        <v>0</v>
      </c>
      <c r="Z96" s="211"/>
      <c r="AA96" s="84">
        <f t="shared" si="52"/>
        <v>0</v>
      </c>
    </row>
    <row r="97" spans="1:27" ht="89.25" customHeight="1" x14ac:dyDescent="0.3">
      <c r="A97" s="218" t="s">
        <v>718</v>
      </c>
      <c r="B97" s="395" t="s">
        <v>1047</v>
      </c>
      <c r="C97" s="174" t="s">
        <v>1048</v>
      </c>
      <c r="D97" s="158" t="s">
        <v>1049</v>
      </c>
      <c r="E97" s="174" t="s">
        <v>1050</v>
      </c>
      <c r="F97" s="381" t="s">
        <v>1051</v>
      </c>
      <c r="G97" s="148" t="s">
        <v>857</v>
      </c>
      <c r="H97" s="83">
        <v>16</v>
      </c>
      <c r="I97" s="105">
        <v>16</v>
      </c>
      <c r="J97" s="140">
        <f t="shared" si="45"/>
        <v>1</v>
      </c>
      <c r="K97" s="209" t="s">
        <v>1052</v>
      </c>
      <c r="L97" s="84">
        <f t="shared" si="46"/>
        <v>1</v>
      </c>
      <c r="M97" s="83">
        <v>11</v>
      </c>
      <c r="N97" s="105">
        <v>11</v>
      </c>
      <c r="O97" s="140">
        <f t="shared" si="47"/>
        <v>1</v>
      </c>
      <c r="P97" s="209" t="s">
        <v>1053</v>
      </c>
      <c r="Q97" s="84">
        <f t="shared" si="48"/>
        <v>1</v>
      </c>
      <c r="R97" s="101">
        <v>0</v>
      </c>
      <c r="S97" s="105">
        <v>0</v>
      </c>
      <c r="T97" s="140">
        <f t="shared" si="49"/>
        <v>0</v>
      </c>
      <c r="U97" s="209" t="s">
        <v>1054</v>
      </c>
      <c r="V97" s="84">
        <f t="shared" si="44"/>
        <v>1</v>
      </c>
      <c r="W97" s="101"/>
      <c r="X97" s="105"/>
      <c r="Y97" s="140">
        <f t="shared" si="50"/>
        <v>0</v>
      </c>
      <c r="Z97" s="209"/>
      <c r="AA97" s="84">
        <f t="shared" si="52"/>
        <v>1</v>
      </c>
    </row>
    <row r="98" spans="1:27" ht="178.5" customHeight="1" x14ac:dyDescent="0.3">
      <c r="A98" s="218" t="s">
        <v>718</v>
      </c>
      <c r="B98" s="395" t="s">
        <v>1055</v>
      </c>
      <c r="C98" s="174" t="s">
        <v>1056</v>
      </c>
      <c r="D98" s="158" t="s">
        <v>504</v>
      </c>
      <c r="E98" s="174" t="s">
        <v>1057</v>
      </c>
      <c r="F98" s="148" t="s">
        <v>1058</v>
      </c>
      <c r="G98" s="148" t="s">
        <v>857</v>
      </c>
      <c r="H98" s="83">
        <v>0</v>
      </c>
      <c r="I98" s="105">
        <v>0</v>
      </c>
      <c r="J98" s="140">
        <f t="shared" si="45"/>
        <v>0</v>
      </c>
      <c r="K98" s="209" t="s">
        <v>861</v>
      </c>
      <c r="L98" s="84">
        <f t="shared" si="46"/>
        <v>0</v>
      </c>
      <c r="M98" s="83">
        <v>0</v>
      </c>
      <c r="N98" s="105">
        <v>0</v>
      </c>
      <c r="O98" s="140">
        <f t="shared" si="47"/>
        <v>0</v>
      </c>
      <c r="P98" s="209" t="s">
        <v>1059</v>
      </c>
      <c r="Q98" s="84">
        <f t="shared" si="48"/>
        <v>0</v>
      </c>
      <c r="R98" s="101">
        <v>0</v>
      </c>
      <c r="S98" s="105">
        <v>0</v>
      </c>
      <c r="T98" s="140">
        <f t="shared" si="49"/>
        <v>0</v>
      </c>
      <c r="U98" s="209" t="s">
        <v>1059</v>
      </c>
      <c r="V98" s="84">
        <f t="shared" si="44"/>
        <v>0</v>
      </c>
      <c r="W98" s="101"/>
      <c r="X98" s="105"/>
      <c r="Y98" s="140">
        <f t="shared" si="50"/>
        <v>0</v>
      </c>
      <c r="Z98" s="209"/>
      <c r="AA98" s="84">
        <f t="shared" si="52"/>
        <v>0</v>
      </c>
    </row>
    <row r="99" spans="1:27" ht="130.5" customHeight="1" x14ac:dyDescent="0.3">
      <c r="A99" s="218" t="s">
        <v>718</v>
      </c>
      <c r="B99" s="395" t="s">
        <v>44</v>
      </c>
      <c r="C99" s="174" t="s">
        <v>1060</v>
      </c>
      <c r="D99" s="158" t="s">
        <v>712</v>
      </c>
      <c r="E99" s="174" t="s">
        <v>713</v>
      </c>
      <c r="F99" s="174" t="s">
        <v>716</v>
      </c>
      <c r="G99" s="108" t="s">
        <v>857</v>
      </c>
      <c r="H99" s="83">
        <v>0</v>
      </c>
      <c r="I99" s="105">
        <v>0</v>
      </c>
      <c r="J99" s="140">
        <f t="shared" si="45"/>
        <v>0</v>
      </c>
      <c r="K99" s="209" t="s">
        <v>1061</v>
      </c>
      <c r="L99" s="84">
        <f t="shared" si="46"/>
        <v>0</v>
      </c>
      <c r="M99" s="90">
        <v>0</v>
      </c>
      <c r="N99" s="90">
        <v>0</v>
      </c>
      <c r="O99" s="140">
        <f t="shared" si="47"/>
        <v>0</v>
      </c>
      <c r="P99" s="209" t="s">
        <v>1062</v>
      </c>
      <c r="Q99" s="84">
        <f t="shared" si="48"/>
        <v>0</v>
      </c>
      <c r="R99" s="102">
        <v>0</v>
      </c>
      <c r="S99" s="90">
        <v>0</v>
      </c>
      <c r="T99" s="140">
        <f t="shared" si="49"/>
        <v>0</v>
      </c>
      <c r="U99" s="209" t="s">
        <v>1063</v>
      </c>
      <c r="V99" s="84">
        <f t="shared" si="44"/>
        <v>0</v>
      </c>
      <c r="W99" s="382"/>
      <c r="X99" s="382"/>
      <c r="Y99" s="140">
        <f>IFERROR((X99/W99),0)</f>
        <v>0</v>
      </c>
      <c r="Z99" s="209"/>
      <c r="AA99" s="84">
        <f t="shared" si="52"/>
        <v>0</v>
      </c>
    </row>
    <row r="100" spans="1:27" ht="123" customHeight="1" x14ac:dyDescent="0.3">
      <c r="A100" s="218" t="s">
        <v>718</v>
      </c>
      <c r="B100" s="394" t="s">
        <v>45</v>
      </c>
      <c r="C100" s="174" t="s">
        <v>1064</v>
      </c>
      <c r="D100" s="158" t="s">
        <v>505</v>
      </c>
      <c r="E100" s="174" t="s">
        <v>506</v>
      </c>
      <c r="F100" s="174" t="s">
        <v>506</v>
      </c>
      <c r="G100" s="108">
        <v>1</v>
      </c>
      <c r="H100" s="83">
        <v>1</v>
      </c>
      <c r="I100" s="105">
        <v>1</v>
      </c>
      <c r="J100" s="140">
        <f t="shared" si="45"/>
        <v>1</v>
      </c>
      <c r="K100" s="209" t="s">
        <v>1065</v>
      </c>
      <c r="L100" s="84">
        <f t="shared" si="46"/>
        <v>1</v>
      </c>
      <c r="M100" s="154">
        <v>0</v>
      </c>
      <c r="N100" s="105">
        <v>0</v>
      </c>
      <c r="O100" s="140">
        <f t="shared" si="47"/>
        <v>0</v>
      </c>
      <c r="P100" s="209" t="s">
        <v>1066</v>
      </c>
      <c r="Q100" s="84">
        <f t="shared" si="48"/>
        <v>1</v>
      </c>
      <c r="R100" s="101">
        <v>0</v>
      </c>
      <c r="S100" s="105">
        <v>0</v>
      </c>
      <c r="T100" s="140">
        <f t="shared" si="49"/>
        <v>0</v>
      </c>
      <c r="U100" s="209" t="s">
        <v>1066</v>
      </c>
      <c r="V100" s="84">
        <f t="shared" si="44"/>
        <v>1</v>
      </c>
      <c r="W100" s="101"/>
      <c r="X100" s="105"/>
      <c r="Y100" s="140">
        <f t="shared" si="50"/>
        <v>0</v>
      </c>
      <c r="Z100" s="151"/>
      <c r="AA100" s="84">
        <f t="shared" si="52"/>
        <v>1</v>
      </c>
    </row>
    <row r="101" spans="1:27" ht="76.5" customHeight="1" x14ac:dyDescent="0.3">
      <c r="A101" s="218" t="s">
        <v>718</v>
      </c>
      <c r="B101" s="394" t="s">
        <v>46</v>
      </c>
      <c r="C101" s="174" t="s">
        <v>1067</v>
      </c>
      <c r="D101" s="174" t="s">
        <v>1067</v>
      </c>
      <c r="E101" s="174" t="s">
        <v>1068</v>
      </c>
      <c r="F101" s="174" t="s">
        <v>507</v>
      </c>
      <c r="G101" s="108">
        <v>1</v>
      </c>
      <c r="H101" s="83">
        <v>1</v>
      </c>
      <c r="I101" s="105">
        <v>1</v>
      </c>
      <c r="J101" s="140">
        <f t="shared" si="45"/>
        <v>1</v>
      </c>
      <c r="K101" s="116" t="s">
        <v>1069</v>
      </c>
      <c r="L101" s="85">
        <f t="shared" si="46"/>
        <v>1</v>
      </c>
      <c r="M101" s="154">
        <v>1</v>
      </c>
      <c r="N101" s="105">
        <v>1</v>
      </c>
      <c r="O101" s="140">
        <f t="shared" si="47"/>
        <v>1</v>
      </c>
      <c r="P101" s="116" t="s">
        <v>1070</v>
      </c>
      <c r="Q101" s="84">
        <f t="shared" si="48"/>
        <v>2</v>
      </c>
      <c r="R101" s="101">
        <v>1</v>
      </c>
      <c r="S101" s="105">
        <v>1</v>
      </c>
      <c r="T101" s="140">
        <f t="shared" si="49"/>
        <v>1</v>
      </c>
      <c r="U101" s="116" t="s">
        <v>1071</v>
      </c>
      <c r="V101" s="84">
        <f t="shared" si="44"/>
        <v>3</v>
      </c>
      <c r="W101" s="101"/>
      <c r="X101" s="105"/>
      <c r="Y101" s="131">
        <f t="shared" si="50"/>
        <v>0</v>
      </c>
      <c r="Z101" s="116"/>
      <c r="AA101" s="84">
        <f t="shared" si="52"/>
        <v>3</v>
      </c>
    </row>
    <row r="102" spans="1:27" ht="96.6" customHeight="1" x14ac:dyDescent="0.3">
      <c r="A102" s="218" t="s">
        <v>718</v>
      </c>
      <c r="B102" s="394" t="s">
        <v>361</v>
      </c>
      <c r="C102" s="174" t="s">
        <v>508</v>
      </c>
      <c r="D102" s="158" t="s">
        <v>509</v>
      </c>
      <c r="E102" s="383" t="s">
        <v>510</v>
      </c>
      <c r="F102" s="174" t="s">
        <v>717</v>
      </c>
      <c r="G102" s="108">
        <v>6</v>
      </c>
      <c r="H102" s="83">
        <v>0</v>
      </c>
      <c r="I102" s="105">
        <v>0</v>
      </c>
      <c r="J102" s="140">
        <f t="shared" si="45"/>
        <v>0</v>
      </c>
      <c r="K102" s="116" t="s">
        <v>862</v>
      </c>
      <c r="L102" s="85">
        <f t="shared" si="46"/>
        <v>0</v>
      </c>
      <c r="M102" s="154">
        <v>6</v>
      </c>
      <c r="N102" s="105">
        <v>6</v>
      </c>
      <c r="O102" s="140">
        <f t="shared" si="47"/>
        <v>1</v>
      </c>
      <c r="P102" s="209" t="s">
        <v>1072</v>
      </c>
      <c r="Q102" s="84">
        <f t="shared" si="48"/>
        <v>1</v>
      </c>
      <c r="R102" s="101">
        <v>0</v>
      </c>
      <c r="S102" s="105">
        <v>0</v>
      </c>
      <c r="T102" s="140">
        <f t="shared" si="49"/>
        <v>0</v>
      </c>
      <c r="U102" s="209" t="s">
        <v>1073</v>
      </c>
      <c r="V102" s="84">
        <f t="shared" si="44"/>
        <v>1</v>
      </c>
      <c r="W102" s="101"/>
      <c r="X102" s="105"/>
      <c r="Y102" s="140">
        <f t="shared" si="50"/>
        <v>0</v>
      </c>
      <c r="Z102" s="215"/>
      <c r="AA102" s="84">
        <f t="shared" si="52"/>
        <v>1</v>
      </c>
    </row>
    <row r="103" spans="1:27" ht="87.75" customHeight="1" x14ac:dyDescent="0.3">
      <c r="A103" s="218" t="s">
        <v>718</v>
      </c>
      <c r="B103" s="394" t="s">
        <v>47</v>
      </c>
      <c r="C103" s="174" t="s">
        <v>511</v>
      </c>
      <c r="D103" s="158" t="s">
        <v>1074</v>
      </c>
      <c r="E103" s="174" t="s">
        <v>714</v>
      </c>
      <c r="F103" s="143" t="s">
        <v>1075</v>
      </c>
      <c r="G103" s="143" t="s">
        <v>857</v>
      </c>
      <c r="H103" s="150">
        <v>6032074920.1700001</v>
      </c>
      <c r="I103" s="213">
        <v>41839733278</v>
      </c>
      <c r="J103" s="140">
        <f t="shared" si="45"/>
        <v>0.14417096973564508</v>
      </c>
      <c r="K103" s="209" t="s">
        <v>1076</v>
      </c>
      <c r="L103" s="85">
        <f t="shared" si="46"/>
        <v>0.14417096973564508</v>
      </c>
      <c r="M103" s="150">
        <v>21499759296.200001</v>
      </c>
      <c r="N103" s="213">
        <v>61382187768.720001</v>
      </c>
      <c r="O103" s="140">
        <f t="shared" si="47"/>
        <v>0.35026055730056838</v>
      </c>
      <c r="P103" s="209" t="s">
        <v>1077</v>
      </c>
      <c r="Q103" s="84">
        <f t="shared" si="48"/>
        <v>0.26672468345080136</v>
      </c>
      <c r="R103" s="384">
        <v>56273105262.039993</v>
      </c>
      <c r="S103" s="150">
        <v>65867473774.489998</v>
      </c>
      <c r="T103" s="140">
        <f t="shared" si="49"/>
        <v>0.85433829532770333</v>
      </c>
      <c r="U103" s="209" t="s">
        <v>1078</v>
      </c>
      <c r="V103" s="84">
        <f t="shared" si="44"/>
        <v>0.49562504831851101</v>
      </c>
      <c r="W103" s="214"/>
      <c r="X103" s="214"/>
      <c r="Y103" s="131">
        <f t="shared" si="50"/>
        <v>0</v>
      </c>
      <c r="Z103" s="210"/>
      <c r="AA103" s="84">
        <f t="shared" si="52"/>
        <v>0.49562504831851101</v>
      </c>
    </row>
    <row r="104" spans="1:27" ht="110.25" customHeight="1" x14ac:dyDescent="0.3">
      <c r="A104" s="218" t="s">
        <v>718</v>
      </c>
      <c r="B104" s="395" t="s">
        <v>48</v>
      </c>
      <c r="C104" s="174" t="s">
        <v>1079</v>
      </c>
      <c r="D104" s="385" t="s">
        <v>1080</v>
      </c>
      <c r="E104" s="358" t="s">
        <v>512</v>
      </c>
      <c r="F104" s="358" t="s">
        <v>527</v>
      </c>
      <c r="G104" s="108" t="s">
        <v>857</v>
      </c>
      <c r="H104" s="83">
        <v>1</v>
      </c>
      <c r="I104" s="105">
        <v>1</v>
      </c>
      <c r="J104" s="140">
        <f t="shared" si="45"/>
        <v>1</v>
      </c>
      <c r="K104" s="209" t="s">
        <v>1081</v>
      </c>
      <c r="L104" s="84">
        <f t="shared" si="46"/>
        <v>1</v>
      </c>
      <c r="M104" s="83">
        <v>1</v>
      </c>
      <c r="N104" s="105">
        <v>1</v>
      </c>
      <c r="O104" s="140">
        <f t="shared" si="47"/>
        <v>1</v>
      </c>
      <c r="P104" s="209" t="s">
        <v>1082</v>
      </c>
      <c r="Q104" s="84">
        <f>IFERROR(IF(G104="Según demanda",(M104+H104)/(I104+N104),(M104+H104)/G104),0)</f>
        <v>1</v>
      </c>
      <c r="R104" s="101">
        <v>0</v>
      </c>
      <c r="S104" s="105">
        <v>0</v>
      </c>
      <c r="T104" s="212">
        <f t="shared" si="49"/>
        <v>0</v>
      </c>
      <c r="U104" s="216" t="s">
        <v>1083</v>
      </c>
      <c r="V104" s="84">
        <f t="shared" si="44"/>
        <v>1</v>
      </c>
      <c r="W104" s="101"/>
      <c r="X104" s="105"/>
      <c r="Y104" s="131">
        <f t="shared" si="50"/>
        <v>0</v>
      </c>
      <c r="Z104" s="216"/>
      <c r="AA104" s="84">
        <f t="shared" si="52"/>
        <v>1</v>
      </c>
    </row>
    <row r="105" spans="1:27" ht="89.25" customHeight="1" x14ac:dyDescent="0.3">
      <c r="A105" s="218" t="s">
        <v>718</v>
      </c>
      <c r="B105" s="394" t="s">
        <v>362</v>
      </c>
      <c r="C105" s="174" t="s">
        <v>513</v>
      </c>
      <c r="D105" s="174" t="s">
        <v>1084</v>
      </c>
      <c r="E105" s="383" t="s">
        <v>1085</v>
      </c>
      <c r="F105" s="383" t="s">
        <v>1086</v>
      </c>
      <c r="G105" s="108">
        <v>12</v>
      </c>
      <c r="H105" s="83">
        <v>3</v>
      </c>
      <c r="I105" s="105">
        <v>12</v>
      </c>
      <c r="J105" s="140">
        <f t="shared" si="45"/>
        <v>0.25</v>
      </c>
      <c r="K105" s="209" t="s">
        <v>1087</v>
      </c>
      <c r="L105" s="84">
        <f t="shared" si="46"/>
        <v>0.25</v>
      </c>
      <c r="M105" s="154">
        <v>6</v>
      </c>
      <c r="N105" s="105">
        <v>12</v>
      </c>
      <c r="O105" s="140">
        <f t="shared" si="47"/>
        <v>0.5</v>
      </c>
      <c r="P105" s="209" t="s">
        <v>1088</v>
      </c>
      <c r="Q105" s="84">
        <f t="shared" si="48"/>
        <v>0.75</v>
      </c>
      <c r="R105" s="101">
        <v>9</v>
      </c>
      <c r="S105" s="105">
        <v>12</v>
      </c>
      <c r="T105" s="212">
        <f t="shared" si="49"/>
        <v>0.75</v>
      </c>
      <c r="U105" s="209" t="s">
        <v>1089</v>
      </c>
      <c r="V105" s="84">
        <f t="shared" si="44"/>
        <v>1.5</v>
      </c>
      <c r="W105" s="154"/>
      <c r="X105" s="105"/>
      <c r="Y105" s="131">
        <f t="shared" si="50"/>
        <v>0</v>
      </c>
      <c r="Z105" s="209"/>
      <c r="AA105" s="84">
        <f t="shared" si="52"/>
        <v>1.5</v>
      </c>
    </row>
    <row r="106" spans="1:27" ht="127.5" customHeight="1" x14ac:dyDescent="0.3">
      <c r="A106" s="218" t="s">
        <v>718</v>
      </c>
      <c r="B106" s="394" t="s">
        <v>49</v>
      </c>
      <c r="C106" s="174" t="s">
        <v>1090</v>
      </c>
      <c r="D106" s="174" t="s">
        <v>514</v>
      </c>
      <c r="E106" s="174" t="s">
        <v>515</v>
      </c>
      <c r="F106" s="174" t="s">
        <v>1091</v>
      </c>
      <c r="G106" s="108">
        <v>4</v>
      </c>
      <c r="H106" s="83">
        <v>1</v>
      </c>
      <c r="I106" s="105">
        <v>4</v>
      </c>
      <c r="J106" s="140">
        <f t="shared" si="45"/>
        <v>0.25</v>
      </c>
      <c r="K106" s="209" t="s">
        <v>1092</v>
      </c>
      <c r="L106" s="84">
        <f t="shared" si="46"/>
        <v>0.25</v>
      </c>
      <c r="M106" s="154">
        <v>2</v>
      </c>
      <c r="N106" s="105">
        <v>4</v>
      </c>
      <c r="O106" s="140">
        <f t="shared" si="47"/>
        <v>0.5</v>
      </c>
      <c r="P106" s="209" t="s">
        <v>1093</v>
      </c>
      <c r="Q106" s="84">
        <f t="shared" si="48"/>
        <v>0.75</v>
      </c>
      <c r="R106" s="101">
        <v>3</v>
      </c>
      <c r="S106" s="105">
        <v>4</v>
      </c>
      <c r="T106" s="140">
        <f t="shared" si="49"/>
        <v>0.75</v>
      </c>
      <c r="U106" s="209" t="s">
        <v>1094</v>
      </c>
      <c r="V106" s="84">
        <f t="shared" si="44"/>
        <v>1.5</v>
      </c>
      <c r="W106" s="101"/>
      <c r="X106" s="105"/>
      <c r="Y106" s="140">
        <f t="shared" si="50"/>
        <v>0</v>
      </c>
      <c r="Z106" s="209"/>
      <c r="AA106" s="84">
        <f t="shared" si="52"/>
        <v>1.5</v>
      </c>
    </row>
    <row r="107" spans="1:27" ht="114.75" customHeight="1" x14ac:dyDescent="0.3">
      <c r="A107" s="218" t="s">
        <v>718</v>
      </c>
      <c r="B107" s="394" t="s">
        <v>50</v>
      </c>
      <c r="C107" s="174" t="s">
        <v>516</v>
      </c>
      <c r="D107" s="158" t="s">
        <v>1095</v>
      </c>
      <c r="E107" s="174" t="s">
        <v>1096</v>
      </c>
      <c r="F107" s="174" t="s">
        <v>528</v>
      </c>
      <c r="G107" s="143" t="s">
        <v>857</v>
      </c>
      <c r="H107" s="83">
        <v>592</v>
      </c>
      <c r="I107" s="105">
        <v>592</v>
      </c>
      <c r="J107" s="140">
        <f t="shared" si="45"/>
        <v>1</v>
      </c>
      <c r="K107" s="209" t="s">
        <v>1097</v>
      </c>
      <c r="L107" s="84">
        <f t="shared" si="46"/>
        <v>1</v>
      </c>
      <c r="M107" s="386">
        <v>1374</v>
      </c>
      <c r="N107" s="105">
        <v>1374</v>
      </c>
      <c r="O107" s="140">
        <f t="shared" si="47"/>
        <v>1</v>
      </c>
      <c r="P107" s="209" t="s">
        <v>1098</v>
      </c>
      <c r="Q107" s="84">
        <f t="shared" si="48"/>
        <v>1</v>
      </c>
      <c r="R107" s="102">
        <v>2350</v>
      </c>
      <c r="S107" s="90">
        <v>2350</v>
      </c>
      <c r="T107" s="212">
        <f t="shared" si="49"/>
        <v>1</v>
      </c>
      <c r="U107" s="209" t="s">
        <v>1099</v>
      </c>
      <c r="V107" s="84">
        <f t="shared" si="44"/>
        <v>1</v>
      </c>
      <c r="W107" s="387"/>
      <c r="X107" s="388"/>
      <c r="Y107" s="140">
        <f t="shared" si="50"/>
        <v>0</v>
      </c>
      <c r="Z107" s="389"/>
      <c r="AA107" s="84">
        <f>AA108</f>
        <v>1</v>
      </c>
    </row>
    <row r="108" spans="1:27" ht="106.5" customHeight="1" x14ac:dyDescent="0.3">
      <c r="A108" s="218" t="s">
        <v>718</v>
      </c>
      <c r="B108" s="394" t="s">
        <v>51</v>
      </c>
      <c r="C108" s="174" t="s">
        <v>517</v>
      </c>
      <c r="D108" s="158" t="s">
        <v>518</v>
      </c>
      <c r="E108" s="174" t="s">
        <v>715</v>
      </c>
      <c r="F108" s="174" t="s">
        <v>529</v>
      </c>
      <c r="G108" s="108" t="s">
        <v>857</v>
      </c>
      <c r="H108" s="83">
        <v>742</v>
      </c>
      <c r="I108" s="105">
        <v>742</v>
      </c>
      <c r="J108" s="140">
        <f t="shared" si="45"/>
        <v>1</v>
      </c>
      <c r="K108" s="217" t="s">
        <v>1100</v>
      </c>
      <c r="L108" s="84">
        <f>IFERROR(IF(G108="Según demanda",H108/I108,H108/G108),0)</f>
        <v>1</v>
      </c>
      <c r="M108" s="386">
        <v>1579</v>
      </c>
      <c r="N108" s="90">
        <v>1579</v>
      </c>
      <c r="O108" s="140">
        <f t="shared" si="47"/>
        <v>1</v>
      </c>
      <c r="P108" s="390" t="s">
        <v>1101</v>
      </c>
      <c r="Q108" s="84">
        <f t="shared" si="48"/>
        <v>1</v>
      </c>
      <c r="R108" s="102">
        <v>1584</v>
      </c>
      <c r="S108" s="102">
        <v>1584</v>
      </c>
      <c r="T108" s="140">
        <f t="shared" si="49"/>
        <v>1</v>
      </c>
      <c r="U108" s="390" t="s">
        <v>1102</v>
      </c>
      <c r="V108" s="84">
        <f t="shared" si="44"/>
        <v>1</v>
      </c>
      <c r="W108" s="105"/>
      <c r="X108" s="105"/>
      <c r="Y108" s="140">
        <f t="shared" si="50"/>
        <v>0</v>
      </c>
      <c r="Z108" s="391"/>
      <c r="AA108" s="84">
        <f t="shared" si="52"/>
        <v>1</v>
      </c>
    </row>
    <row r="109" spans="1:27" ht="92.25" customHeight="1" x14ac:dyDescent="0.3">
      <c r="A109" s="218" t="s">
        <v>718</v>
      </c>
      <c r="B109" s="395" t="s">
        <v>52</v>
      </c>
      <c r="C109" s="174" t="s">
        <v>519</v>
      </c>
      <c r="D109" s="174" t="s">
        <v>520</v>
      </c>
      <c r="E109" s="174" t="s">
        <v>521</v>
      </c>
      <c r="F109" s="143" t="s">
        <v>521</v>
      </c>
      <c r="G109" s="108" t="s">
        <v>857</v>
      </c>
      <c r="H109" s="83">
        <v>3</v>
      </c>
      <c r="I109" s="105">
        <v>3</v>
      </c>
      <c r="J109" s="140">
        <f t="shared" si="45"/>
        <v>1</v>
      </c>
      <c r="K109" s="209" t="s">
        <v>1103</v>
      </c>
      <c r="L109" s="84">
        <f t="shared" si="46"/>
        <v>1</v>
      </c>
      <c r="M109" s="154">
        <v>4</v>
      </c>
      <c r="N109" s="105">
        <v>4</v>
      </c>
      <c r="O109" s="140">
        <f t="shared" si="47"/>
        <v>1</v>
      </c>
      <c r="P109" s="209" t="s">
        <v>1104</v>
      </c>
      <c r="Q109" s="84">
        <f t="shared" si="48"/>
        <v>1</v>
      </c>
      <c r="R109" s="101">
        <v>1</v>
      </c>
      <c r="S109" s="105">
        <v>1</v>
      </c>
      <c r="T109" s="212">
        <f t="shared" si="49"/>
        <v>1</v>
      </c>
      <c r="U109" s="209" t="s">
        <v>1105</v>
      </c>
      <c r="V109" s="84">
        <f t="shared" si="44"/>
        <v>1</v>
      </c>
      <c r="W109" s="101"/>
      <c r="X109" s="105"/>
      <c r="Y109" s="131">
        <f t="shared" si="50"/>
        <v>0</v>
      </c>
      <c r="Z109" s="215"/>
      <c r="AA109" s="84">
        <f t="shared" si="52"/>
        <v>1</v>
      </c>
    </row>
    <row r="110" spans="1:27" ht="55.2" customHeight="1" thickBot="1" x14ac:dyDescent="0.35">
      <c r="A110" s="218" t="s">
        <v>718</v>
      </c>
      <c r="B110" s="395" t="s">
        <v>53</v>
      </c>
      <c r="C110" s="358" t="s">
        <v>1106</v>
      </c>
      <c r="D110" s="385" t="s">
        <v>522</v>
      </c>
      <c r="E110" s="358" t="s">
        <v>523</v>
      </c>
      <c r="F110" s="143" t="s">
        <v>523</v>
      </c>
      <c r="G110" s="108" t="s">
        <v>857</v>
      </c>
      <c r="H110" s="83">
        <v>26</v>
      </c>
      <c r="I110" s="105">
        <v>26</v>
      </c>
      <c r="J110" s="140">
        <f t="shared" si="45"/>
        <v>1</v>
      </c>
      <c r="K110" s="392" t="s">
        <v>1107</v>
      </c>
      <c r="L110" s="84">
        <f t="shared" si="46"/>
        <v>1</v>
      </c>
      <c r="M110" s="154">
        <v>23</v>
      </c>
      <c r="N110" s="105">
        <v>23</v>
      </c>
      <c r="O110" s="140">
        <f>IFERROR((M110/N110),0)</f>
        <v>1</v>
      </c>
      <c r="P110" s="209" t="s">
        <v>1108</v>
      </c>
      <c r="Q110" s="84">
        <f t="shared" si="48"/>
        <v>1</v>
      </c>
      <c r="R110" s="101">
        <v>22</v>
      </c>
      <c r="S110" s="105">
        <v>22</v>
      </c>
      <c r="T110" s="212">
        <f t="shared" si="49"/>
        <v>1</v>
      </c>
      <c r="U110" s="209" t="s">
        <v>1109</v>
      </c>
      <c r="V110" s="84">
        <f>IFERROR(IF(G110="Según demanda",(R110+M110+H110)/(I110+N110+S110),(R110+M110+H110)/G110),0)</f>
        <v>1</v>
      </c>
      <c r="W110" s="101"/>
      <c r="X110" s="105"/>
      <c r="Y110" s="393">
        <f t="shared" si="50"/>
        <v>0</v>
      </c>
      <c r="Z110" s="215"/>
      <c r="AA110" s="84">
        <f t="shared" si="52"/>
        <v>1</v>
      </c>
    </row>
    <row r="111" spans="1:27" ht="110.4" customHeight="1" x14ac:dyDescent="0.3">
      <c r="A111" s="456" t="s">
        <v>43</v>
      </c>
      <c r="B111" s="525" t="s">
        <v>43</v>
      </c>
      <c r="C111" s="469" t="s">
        <v>530</v>
      </c>
      <c r="D111" s="359" t="s">
        <v>531</v>
      </c>
      <c r="E111" s="359" t="s">
        <v>532</v>
      </c>
      <c r="F111" s="359" t="s">
        <v>565</v>
      </c>
      <c r="G111" s="360" t="s">
        <v>857</v>
      </c>
      <c r="H111" s="108">
        <v>28</v>
      </c>
      <c r="I111" s="147">
        <v>28</v>
      </c>
      <c r="J111" s="140">
        <f>IFERROR((H111/I111),0)</f>
        <v>1</v>
      </c>
      <c r="K111" s="365"/>
      <c r="L111" s="85">
        <f t="shared" ref="L111:L122" si="53">IFERROR(IF(G111="Según demanda",H111/I111,H111/G111),0)</f>
        <v>1</v>
      </c>
      <c r="M111" s="83">
        <v>48</v>
      </c>
      <c r="N111" s="83">
        <v>48</v>
      </c>
      <c r="O111" s="140">
        <f>IFERROR((M111/N111),0)</f>
        <v>1</v>
      </c>
      <c r="P111" s="365"/>
      <c r="Q111" s="84">
        <f t="shared" ref="Q111:Q122" si="54">IFERROR(IF(G111="Según demanda",(M111+H111)/(I111+N111),(M111+H111)/G111),0)</f>
        <v>1</v>
      </c>
      <c r="R111" s="363">
        <v>46</v>
      </c>
      <c r="S111" s="119" t="s">
        <v>858</v>
      </c>
      <c r="T111" s="140">
        <f t="shared" ref="T111:T122" si="55">IFERROR((R111/S111),0)</f>
        <v>1</v>
      </c>
      <c r="U111" s="367"/>
      <c r="V111" s="84">
        <f t="shared" ref="V111:V122" si="56">IFERROR(IF(G111="Según demanda",(R111+M111+H111)/(I111+N111+S111),(R111+M111+H111)/G111),0)</f>
        <v>1</v>
      </c>
      <c r="W111" s="363"/>
      <c r="X111" s="363"/>
      <c r="Y111" s="140">
        <f t="shared" ref="Y111:Y122" si="57">IFERROR((W111/X111),0)</f>
        <v>0</v>
      </c>
      <c r="Z111" s="367"/>
      <c r="AA111" s="84">
        <f t="shared" ref="AA111:AA122" si="58">IFERROR(IF(G111="Según demanda",(W111+R111+M111+H111)/(I111+N111+S111+X111),(W111+R111+M111+H111)/G111),0)</f>
        <v>1</v>
      </c>
    </row>
    <row r="112" spans="1:27" ht="69" customHeight="1" x14ac:dyDescent="0.3">
      <c r="A112" s="457"/>
      <c r="B112" s="526"/>
      <c r="C112" s="499"/>
      <c r="D112" s="359" t="s">
        <v>533</v>
      </c>
      <c r="E112" s="359" t="s">
        <v>534</v>
      </c>
      <c r="F112" s="148" t="s">
        <v>566</v>
      </c>
      <c r="G112" s="360" t="s">
        <v>857</v>
      </c>
      <c r="H112" s="108">
        <v>4</v>
      </c>
      <c r="I112" s="147">
        <v>4</v>
      </c>
      <c r="J112" s="140">
        <f t="shared" ref="J112:J122" si="59">IFERROR((H112/I112),0)</f>
        <v>1</v>
      </c>
      <c r="K112" s="366"/>
      <c r="L112" s="85">
        <f t="shared" si="53"/>
        <v>1</v>
      </c>
      <c r="M112" s="83">
        <v>2</v>
      </c>
      <c r="N112" s="83">
        <v>2</v>
      </c>
      <c r="O112" s="140">
        <f t="shared" ref="O112:O122" si="60">IFERROR((M112/N112),0)</f>
        <v>1</v>
      </c>
      <c r="P112" s="366"/>
      <c r="Q112" s="84">
        <f t="shared" si="54"/>
        <v>1</v>
      </c>
      <c r="R112" s="363">
        <v>0</v>
      </c>
      <c r="S112" s="119" t="s">
        <v>363</v>
      </c>
      <c r="T112" s="140">
        <f t="shared" si="55"/>
        <v>0</v>
      </c>
      <c r="U112" s="368"/>
      <c r="V112" s="84">
        <f t="shared" si="56"/>
        <v>1</v>
      </c>
      <c r="W112" s="363"/>
      <c r="X112" s="119"/>
      <c r="Y112" s="140">
        <f t="shared" si="57"/>
        <v>0</v>
      </c>
      <c r="Z112" s="368"/>
      <c r="AA112" s="84">
        <f t="shared" si="58"/>
        <v>1</v>
      </c>
    </row>
    <row r="113" spans="1:27" ht="41.4" x14ac:dyDescent="0.3">
      <c r="A113" s="457"/>
      <c r="B113" s="526"/>
      <c r="C113" s="470"/>
      <c r="D113" s="359" t="s">
        <v>535</v>
      </c>
      <c r="E113" s="359" t="s">
        <v>536</v>
      </c>
      <c r="F113" s="148" t="s">
        <v>567</v>
      </c>
      <c r="G113" s="360" t="s">
        <v>857</v>
      </c>
      <c r="H113" s="108">
        <v>1</v>
      </c>
      <c r="I113" s="147">
        <v>1</v>
      </c>
      <c r="J113" s="140">
        <f t="shared" si="59"/>
        <v>1</v>
      </c>
      <c r="K113" s="366"/>
      <c r="L113" s="85">
        <f t="shared" si="53"/>
        <v>1</v>
      </c>
      <c r="M113" s="83">
        <v>0</v>
      </c>
      <c r="N113" s="83">
        <v>0</v>
      </c>
      <c r="O113" s="140">
        <f t="shared" si="60"/>
        <v>0</v>
      </c>
      <c r="P113" s="366"/>
      <c r="Q113" s="84">
        <f t="shared" si="54"/>
        <v>1</v>
      </c>
      <c r="R113" s="83">
        <v>0</v>
      </c>
      <c r="S113" s="83">
        <v>0</v>
      </c>
      <c r="T113" s="140">
        <f t="shared" si="55"/>
        <v>0</v>
      </c>
      <c r="U113" s="362"/>
      <c r="V113" s="84">
        <f t="shared" si="56"/>
        <v>1</v>
      </c>
      <c r="W113" s="83"/>
      <c r="X113" s="83"/>
      <c r="Y113" s="140">
        <f t="shared" si="57"/>
        <v>0</v>
      </c>
      <c r="Z113" s="362"/>
      <c r="AA113" s="84">
        <f t="shared" si="58"/>
        <v>1</v>
      </c>
    </row>
    <row r="114" spans="1:27" ht="111" customHeight="1" x14ac:dyDescent="0.3">
      <c r="A114" s="457"/>
      <c r="B114" s="526"/>
      <c r="C114" s="469" t="s">
        <v>537</v>
      </c>
      <c r="D114" s="159" t="s">
        <v>538</v>
      </c>
      <c r="E114" s="159" t="s">
        <v>539</v>
      </c>
      <c r="F114" s="132" t="s">
        <v>568</v>
      </c>
      <c r="G114" s="360" t="s">
        <v>857</v>
      </c>
      <c r="H114" s="108">
        <v>45</v>
      </c>
      <c r="I114" s="147">
        <v>45</v>
      </c>
      <c r="J114" s="140">
        <f t="shared" si="59"/>
        <v>1</v>
      </c>
      <c r="K114" s="366"/>
      <c r="L114" s="85">
        <f t="shared" si="53"/>
        <v>1</v>
      </c>
      <c r="M114" s="83">
        <v>14</v>
      </c>
      <c r="N114" s="83">
        <v>14</v>
      </c>
      <c r="O114" s="140">
        <f t="shared" si="60"/>
        <v>1</v>
      </c>
      <c r="P114" s="366"/>
      <c r="Q114" s="84">
        <f t="shared" si="54"/>
        <v>1</v>
      </c>
      <c r="R114" s="363">
        <v>12</v>
      </c>
      <c r="S114" s="119" t="s">
        <v>1015</v>
      </c>
      <c r="T114" s="140">
        <f t="shared" si="55"/>
        <v>1</v>
      </c>
      <c r="U114" s="366"/>
      <c r="V114" s="84">
        <f t="shared" si="56"/>
        <v>1</v>
      </c>
      <c r="W114" s="363"/>
      <c r="X114" s="363"/>
      <c r="Y114" s="140">
        <f t="shared" si="57"/>
        <v>0</v>
      </c>
      <c r="Z114" s="366"/>
      <c r="AA114" s="84">
        <f t="shared" si="58"/>
        <v>1</v>
      </c>
    </row>
    <row r="115" spans="1:27" ht="96.6" customHeight="1" x14ac:dyDescent="0.3">
      <c r="A115" s="457"/>
      <c r="B115" s="526"/>
      <c r="C115" s="499"/>
      <c r="D115" s="359" t="s">
        <v>540</v>
      </c>
      <c r="E115" s="359" t="s">
        <v>541</v>
      </c>
      <c r="F115" s="359" t="s">
        <v>569</v>
      </c>
      <c r="G115" s="360" t="s">
        <v>857</v>
      </c>
      <c r="H115" s="108">
        <v>903</v>
      </c>
      <c r="I115" s="147">
        <v>903</v>
      </c>
      <c r="J115" s="140">
        <f t="shared" si="59"/>
        <v>1</v>
      </c>
      <c r="K115" s="26"/>
      <c r="L115" s="85">
        <f t="shared" si="53"/>
        <v>1</v>
      </c>
      <c r="M115" s="83">
        <v>503</v>
      </c>
      <c r="N115" s="83">
        <v>503</v>
      </c>
      <c r="O115" s="140">
        <f t="shared" si="60"/>
        <v>1</v>
      </c>
      <c r="P115" s="366"/>
      <c r="Q115" s="84">
        <f t="shared" si="54"/>
        <v>1</v>
      </c>
      <c r="R115" s="363">
        <v>778</v>
      </c>
      <c r="S115" s="119" t="s">
        <v>1016</v>
      </c>
      <c r="T115" s="140">
        <f t="shared" si="55"/>
        <v>1</v>
      </c>
      <c r="U115" s="366"/>
      <c r="V115" s="84">
        <f t="shared" si="56"/>
        <v>1</v>
      </c>
      <c r="W115" s="363"/>
      <c r="X115" s="119"/>
      <c r="Y115" s="140">
        <f t="shared" si="57"/>
        <v>0</v>
      </c>
      <c r="Z115" s="366"/>
      <c r="AA115" s="84">
        <f t="shared" si="58"/>
        <v>1</v>
      </c>
    </row>
    <row r="116" spans="1:27" ht="96.6" customHeight="1" x14ac:dyDescent="0.3">
      <c r="A116" s="457"/>
      <c r="B116" s="526"/>
      <c r="C116" s="470"/>
      <c r="D116" s="159" t="s">
        <v>542</v>
      </c>
      <c r="E116" s="159" t="s">
        <v>543</v>
      </c>
      <c r="F116" s="159" t="s">
        <v>570</v>
      </c>
      <c r="G116" s="360" t="s">
        <v>857</v>
      </c>
      <c r="H116" s="108">
        <v>24</v>
      </c>
      <c r="I116" s="147">
        <v>24</v>
      </c>
      <c r="J116" s="140">
        <f t="shared" si="59"/>
        <v>1</v>
      </c>
      <c r="K116" s="108"/>
      <c r="L116" s="85">
        <f t="shared" si="53"/>
        <v>1</v>
      </c>
      <c r="M116" s="83">
        <v>3</v>
      </c>
      <c r="N116" s="83">
        <v>3</v>
      </c>
      <c r="O116" s="140">
        <f t="shared" si="60"/>
        <v>1</v>
      </c>
      <c r="P116" s="108"/>
      <c r="Q116" s="84">
        <f t="shared" si="54"/>
        <v>1</v>
      </c>
      <c r="R116" s="363">
        <v>3</v>
      </c>
      <c r="S116" s="119" t="s">
        <v>860</v>
      </c>
      <c r="T116" s="140">
        <f t="shared" si="55"/>
        <v>1</v>
      </c>
      <c r="U116" s="108"/>
      <c r="V116" s="84">
        <f t="shared" si="56"/>
        <v>1</v>
      </c>
      <c r="W116" s="363"/>
      <c r="X116" s="363"/>
      <c r="Y116" s="140">
        <f t="shared" si="57"/>
        <v>0</v>
      </c>
      <c r="Z116" s="108"/>
      <c r="AA116" s="84">
        <f t="shared" si="58"/>
        <v>1</v>
      </c>
    </row>
    <row r="117" spans="1:27" ht="92.4" customHeight="1" x14ac:dyDescent="0.3">
      <c r="A117" s="457"/>
      <c r="B117" s="526"/>
      <c r="C117" s="369" t="s">
        <v>544</v>
      </c>
      <c r="D117" s="372" t="s">
        <v>545</v>
      </c>
      <c r="E117" s="371" t="s">
        <v>546</v>
      </c>
      <c r="F117" s="371" t="s">
        <v>571</v>
      </c>
      <c r="G117" s="360" t="s">
        <v>857</v>
      </c>
      <c r="H117" s="108">
        <v>1</v>
      </c>
      <c r="I117" s="108">
        <v>1</v>
      </c>
      <c r="J117" s="140">
        <f>IFERROR((H117/I117),0)</f>
        <v>1</v>
      </c>
      <c r="K117" s="108"/>
      <c r="L117" s="85">
        <v>1</v>
      </c>
      <c r="M117" s="83">
        <v>0</v>
      </c>
      <c r="N117" s="83">
        <v>0</v>
      </c>
      <c r="O117" s="140">
        <f>IFERROR((M117/N117),0)</f>
        <v>0</v>
      </c>
      <c r="P117" s="108"/>
      <c r="Q117" s="84">
        <f>IFERROR(IF(G117="Según demanda",(M117+H117)/(I117+N117),(M117+H117)/G117),0)</f>
        <v>1</v>
      </c>
      <c r="R117" s="83">
        <v>0</v>
      </c>
      <c r="S117" s="83">
        <v>0</v>
      </c>
      <c r="T117" s="140">
        <f>IFERROR((R117/S117),0)</f>
        <v>0</v>
      </c>
      <c r="U117" s="108"/>
      <c r="V117" s="84">
        <f t="shared" si="56"/>
        <v>1</v>
      </c>
      <c r="W117" s="83"/>
      <c r="X117" s="83"/>
      <c r="Y117" s="140">
        <f t="shared" si="57"/>
        <v>0</v>
      </c>
      <c r="Z117" s="108"/>
      <c r="AA117" s="84">
        <f>IFERROR(IF(G117="Según demanda",(W117+R117+M117+H117)/(I117+N117+S117+X117),(W117+R117+M117+H117)/G117),0)</f>
        <v>1</v>
      </c>
    </row>
    <row r="118" spans="1:27" ht="138" customHeight="1" x14ac:dyDescent="0.3">
      <c r="A118" s="457"/>
      <c r="B118" s="526"/>
      <c r="C118" s="364" t="s">
        <v>547</v>
      </c>
      <c r="D118" s="364" t="s">
        <v>548</v>
      </c>
      <c r="E118" s="364" t="s">
        <v>549</v>
      </c>
      <c r="F118" s="364" t="s">
        <v>572</v>
      </c>
      <c r="G118" s="360" t="s">
        <v>857</v>
      </c>
      <c r="H118" s="108">
        <v>1</v>
      </c>
      <c r="I118" s="108">
        <v>1</v>
      </c>
      <c r="J118" s="140">
        <f>IFERROR((H118/I118),0)</f>
        <v>1</v>
      </c>
      <c r="K118" s="366"/>
      <c r="L118" s="85">
        <f>IFERROR(IF(G118="Según demanda",H118/I118,H118/G118),0)</f>
        <v>1</v>
      </c>
      <c r="M118" s="83">
        <v>0</v>
      </c>
      <c r="N118" s="83">
        <v>0</v>
      </c>
      <c r="O118" s="140">
        <f>IFERROR((M118/N118),0)</f>
        <v>0</v>
      </c>
      <c r="P118" s="108"/>
      <c r="Q118" s="84">
        <f>IFERROR(IF(G118="Según demanda",(M118+H118)/(I118+N118),(M118+H118)/G118),0)</f>
        <v>1</v>
      </c>
      <c r="R118" s="83">
        <v>0</v>
      </c>
      <c r="S118" s="83">
        <v>0</v>
      </c>
      <c r="T118" s="140">
        <f>IFERROR((R118/S118),0)</f>
        <v>0</v>
      </c>
      <c r="U118" s="108"/>
      <c r="V118" s="84">
        <f t="shared" si="56"/>
        <v>1</v>
      </c>
      <c r="W118" s="83"/>
      <c r="X118" s="83"/>
      <c r="Y118" s="140">
        <f t="shared" si="57"/>
        <v>0</v>
      </c>
      <c r="Z118" s="108"/>
      <c r="AA118" s="84">
        <f>IFERROR(IF(G118="Según demanda",(W118+R118+M118+H118)/(I118+N118+S118+X118),(W118+R118+M118+H118)/G118),0)</f>
        <v>1</v>
      </c>
    </row>
    <row r="119" spans="1:27" ht="96.6" customHeight="1" x14ac:dyDescent="0.3">
      <c r="A119" s="457"/>
      <c r="B119" s="526"/>
      <c r="C119" s="364" t="s">
        <v>550</v>
      </c>
      <c r="D119" s="364" t="s">
        <v>551</v>
      </c>
      <c r="E119" s="364" t="s">
        <v>552</v>
      </c>
      <c r="F119" s="364" t="s">
        <v>573</v>
      </c>
      <c r="G119" s="360" t="s">
        <v>857</v>
      </c>
      <c r="H119" s="108">
        <v>1</v>
      </c>
      <c r="I119" s="108">
        <v>1</v>
      </c>
      <c r="J119" s="140">
        <f>IFERROR((H119/I119),0)</f>
        <v>1</v>
      </c>
      <c r="K119" s="366"/>
      <c r="L119" s="85">
        <f>IFERROR(IF(G119="Según demanda",H119/I119,H119/G119),0)</f>
        <v>1</v>
      </c>
      <c r="M119" s="83">
        <v>0</v>
      </c>
      <c r="N119" s="83">
        <v>0</v>
      </c>
      <c r="O119" s="140">
        <f>IFERROR((M119/N119),0)</f>
        <v>0</v>
      </c>
      <c r="P119" s="108"/>
      <c r="Q119" s="84">
        <f>IFERROR(IF(G119="Según demanda",(M119+H119)/(I119+N119),(M119+H119)/G119),0)</f>
        <v>1</v>
      </c>
      <c r="R119" s="83">
        <v>0</v>
      </c>
      <c r="S119" s="83">
        <v>0</v>
      </c>
      <c r="T119" s="140">
        <f>IFERROR((R119/S119),0)</f>
        <v>0</v>
      </c>
      <c r="U119" s="108"/>
      <c r="V119" s="84">
        <f t="shared" si="56"/>
        <v>1</v>
      </c>
      <c r="W119" s="83"/>
      <c r="X119" s="83"/>
      <c r="Y119" s="140">
        <f t="shared" si="57"/>
        <v>0</v>
      </c>
      <c r="Z119" s="108"/>
      <c r="AA119" s="84">
        <f>IFERROR(IF(G119="Según demanda",(W119+R119+M119+H119)/(I119+N119+S119+X119),(W119+R119+M119+H119)/G119),0)</f>
        <v>1</v>
      </c>
    </row>
    <row r="120" spans="1:27" ht="118.95" customHeight="1" x14ac:dyDescent="0.3">
      <c r="A120" s="457"/>
      <c r="B120" s="526"/>
      <c r="C120" s="364" t="s">
        <v>553</v>
      </c>
      <c r="D120" s="364" t="s">
        <v>554</v>
      </c>
      <c r="E120" s="364" t="s">
        <v>555</v>
      </c>
      <c r="F120" s="364" t="s">
        <v>574</v>
      </c>
      <c r="G120" s="360" t="s">
        <v>857</v>
      </c>
      <c r="H120" s="83">
        <v>1</v>
      </c>
      <c r="I120" s="83">
        <v>1</v>
      </c>
      <c r="J120" s="140">
        <f>IFERROR((H120/I120),0)</f>
        <v>1</v>
      </c>
      <c r="K120" s="366"/>
      <c r="L120" s="85">
        <f>IFERROR(IF(G120="Según demanda",H120/I120,H120/G120),0)</f>
        <v>1</v>
      </c>
      <c r="M120" s="83">
        <v>0</v>
      </c>
      <c r="N120" s="83">
        <v>0</v>
      </c>
      <c r="O120" s="140">
        <f>IFERROR((M120/N120),0)</f>
        <v>0</v>
      </c>
      <c r="P120" s="366"/>
      <c r="Q120" s="84">
        <f>IFERROR(IF(G120="Según demanda",(M120+H120)/(I120+N120),(M120+H120)/G120),0)</f>
        <v>1</v>
      </c>
      <c r="R120" s="83">
        <v>0</v>
      </c>
      <c r="S120" s="83">
        <v>0</v>
      </c>
      <c r="T120" s="140">
        <f>IFERROR((R120/S120),0)</f>
        <v>0</v>
      </c>
      <c r="U120" s="366"/>
      <c r="V120" s="84">
        <f t="shared" si="56"/>
        <v>1</v>
      </c>
      <c r="W120" s="83"/>
      <c r="X120" s="83"/>
      <c r="Y120" s="140">
        <f t="shared" si="57"/>
        <v>0</v>
      </c>
      <c r="Z120" s="108"/>
      <c r="AA120" s="84">
        <f>IFERROR(IF(G120="Según demanda",(W120+R120+M120+H120)/(I120+N120+S120+X120),(W120+R120+M120+H120)/G120),0)</f>
        <v>1</v>
      </c>
    </row>
    <row r="121" spans="1:27" ht="135" customHeight="1" x14ac:dyDescent="0.3">
      <c r="A121" s="457"/>
      <c r="B121" s="526"/>
      <c r="C121" s="364" t="s">
        <v>556</v>
      </c>
      <c r="D121" s="364" t="s">
        <v>557</v>
      </c>
      <c r="E121" s="364" t="s">
        <v>558</v>
      </c>
      <c r="F121" s="364" t="s">
        <v>575</v>
      </c>
      <c r="G121" s="360" t="s">
        <v>857</v>
      </c>
      <c r="H121" s="83">
        <v>1</v>
      </c>
      <c r="I121" s="83">
        <v>1</v>
      </c>
      <c r="J121" s="140">
        <f>IFERROR((H121/I121),0)</f>
        <v>1</v>
      </c>
      <c r="K121" s="366"/>
      <c r="L121" s="85">
        <f>IFERROR(IF(G121="Según demanda",H121/I121,H121/G121),0)</f>
        <v>1</v>
      </c>
      <c r="M121" s="83">
        <v>0</v>
      </c>
      <c r="N121" s="83">
        <v>0</v>
      </c>
      <c r="O121" s="140">
        <f>IFERROR((M121/N121),0)</f>
        <v>0</v>
      </c>
      <c r="P121" s="108"/>
      <c r="Q121" s="84">
        <f>IFERROR(IF(G121="Según demanda",(M121+H121)/(I121+N121),(M121+H121)/G121),0)</f>
        <v>1</v>
      </c>
      <c r="R121" s="83">
        <v>0</v>
      </c>
      <c r="S121" s="83">
        <v>0</v>
      </c>
      <c r="T121" s="140">
        <f>IFERROR((R121/S121),0)</f>
        <v>0</v>
      </c>
      <c r="U121" s="108"/>
      <c r="V121" s="84">
        <f t="shared" si="56"/>
        <v>1</v>
      </c>
      <c r="W121" s="83"/>
      <c r="X121" s="83"/>
      <c r="Y121" s="140">
        <f t="shared" si="57"/>
        <v>0</v>
      </c>
      <c r="Z121" s="108"/>
      <c r="AA121" s="84">
        <f>IFERROR(IF(G121="Según demanda",(W121+R121+M121+H121)/(I121+N121+S121+X121),(W121+R121+M121+H121)/G121),0)</f>
        <v>1</v>
      </c>
    </row>
    <row r="122" spans="1:27" ht="222.75" customHeight="1" x14ac:dyDescent="0.3">
      <c r="A122" s="457"/>
      <c r="B122" s="526"/>
      <c r="C122" s="108" t="s">
        <v>559</v>
      </c>
      <c r="D122" s="358" t="s">
        <v>560</v>
      </c>
      <c r="E122" s="358" t="s">
        <v>561</v>
      </c>
      <c r="F122" s="148" t="s">
        <v>576</v>
      </c>
      <c r="G122" s="360" t="s">
        <v>857</v>
      </c>
      <c r="H122" s="108">
        <v>15</v>
      </c>
      <c r="I122" s="108">
        <v>15</v>
      </c>
      <c r="J122" s="140">
        <f t="shared" si="59"/>
        <v>1</v>
      </c>
      <c r="K122" s="122"/>
      <c r="L122" s="85">
        <f t="shared" si="53"/>
        <v>1</v>
      </c>
      <c r="M122" s="83">
        <v>15</v>
      </c>
      <c r="N122" s="83">
        <v>15</v>
      </c>
      <c r="O122" s="140">
        <f t="shared" si="60"/>
        <v>1</v>
      </c>
      <c r="P122" s="108"/>
      <c r="Q122" s="84">
        <f t="shared" si="54"/>
        <v>1</v>
      </c>
      <c r="R122" s="83">
        <v>0</v>
      </c>
      <c r="S122" s="83">
        <v>0</v>
      </c>
      <c r="T122" s="140">
        <f t="shared" si="55"/>
        <v>0</v>
      </c>
      <c r="U122" s="108"/>
      <c r="V122" s="84">
        <f t="shared" si="56"/>
        <v>1</v>
      </c>
      <c r="W122" s="83"/>
      <c r="X122" s="83"/>
      <c r="Y122" s="140">
        <f t="shared" si="57"/>
        <v>0</v>
      </c>
      <c r="Z122" s="108"/>
      <c r="AA122" s="84">
        <f t="shared" si="58"/>
        <v>1</v>
      </c>
    </row>
    <row r="123" spans="1:27" ht="227.25" customHeight="1" thickBot="1" x14ac:dyDescent="0.35">
      <c r="A123" s="458"/>
      <c r="B123" s="527"/>
      <c r="C123" s="361" t="s">
        <v>562</v>
      </c>
      <c r="D123" s="361" t="s">
        <v>563</v>
      </c>
      <c r="E123" s="370" t="s">
        <v>564</v>
      </c>
      <c r="F123" s="370" t="s">
        <v>577</v>
      </c>
      <c r="G123" s="360">
        <v>12</v>
      </c>
      <c r="H123" s="108">
        <v>3</v>
      </c>
      <c r="I123" s="108">
        <v>3</v>
      </c>
      <c r="J123" s="140">
        <f>IFERROR((H123/I123),0)</f>
        <v>1</v>
      </c>
      <c r="K123" s="26"/>
      <c r="L123" s="85">
        <f>IFERROR(IF(G123="Según demanda",H123/I123,H123/G123),0)</f>
        <v>0.25</v>
      </c>
      <c r="M123" s="83">
        <v>3</v>
      </c>
      <c r="N123" s="83">
        <v>3</v>
      </c>
      <c r="O123" s="140">
        <f>IFERROR((M123/N123),0)</f>
        <v>1</v>
      </c>
      <c r="P123" s="366"/>
      <c r="Q123" s="84">
        <f>IFERROR(IF(G123="Según demanda",(M123+H123)/(I123+N123),(M123+H123)/G123),0)</f>
        <v>0.5</v>
      </c>
      <c r="R123" s="83">
        <v>3</v>
      </c>
      <c r="S123" s="83">
        <v>3</v>
      </c>
      <c r="T123" s="140">
        <f>IFERROR((R123/S123),0)</f>
        <v>1</v>
      </c>
      <c r="U123" s="366"/>
      <c r="V123" s="84">
        <f>IFERROR(IF(G123="Según demanda",(R123+M123+H123)/(I123+N123+S123),(R123+M123+H123)/G123),0)</f>
        <v>0.75</v>
      </c>
      <c r="W123" s="83"/>
      <c r="X123" s="83"/>
      <c r="Y123" s="140">
        <f>IFERROR((W123/X123),0)</f>
        <v>0</v>
      </c>
      <c r="Z123" s="366"/>
      <c r="AA123" s="84">
        <f>IFERROR(IF(G123="Según demanda",(W123+R123+M123+H123)/(I123+N123+S123+X123),(W123+R123+M123+H123)/G123),0)</f>
        <v>0.75</v>
      </c>
    </row>
    <row r="124" spans="1:27" ht="79.2" customHeight="1" x14ac:dyDescent="0.3">
      <c r="A124" s="521" t="s">
        <v>756</v>
      </c>
      <c r="B124" s="189" t="s">
        <v>63</v>
      </c>
      <c r="C124" s="165" t="s">
        <v>600</v>
      </c>
      <c r="D124" s="183" t="s">
        <v>719</v>
      </c>
      <c r="E124" s="164" t="s">
        <v>720</v>
      </c>
      <c r="F124" s="166" t="s">
        <v>730</v>
      </c>
      <c r="G124" s="200">
        <v>500</v>
      </c>
      <c r="H124" s="171">
        <v>170</v>
      </c>
      <c r="I124" s="170">
        <v>125</v>
      </c>
      <c r="J124" s="201">
        <f>IFERROR((H124/I124),0)</f>
        <v>1.36</v>
      </c>
      <c r="K124" s="172"/>
      <c r="L124" s="173">
        <v>0</v>
      </c>
      <c r="M124" s="114">
        <v>118</v>
      </c>
      <c r="N124" s="202">
        <v>125</v>
      </c>
      <c r="O124" s="203">
        <f t="shared" ref="O124:O158" si="61">IFERROR((M124/N124),0)</f>
        <v>0.94399999999999995</v>
      </c>
      <c r="P124" s="127"/>
      <c r="Q124" s="204">
        <f t="shared" ref="Q124:Q136" si="62">IFERROR(IF(G124="Según demanda",(M124+H124)/(I124+N124),(M124+H124)/G124),0)</f>
        <v>0.57599999999999996</v>
      </c>
      <c r="R124" s="128">
        <v>180</v>
      </c>
      <c r="S124" s="205">
        <v>125</v>
      </c>
      <c r="T124" s="192">
        <f t="shared" ref="T124:T158" si="63">IFERROR((R124/S124),0)</f>
        <v>1.44</v>
      </c>
      <c r="U124" s="129"/>
      <c r="V124" s="193">
        <f t="shared" ref="V124:V136" si="64">IFERROR(IF(G124="Según demanda",(R124+M124+H124)/(I124+N124+S124),(R124+M124+H124)/G124),0)</f>
        <v>0.93600000000000005</v>
      </c>
      <c r="W124" s="3"/>
      <c r="X124" s="169"/>
      <c r="Y124" s="140">
        <f t="shared" ref="Y124:Y158" si="65">IFERROR((W124/X124),0)</f>
        <v>0</v>
      </c>
      <c r="Z124" s="122"/>
      <c r="AA124" s="84">
        <f t="shared" ref="AA124:AA136" si="66">IFERROR(IF(G124="Según demanda",(W124+R124+M124+H124)/(I124+N124+S124+X124),(W124+R124+M124+H124)/G124),0)</f>
        <v>0.93600000000000005</v>
      </c>
    </row>
    <row r="125" spans="1:27" ht="92.4" customHeight="1" x14ac:dyDescent="0.3">
      <c r="A125" s="522"/>
      <c r="B125" s="189" t="s">
        <v>63</v>
      </c>
      <c r="C125" s="165" t="s">
        <v>600</v>
      </c>
      <c r="D125" s="183" t="s">
        <v>721</v>
      </c>
      <c r="E125" s="164" t="s">
        <v>722</v>
      </c>
      <c r="F125" s="166" t="s">
        <v>731</v>
      </c>
      <c r="G125" s="200">
        <v>60</v>
      </c>
      <c r="H125" s="171">
        <v>10</v>
      </c>
      <c r="I125" s="170">
        <v>10</v>
      </c>
      <c r="J125" s="201">
        <f t="shared" ref="J125:J158" si="67">IFERROR((H125/I125),0)</f>
        <v>1</v>
      </c>
      <c r="K125" s="172"/>
      <c r="L125" s="173">
        <v>0</v>
      </c>
      <c r="M125" s="114">
        <v>3</v>
      </c>
      <c r="N125" s="202">
        <v>10</v>
      </c>
      <c r="O125" s="203">
        <f t="shared" si="61"/>
        <v>0.3</v>
      </c>
      <c r="P125" s="127"/>
      <c r="Q125" s="204">
        <f t="shared" si="62"/>
        <v>0.21666666666666667</v>
      </c>
      <c r="R125" s="128">
        <v>14</v>
      </c>
      <c r="S125" s="205">
        <v>20</v>
      </c>
      <c r="T125" s="192">
        <f t="shared" si="63"/>
        <v>0.7</v>
      </c>
      <c r="U125" s="129"/>
      <c r="V125" s="193">
        <f t="shared" si="64"/>
        <v>0.45</v>
      </c>
      <c r="W125" s="3"/>
      <c r="X125" s="169"/>
      <c r="Y125" s="140">
        <f t="shared" si="65"/>
        <v>0</v>
      </c>
      <c r="Z125" s="122"/>
      <c r="AA125" s="84">
        <f t="shared" si="66"/>
        <v>0.45</v>
      </c>
    </row>
    <row r="126" spans="1:27" ht="132" customHeight="1" x14ac:dyDescent="0.3">
      <c r="A126" s="522"/>
      <c r="B126" s="189" t="s">
        <v>63</v>
      </c>
      <c r="C126" s="165" t="s">
        <v>600</v>
      </c>
      <c r="D126" s="183" t="s">
        <v>723</v>
      </c>
      <c r="E126" s="164" t="s">
        <v>724</v>
      </c>
      <c r="F126" s="184" t="s">
        <v>732</v>
      </c>
      <c r="G126" s="200">
        <v>180</v>
      </c>
      <c r="H126" s="171">
        <v>57</v>
      </c>
      <c r="I126" s="170">
        <v>45</v>
      </c>
      <c r="J126" s="201">
        <f t="shared" si="67"/>
        <v>1.2666666666666666</v>
      </c>
      <c r="K126" s="172"/>
      <c r="L126" s="173">
        <v>0</v>
      </c>
      <c r="M126" s="114">
        <v>38</v>
      </c>
      <c r="N126" s="202">
        <v>45</v>
      </c>
      <c r="O126" s="203">
        <f t="shared" si="61"/>
        <v>0.84444444444444444</v>
      </c>
      <c r="P126" s="127"/>
      <c r="Q126" s="204">
        <f t="shared" si="62"/>
        <v>0.52777777777777779</v>
      </c>
      <c r="R126" s="128">
        <v>24</v>
      </c>
      <c r="S126" s="205">
        <v>90</v>
      </c>
      <c r="T126" s="192">
        <f t="shared" si="63"/>
        <v>0.26666666666666666</v>
      </c>
      <c r="U126" s="130" t="s">
        <v>791</v>
      </c>
      <c r="V126" s="193">
        <f t="shared" si="64"/>
        <v>0.66111111111111109</v>
      </c>
      <c r="W126" s="3"/>
      <c r="X126" s="169"/>
      <c r="Y126" s="140">
        <f t="shared" si="65"/>
        <v>0</v>
      </c>
      <c r="Z126" s="122"/>
      <c r="AA126" s="84">
        <f t="shared" si="66"/>
        <v>0.66111111111111109</v>
      </c>
    </row>
    <row r="127" spans="1:27" ht="105.6" customHeight="1" x14ac:dyDescent="0.3">
      <c r="A127" s="522"/>
      <c r="B127" s="189" t="s">
        <v>63</v>
      </c>
      <c r="C127" s="165" t="s">
        <v>725</v>
      </c>
      <c r="D127" s="183" t="s">
        <v>726</v>
      </c>
      <c r="E127" s="26" t="s">
        <v>727</v>
      </c>
      <c r="F127" s="184" t="s">
        <v>733</v>
      </c>
      <c r="G127" s="200">
        <v>300</v>
      </c>
      <c r="H127" s="171">
        <v>98</v>
      </c>
      <c r="I127" s="170">
        <v>50</v>
      </c>
      <c r="J127" s="201">
        <f t="shared" si="67"/>
        <v>1.96</v>
      </c>
      <c r="K127" s="172"/>
      <c r="L127" s="173">
        <v>0</v>
      </c>
      <c r="M127" s="114">
        <v>94</v>
      </c>
      <c r="N127" s="202">
        <v>100</v>
      </c>
      <c r="O127" s="203">
        <f t="shared" si="61"/>
        <v>0.94</v>
      </c>
      <c r="P127" s="127"/>
      <c r="Q127" s="204">
        <f t="shared" si="62"/>
        <v>0.64</v>
      </c>
      <c r="R127" s="128">
        <v>88</v>
      </c>
      <c r="S127" s="205">
        <v>50</v>
      </c>
      <c r="T127" s="192">
        <f t="shared" si="63"/>
        <v>1.76</v>
      </c>
      <c r="U127" s="129"/>
      <c r="V127" s="193">
        <f t="shared" si="64"/>
        <v>0.93333333333333335</v>
      </c>
      <c r="W127" s="3"/>
      <c r="X127" s="169"/>
      <c r="Y127" s="140">
        <f t="shared" si="65"/>
        <v>0</v>
      </c>
      <c r="Z127" s="122"/>
      <c r="AA127" s="84">
        <f t="shared" si="66"/>
        <v>0.93333333333333335</v>
      </c>
    </row>
    <row r="128" spans="1:27" ht="198" customHeight="1" x14ac:dyDescent="0.3">
      <c r="A128" s="522"/>
      <c r="B128" s="189" t="s">
        <v>63</v>
      </c>
      <c r="C128" s="165" t="s">
        <v>728</v>
      </c>
      <c r="D128" s="183" t="s">
        <v>729</v>
      </c>
      <c r="E128" s="164" t="s">
        <v>601</v>
      </c>
      <c r="F128" s="184" t="s">
        <v>734</v>
      </c>
      <c r="G128" s="200">
        <v>40</v>
      </c>
      <c r="H128" s="171">
        <v>5</v>
      </c>
      <c r="I128" s="170">
        <v>10</v>
      </c>
      <c r="J128" s="201">
        <f t="shared" si="67"/>
        <v>0.5</v>
      </c>
      <c r="K128" s="172"/>
      <c r="L128" s="173">
        <v>0</v>
      </c>
      <c r="M128" s="114">
        <v>11</v>
      </c>
      <c r="N128" s="202">
        <v>10</v>
      </c>
      <c r="O128" s="203">
        <f t="shared" si="61"/>
        <v>1.1000000000000001</v>
      </c>
      <c r="P128" s="127"/>
      <c r="Q128" s="204">
        <f t="shared" si="62"/>
        <v>0.4</v>
      </c>
      <c r="R128" s="128">
        <v>11</v>
      </c>
      <c r="S128" s="205">
        <v>10</v>
      </c>
      <c r="T128" s="192">
        <f t="shared" si="63"/>
        <v>1.1000000000000001</v>
      </c>
      <c r="U128" s="129"/>
      <c r="V128" s="193">
        <f t="shared" si="64"/>
        <v>0.67500000000000004</v>
      </c>
      <c r="W128" s="3"/>
      <c r="X128" s="169"/>
      <c r="Y128" s="140">
        <f t="shared" si="65"/>
        <v>0</v>
      </c>
      <c r="Z128" s="122"/>
      <c r="AA128" s="84">
        <f t="shared" si="66"/>
        <v>0.67500000000000004</v>
      </c>
    </row>
    <row r="129" spans="1:27" ht="52.8" x14ac:dyDescent="0.3">
      <c r="A129" s="522"/>
      <c r="B129" s="189" t="s">
        <v>63</v>
      </c>
      <c r="C129" s="165" t="s">
        <v>600</v>
      </c>
      <c r="D129" s="183" t="s">
        <v>672</v>
      </c>
      <c r="E129" s="164" t="s">
        <v>601</v>
      </c>
      <c r="F129" s="166" t="s">
        <v>673</v>
      </c>
      <c r="G129" s="200">
        <v>200</v>
      </c>
      <c r="H129" s="171">
        <v>151</v>
      </c>
      <c r="I129" s="170">
        <v>50</v>
      </c>
      <c r="J129" s="201">
        <f t="shared" si="67"/>
        <v>3.02</v>
      </c>
      <c r="K129" s="172"/>
      <c r="L129" s="173">
        <v>0</v>
      </c>
      <c r="M129" s="114">
        <v>83</v>
      </c>
      <c r="N129" s="202">
        <v>50</v>
      </c>
      <c r="O129" s="203">
        <f t="shared" si="61"/>
        <v>1.66</v>
      </c>
      <c r="P129" s="127"/>
      <c r="Q129" s="204">
        <f t="shared" si="62"/>
        <v>1.17</v>
      </c>
      <c r="R129" s="128">
        <v>175</v>
      </c>
      <c r="S129" s="205">
        <v>50</v>
      </c>
      <c r="T129" s="192">
        <f t="shared" si="63"/>
        <v>3.5</v>
      </c>
      <c r="U129" s="129"/>
      <c r="V129" s="193">
        <f t="shared" si="64"/>
        <v>2.0449999999999999</v>
      </c>
      <c r="W129" s="3"/>
      <c r="X129" s="169"/>
      <c r="Y129" s="140">
        <f t="shared" si="65"/>
        <v>0</v>
      </c>
      <c r="Z129" s="122"/>
      <c r="AA129" s="84">
        <f t="shared" si="66"/>
        <v>2.0449999999999999</v>
      </c>
    </row>
    <row r="130" spans="1:27" ht="198" customHeight="1" x14ac:dyDescent="0.3">
      <c r="A130" s="522"/>
      <c r="B130" s="189" t="s">
        <v>63</v>
      </c>
      <c r="C130" s="165" t="s">
        <v>600</v>
      </c>
      <c r="D130" s="183" t="s">
        <v>602</v>
      </c>
      <c r="E130" s="164" t="s">
        <v>603</v>
      </c>
      <c r="F130" s="166" t="s">
        <v>616</v>
      </c>
      <c r="G130" s="200">
        <v>120</v>
      </c>
      <c r="H130" s="171">
        <v>10</v>
      </c>
      <c r="I130" s="170">
        <v>30</v>
      </c>
      <c r="J130" s="201">
        <f t="shared" si="67"/>
        <v>0.33333333333333331</v>
      </c>
      <c r="K130" s="163"/>
      <c r="L130" s="173">
        <v>0</v>
      </c>
      <c r="M130" s="114">
        <v>50</v>
      </c>
      <c r="N130" s="202">
        <v>30</v>
      </c>
      <c r="O130" s="203">
        <f t="shared" si="61"/>
        <v>1.6666666666666667</v>
      </c>
      <c r="P130" s="114"/>
      <c r="Q130" s="204">
        <f t="shared" si="62"/>
        <v>0.5</v>
      </c>
      <c r="R130" s="130">
        <v>30</v>
      </c>
      <c r="S130" s="205">
        <v>30</v>
      </c>
      <c r="T130" s="192">
        <f t="shared" si="63"/>
        <v>1</v>
      </c>
      <c r="U130" s="130"/>
      <c r="V130" s="193">
        <f t="shared" si="64"/>
        <v>0.75</v>
      </c>
      <c r="W130" s="122"/>
      <c r="X130" s="169"/>
      <c r="Y130" s="140">
        <f t="shared" si="65"/>
        <v>0</v>
      </c>
      <c r="Z130" s="122"/>
      <c r="AA130" s="84">
        <f t="shared" si="66"/>
        <v>0.75</v>
      </c>
    </row>
    <row r="131" spans="1:27" ht="52.8" x14ac:dyDescent="0.3">
      <c r="A131" s="522"/>
      <c r="B131" s="189" t="s">
        <v>63</v>
      </c>
      <c r="C131" s="165" t="s">
        <v>600</v>
      </c>
      <c r="D131" s="168" t="s">
        <v>604</v>
      </c>
      <c r="E131" s="164" t="s">
        <v>605</v>
      </c>
      <c r="F131" s="155" t="s">
        <v>617</v>
      </c>
      <c r="G131" s="200">
        <v>150</v>
      </c>
      <c r="H131" s="171">
        <v>2</v>
      </c>
      <c r="I131" s="170">
        <v>20</v>
      </c>
      <c r="J131" s="201">
        <f t="shared" si="67"/>
        <v>0.1</v>
      </c>
      <c r="K131" s="163"/>
      <c r="L131" s="173">
        <v>0</v>
      </c>
      <c r="M131" s="114">
        <v>60</v>
      </c>
      <c r="N131" s="202">
        <v>40</v>
      </c>
      <c r="O131" s="203">
        <f t="shared" si="61"/>
        <v>1.5</v>
      </c>
      <c r="P131" s="126"/>
      <c r="Q131" s="204">
        <f t="shared" si="62"/>
        <v>0.41333333333333333</v>
      </c>
      <c r="R131" s="130">
        <v>23</v>
      </c>
      <c r="S131" s="205">
        <v>50</v>
      </c>
      <c r="T131" s="192">
        <f t="shared" si="63"/>
        <v>0.46</v>
      </c>
      <c r="U131" s="130"/>
      <c r="V131" s="193">
        <f t="shared" si="64"/>
        <v>0.56666666666666665</v>
      </c>
      <c r="W131" s="122"/>
      <c r="X131" s="169"/>
      <c r="Y131" s="140">
        <f t="shared" si="65"/>
        <v>0</v>
      </c>
      <c r="Z131" s="122"/>
      <c r="AA131" s="84">
        <f t="shared" si="66"/>
        <v>0.56666666666666665</v>
      </c>
    </row>
    <row r="132" spans="1:27" ht="57.6" x14ac:dyDescent="0.3">
      <c r="A132" s="522"/>
      <c r="B132" s="189" t="s">
        <v>63</v>
      </c>
      <c r="C132" s="165" t="s">
        <v>600</v>
      </c>
      <c r="D132" s="183" t="s">
        <v>606</v>
      </c>
      <c r="E132" s="164" t="s">
        <v>607</v>
      </c>
      <c r="F132" s="167" t="s">
        <v>618</v>
      </c>
      <c r="G132" s="200">
        <v>150</v>
      </c>
      <c r="H132" s="171">
        <v>0</v>
      </c>
      <c r="I132" s="170">
        <v>0</v>
      </c>
      <c r="J132" s="201">
        <f t="shared" si="67"/>
        <v>0</v>
      </c>
      <c r="K132" s="163"/>
      <c r="L132" s="173">
        <v>0</v>
      </c>
      <c r="M132" s="114">
        <v>37</v>
      </c>
      <c r="N132" s="202">
        <v>50</v>
      </c>
      <c r="O132" s="203">
        <f t="shared" si="61"/>
        <v>0.74</v>
      </c>
      <c r="P132" s="114"/>
      <c r="Q132" s="204">
        <f t="shared" si="62"/>
        <v>0.24666666666666667</v>
      </c>
      <c r="R132" s="130">
        <v>18</v>
      </c>
      <c r="S132" s="205">
        <v>50</v>
      </c>
      <c r="T132" s="192">
        <f t="shared" si="63"/>
        <v>0.36</v>
      </c>
      <c r="U132" s="130"/>
      <c r="V132" s="193">
        <f t="shared" si="64"/>
        <v>0.36666666666666664</v>
      </c>
      <c r="W132" s="122"/>
      <c r="X132" s="169"/>
      <c r="Y132" s="140">
        <f t="shared" si="65"/>
        <v>0</v>
      </c>
      <c r="Z132" s="122"/>
      <c r="AA132" s="84">
        <f t="shared" si="66"/>
        <v>0.36666666666666664</v>
      </c>
    </row>
    <row r="133" spans="1:27" ht="154.19999999999999" customHeight="1" x14ac:dyDescent="0.3">
      <c r="A133" s="522"/>
      <c r="B133" s="189" t="s">
        <v>63</v>
      </c>
      <c r="C133" s="165" t="s">
        <v>600</v>
      </c>
      <c r="D133" s="183" t="s">
        <v>608</v>
      </c>
      <c r="E133" s="164" t="s">
        <v>609</v>
      </c>
      <c r="F133" s="167" t="s">
        <v>674</v>
      </c>
      <c r="G133" s="200">
        <v>200</v>
      </c>
      <c r="H133" s="171">
        <v>71</v>
      </c>
      <c r="I133" s="170">
        <v>50</v>
      </c>
      <c r="J133" s="201">
        <f t="shared" si="67"/>
        <v>1.42</v>
      </c>
      <c r="K133" s="163"/>
      <c r="L133" s="173">
        <v>0</v>
      </c>
      <c r="M133" s="114">
        <v>76</v>
      </c>
      <c r="N133" s="202">
        <v>50</v>
      </c>
      <c r="O133" s="203">
        <f t="shared" si="61"/>
        <v>1.52</v>
      </c>
      <c r="P133" s="114"/>
      <c r="Q133" s="204">
        <f t="shared" si="62"/>
        <v>0.73499999999999999</v>
      </c>
      <c r="R133" s="130">
        <v>75</v>
      </c>
      <c r="S133" s="205">
        <v>50</v>
      </c>
      <c r="T133" s="192">
        <f t="shared" si="63"/>
        <v>1.5</v>
      </c>
      <c r="U133" s="130"/>
      <c r="V133" s="193">
        <f t="shared" si="64"/>
        <v>1.1100000000000001</v>
      </c>
      <c r="W133" s="122"/>
      <c r="X133" s="169"/>
      <c r="Y133" s="140">
        <f t="shared" si="65"/>
        <v>0</v>
      </c>
      <c r="Z133" s="122"/>
      <c r="AA133" s="84">
        <f t="shared" si="66"/>
        <v>1.1100000000000001</v>
      </c>
    </row>
    <row r="134" spans="1:27" ht="185.4" customHeight="1" x14ac:dyDescent="0.3">
      <c r="A134" s="522"/>
      <c r="B134" s="189" t="s">
        <v>63</v>
      </c>
      <c r="C134" s="165" t="s">
        <v>600</v>
      </c>
      <c r="D134" s="183" t="s">
        <v>610</v>
      </c>
      <c r="E134" s="168" t="s">
        <v>611</v>
      </c>
      <c r="F134" s="167" t="s">
        <v>619</v>
      </c>
      <c r="G134" s="200">
        <v>8</v>
      </c>
      <c r="H134" s="171">
        <v>0</v>
      </c>
      <c r="I134" s="170">
        <v>2</v>
      </c>
      <c r="J134" s="201">
        <f t="shared" si="67"/>
        <v>0</v>
      </c>
      <c r="K134" s="163"/>
      <c r="L134" s="173">
        <v>0</v>
      </c>
      <c r="M134" s="114">
        <v>2</v>
      </c>
      <c r="N134" s="202">
        <v>2</v>
      </c>
      <c r="O134" s="203">
        <f t="shared" si="61"/>
        <v>1</v>
      </c>
      <c r="P134" s="114"/>
      <c r="Q134" s="204">
        <f t="shared" si="62"/>
        <v>0.25</v>
      </c>
      <c r="R134" s="130">
        <v>5</v>
      </c>
      <c r="S134" s="205">
        <v>2</v>
      </c>
      <c r="T134" s="192">
        <f t="shared" si="63"/>
        <v>2.5</v>
      </c>
      <c r="U134" s="130"/>
      <c r="V134" s="193">
        <f t="shared" si="64"/>
        <v>0.875</v>
      </c>
      <c r="W134" s="122"/>
      <c r="X134" s="169"/>
      <c r="Y134" s="140">
        <f t="shared" si="65"/>
        <v>0</v>
      </c>
      <c r="Z134" s="122"/>
      <c r="AA134" s="84">
        <f t="shared" si="66"/>
        <v>0.875</v>
      </c>
    </row>
    <row r="135" spans="1:27" ht="86.25" customHeight="1" x14ac:dyDescent="0.3">
      <c r="A135" s="522"/>
      <c r="B135" s="189" t="s">
        <v>63</v>
      </c>
      <c r="C135" s="165" t="s">
        <v>600</v>
      </c>
      <c r="D135" s="183" t="s">
        <v>612</v>
      </c>
      <c r="E135" s="168" t="s">
        <v>613</v>
      </c>
      <c r="F135" s="167" t="s">
        <v>620</v>
      </c>
      <c r="G135" s="200">
        <v>2</v>
      </c>
      <c r="H135" s="171">
        <v>0</v>
      </c>
      <c r="I135" s="170">
        <v>0</v>
      </c>
      <c r="J135" s="201">
        <f t="shared" si="67"/>
        <v>0</v>
      </c>
      <c r="K135" s="163"/>
      <c r="L135" s="173">
        <v>0</v>
      </c>
      <c r="M135" s="114">
        <v>1</v>
      </c>
      <c r="N135" s="202">
        <v>1</v>
      </c>
      <c r="O135" s="203">
        <f t="shared" si="61"/>
        <v>1</v>
      </c>
      <c r="P135" s="114"/>
      <c r="Q135" s="204">
        <f t="shared" si="62"/>
        <v>0.5</v>
      </c>
      <c r="R135" s="130">
        <v>1</v>
      </c>
      <c r="S135" s="205">
        <v>0</v>
      </c>
      <c r="T135" s="192">
        <f t="shared" si="63"/>
        <v>0</v>
      </c>
      <c r="U135" s="130"/>
      <c r="V135" s="193">
        <f t="shared" si="64"/>
        <v>1</v>
      </c>
      <c r="W135" s="122"/>
      <c r="X135" s="169"/>
      <c r="Y135" s="140">
        <f t="shared" si="65"/>
        <v>0</v>
      </c>
      <c r="Z135" s="122"/>
      <c r="AA135" s="84">
        <f t="shared" si="66"/>
        <v>1</v>
      </c>
    </row>
    <row r="136" spans="1:27" ht="99.75" customHeight="1" x14ac:dyDescent="0.3">
      <c r="A136" s="522"/>
      <c r="B136" s="189" t="s">
        <v>63</v>
      </c>
      <c r="C136" s="165" t="s">
        <v>600</v>
      </c>
      <c r="D136" s="183" t="s">
        <v>614</v>
      </c>
      <c r="E136" s="168" t="s">
        <v>615</v>
      </c>
      <c r="F136" s="167" t="s">
        <v>675</v>
      </c>
      <c r="G136" s="200">
        <v>10</v>
      </c>
      <c r="H136" s="171">
        <v>5</v>
      </c>
      <c r="I136" s="170">
        <v>2</v>
      </c>
      <c r="J136" s="201">
        <f t="shared" si="67"/>
        <v>2.5</v>
      </c>
      <c r="K136" s="163"/>
      <c r="L136" s="173">
        <v>0</v>
      </c>
      <c r="M136" s="114">
        <v>9</v>
      </c>
      <c r="N136" s="202">
        <v>2</v>
      </c>
      <c r="O136" s="203">
        <f t="shared" si="61"/>
        <v>4.5</v>
      </c>
      <c r="P136" s="114"/>
      <c r="Q136" s="204">
        <f t="shared" si="62"/>
        <v>1.4</v>
      </c>
      <c r="R136" s="130">
        <v>1</v>
      </c>
      <c r="S136" s="205">
        <v>3</v>
      </c>
      <c r="T136" s="192">
        <f t="shared" si="63"/>
        <v>0.33333333333333331</v>
      </c>
      <c r="U136" s="130"/>
      <c r="V136" s="193">
        <f t="shared" si="64"/>
        <v>1.5</v>
      </c>
      <c r="W136" s="122"/>
      <c r="X136" s="169"/>
      <c r="Y136" s="140">
        <f t="shared" si="65"/>
        <v>0</v>
      </c>
      <c r="Z136" s="122"/>
      <c r="AA136" s="84">
        <f t="shared" si="66"/>
        <v>1.5</v>
      </c>
    </row>
    <row r="137" spans="1:27" ht="142.5" customHeight="1" x14ac:dyDescent="0.3">
      <c r="A137" s="522"/>
      <c r="B137" s="189" t="s">
        <v>65</v>
      </c>
      <c r="C137" s="459" t="s">
        <v>737</v>
      </c>
      <c r="D137" s="122" t="s">
        <v>738</v>
      </c>
      <c r="E137" s="122" t="s">
        <v>621</v>
      </c>
      <c r="F137" s="123" t="s">
        <v>792</v>
      </c>
      <c r="G137" s="107">
        <v>160</v>
      </c>
      <c r="H137" s="120">
        <v>40</v>
      </c>
      <c r="I137" s="80">
        <v>40</v>
      </c>
      <c r="J137" s="29">
        <f t="shared" si="67"/>
        <v>1</v>
      </c>
      <c r="K137" s="122"/>
      <c r="L137" s="27">
        <f t="shared" ref="L137:L158" si="68">IFERROR(IF(G137="Según demanda",H137/I137,H137/G137),0)</f>
        <v>0.25</v>
      </c>
      <c r="M137" s="120">
        <v>40</v>
      </c>
      <c r="N137" s="80">
        <v>40</v>
      </c>
      <c r="O137" s="29">
        <f t="shared" si="61"/>
        <v>1</v>
      </c>
      <c r="P137" s="122"/>
      <c r="Q137" s="27">
        <f t="shared" ref="Q137:Q158" si="69">IFERROR(IF(L137="Según demanda",M137/N137,M137/L137),0)</f>
        <v>160</v>
      </c>
      <c r="R137" s="120">
        <v>40</v>
      </c>
      <c r="S137" s="80">
        <v>40</v>
      </c>
      <c r="T137" s="29">
        <f t="shared" si="63"/>
        <v>1</v>
      </c>
      <c r="U137" s="107"/>
      <c r="V137" s="27">
        <f t="shared" ref="V137:V158" si="70">IFERROR(IF(Q137="Según demanda",R137/S137,R137/Q137),0)</f>
        <v>0.25</v>
      </c>
      <c r="W137" s="107"/>
      <c r="X137" s="80"/>
      <c r="Y137" s="29">
        <f t="shared" si="65"/>
        <v>0</v>
      </c>
      <c r="Z137" s="106"/>
      <c r="AA137" s="27">
        <f t="shared" ref="AA137:AA158" si="71">IFERROR(IF(V137="Según demanda",W137/X137,W137/V137),0)</f>
        <v>0</v>
      </c>
    </row>
    <row r="138" spans="1:27" ht="127.2" customHeight="1" x14ac:dyDescent="0.3">
      <c r="A138" s="522"/>
      <c r="B138" s="189" t="s">
        <v>65</v>
      </c>
      <c r="C138" s="460"/>
      <c r="D138" s="79" t="s">
        <v>739</v>
      </c>
      <c r="E138" s="79" t="s">
        <v>623</v>
      </c>
      <c r="F138" s="79" t="s">
        <v>793</v>
      </c>
      <c r="G138" s="79">
        <v>6</v>
      </c>
      <c r="H138" s="120">
        <v>1</v>
      </c>
      <c r="I138" s="80">
        <v>1</v>
      </c>
      <c r="J138" s="29">
        <f t="shared" si="67"/>
        <v>1</v>
      </c>
      <c r="K138" s="122"/>
      <c r="L138" s="27">
        <f t="shared" si="68"/>
        <v>0.16666666666666666</v>
      </c>
      <c r="M138" s="134">
        <v>2</v>
      </c>
      <c r="N138" s="80">
        <v>2</v>
      </c>
      <c r="O138" s="29">
        <f t="shared" si="61"/>
        <v>1</v>
      </c>
      <c r="P138" s="135"/>
      <c r="Q138" s="27">
        <f t="shared" si="69"/>
        <v>12</v>
      </c>
      <c r="R138" s="134">
        <v>2</v>
      </c>
      <c r="S138" s="80">
        <v>2</v>
      </c>
      <c r="T138" s="29">
        <f t="shared" si="63"/>
        <v>1</v>
      </c>
      <c r="U138" s="135"/>
      <c r="V138" s="27">
        <f t="shared" si="70"/>
        <v>0.16666666666666666</v>
      </c>
      <c r="W138" s="107"/>
      <c r="X138" s="80"/>
      <c r="Y138" s="29">
        <f t="shared" si="65"/>
        <v>0</v>
      </c>
      <c r="Z138" s="135"/>
      <c r="AA138" s="27">
        <f t="shared" si="71"/>
        <v>0</v>
      </c>
    </row>
    <row r="139" spans="1:27" ht="171" customHeight="1" x14ac:dyDescent="0.3">
      <c r="A139" s="522"/>
      <c r="B139" s="189" t="s">
        <v>65</v>
      </c>
      <c r="C139" s="460"/>
      <c r="D139" s="123" t="s">
        <v>740</v>
      </c>
      <c r="E139" s="122" t="s">
        <v>622</v>
      </c>
      <c r="F139" s="123" t="s">
        <v>794</v>
      </c>
      <c r="G139" s="107">
        <v>160</v>
      </c>
      <c r="H139" s="120">
        <v>40</v>
      </c>
      <c r="I139" s="80">
        <v>40</v>
      </c>
      <c r="J139" s="29">
        <f t="shared" si="67"/>
        <v>1</v>
      </c>
      <c r="K139" s="122"/>
      <c r="L139" s="27">
        <f t="shared" si="68"/>
        <v>0.25</v>
      </c>
      <c r="M139" s="120">
        <v>40</v>
      </c>
      <c r="N139" s="80">
        <v>40</v>
      </c>
      <c r="O139" s="29">
        <f t="shared" si="61"/>
        <v>1</v>
      </c>
      <c r="P139" s="82"/>
      <c r="Q139" s="27">
        <f t="shared" si="69"/>
        <v>160</v>
      </c>
      <c r="R139" s="120">
        <v>40</v>
      </c>
      <c r="S139" s="80">
        <v>40</v>
      </c>
      <c r="T139" s="29">
        <f t="shared" si="63"/>
        <v>1</v>
      </c>
      <c r="U139" s="82"/>
      <c r="V139" s="27">
        <f t="shared" si="70"/>
        <v>0.25</v>
      </c>
      <c r="W139" s="120"/>
      <c r="X139" s="80"/>
      <c r="Y139" s="29">
        <f t="shared" si="65"/>
        <v>0</v>
      </c>
      <c r="Z139" s="135"/>
      <c r="AA139" s="27">
        <f t="shared" si="71"/>
        <v>0</v>
      </c>
    </row>
    <row r="140" spans="1:27" ht="79.2" customHeight="1" x14ac:dyDescent="0.3">
      <c r="A140" s="522"/>
      <c r="B140" s="189" t="s">
        <v>65</v>
      </c>
      <c r="C140" s="460"/>
      <c r="D140" s="123" t="s">
        <v>741</v>
      </c>
      <c r="E140" s="122" t="s">
        <v>624</v>
      </c>
      <c r="F140" s="123" t="s">
        <v>795</v>
      </c>
      <c r="G140" s="107">
        <v>160</v>
      </c>
      <c r="H140" s="120">
        <v>40</v>
      </c>
      <c r="I140" s="80">
        <v>40</v>
      </c>
      <c r="J140" s="29">
        <f t="shared" si="67"/>
        <v>1</v>
      </c>
      <c r="K140" s="122"/>
      <c r="L140" s="27">
        <f t="shared" si="68"/>
        <v>0.25</v>
      </c>
      <c r="M140" s="120">
        <v>40</v>
      </c>
      <c r="N140" s="80">
        <v>40</v>
      </c>
      <c r="O140" s="29">
        <f t="shared" si="61"/>
        <v>1</v>
      </c>
      <c r="P140" s="122"/>
      <c r="Q140" s="27">
        <f t="shared" si="69"/>
        <v>160</v>
      </c>
      <c r="R140" s="120">
        <v>40</v>
      </c>
      <c r="S140" s="80">
        <v>40</v>
      </c>
      <c r="T140" s="29">
        <f t="shared" si="63"/>
        <v>1</v>
      </c>
      <c r="U140" s="123"/>
      <c r="V140" s="27">
        <f t="shared" si="70"/>
        <v>0.25</v>
      </c>
      <c r="W140" s="120"/>
      <c r="X140" s="80"/>
      <c r="Y140" s="29">
        <f t="shared" si="65"/>
        <v>0</v>
      </c>
      <c r="Z140" s="81"/>
      <c r="AA140" s="27">
        <f t="shared" si="71"/>
        <v>0</v>
      </c>
    </row>
    <row r="141" spans="1:27" ht="142.5" customHeight="1" x14ac:dyDescent="0.3">
      <c r="A141" s="522"/>
      <c r="B141" s="189" t="s">
        <v>65</v>
      </c>
      <c r="C141" s="461"/>
      <c r="D141" s="123" t="s">
        <v>742</v>
      </c>
      <c r="E141" s="122" t="s">
        <v>743</v>
      </c>
      <c r="F141" s="123" t="s">
        <v>796</v>
      </c>
      <c r="G141" s="107">
        <v>40</v>
      </c>
      <c r="H141" s="120">
        <v>38</v>
      </c>
      <c r="I141" s="80">
        <v>40</v>
      </c>
      <c r="J141" s="29">
        <f t="shared" si="67"/>
        <v>0.95</v>
      </c>
      <c r="K141" s="122" t="s">
        <v>797</v>
      </c>
      <c r="L141" s="27">
        <f t="shared" si="68"/>
        <v>0.95</v>
      </c>
      <c r="M141" s="134">
        <v>40</v>
      </c>
      <c r="N141" s="80">
        <v>40</v>
      </c>
      <c r="O141" s="29">
        <f t="shared" si="61"/>
        <v>1</v>
      </c>
      <c r="P141" s="135"/>
      <c r="Q141" s="27">
        <f t="shared" si="69"/>
        <v>42.10526315789474</v>
      </c>
      <c r="R141" s="134">
        <v>40</v>
      </c>
      <c r="S141" s="80">
        <v>40</v>
      </c>
      <c r="T141" s="29">
        <f t="shared" si="63"/>
        <v>1</v>
      </c>
      <c r="U141" s="135"/>
      <c r="V141" s="27">
        <f t="shared" si="70"/>
        <v>0.95</v>
      </c>
      <c r="W141" s="134"/>
      <c r="X141" s="80"/>
      <c r="Y141" s="29">
        <f t="shared" si="65"/>
        <v>0</v>
      </c>
      <c r="Z141" s="135"/>
      <c r="AA141" s="27">
        <f t="shared" si="71"/>
        <v>0</v>
      </c>
    </row>
    <row r="142" spans="1:27" ht="71.25" customHeight="1" x14ac:dyDescent="0.3">
      <c r="A142" s="522"/>
      <c r="B142" s="189" t="s">
        <v>65</v>
      </c>
      <c r="C142" s="459" t="s">
        <v>744</v>
      </c>
      <c r="D142" s="123" t="s">
        <v>745</v>
      </c>
      <c r="E142" s="122" t="s">
        <v>746</v>
      </c>
      <c r="F142" s="123" t="s">
        <v>798</v>
      </c>
      <c r="G142" s="107">
        <v>1</v>
      </c>
      <c r="H142" s="120">
        <v>1</v>
      </c>
      <c r="I142" s="80">
        <v>1</v>
      </c>
      <c r="J142" s="29">
        <f t="shared" si="67"/>
        <v>1</v>
      </c>
      <c r="K142" s="122"/>
      <c r="L142" s="27">
        <f t="shared" si="68"/>
        <v>1</v>
      </c>
      <c r="M142" s="120">
        <v>1</v>
      </c>
      <c r="N142" s="80">
        <v>1</v>
      </c>
      <c r="O142" s="29">
        <f t="shared" si="61"/>
        <v>1</v>
      </c>
      <c r="P142" s="82"/>
      <c r="Q142" s="27">
        <f t="shared" si="69"/>
        <v>1</v>
      </c>
      <c r="R142" s="120">
        <v>1</v>
      </c>
      <c r="S142" s="80">
        <v>1</v>
      </c>
      <c r="T142" s="29">
        <f t="shared" si="63"/>
        <v>1</v>
      </c>
      <c r="U142" s="82"/>
      <c r="V142" s="27">
        <f t="shared" si="70"/>
        <v>1</v>
      </c>
      <c r="W142" s="120"/>
      <c r="X142" s="80"/>
      <c r="Y142" s="29">
        <f t="shared" si="65"/>
        <v>0</v>
      </c>
      <c r="Z142" s="107"/>
      <c r="AA142" s="27">
        <f t="shared" si="71"/>
        <v>0</v>
      </c>
    </row>
    <row r="143" spans="1:27" ht="71.25" customHeight="1" x14ac:dyDescent="0.3">
      <c r="A143" s="522"/>
      <c r="B143" s="189" t="s">
        <v>65</v>
      </c>
      <c r="C143" s="460"/>
      <c r="D143" s="123" t="s">
        <v>747</v>
      </c>
      <c r="E143" s="122" t="s">
        <v>748</v>
      </c>
      <c r="F143" s="123" t="s">
        <v>799</v>
      </c>
      <c r="G143" s="107">
        <v>480</v>
      </c>
      <c r="H143" s="120">
        <v>80</v>
      </c>
      <c r="I143" s="80">
        <v>120</v>
      </c>
      <c r="J143" s="29">
        <f t="shared" si="67"/>
        <v>0.66666666666666663</v>
      </c>
      <c r="K143" s="122"/>
      <c r="L143" s="27">
        <f t="shared" si="68"/>
        <v>0.16666666666666666</v>
      </c>
      <c r="M143" s="134">
        <v>0</v>
      </c>
      <c r="N143" s="80">
        <v>120</v>
      </c>
      <c r="O143" s="29">
        <f t="shared" si="61"/>
        <v>0</v>
      </c>
      <c r="P143" s="136"/>
      <c r="Q143" s="27">
        <f t="shared" si="69"/>
        <v>0</v>
      </c>
      <c r="R143" s="134">
        <v>0</v>
      </c>
      <c r="S143" s="80">
        <v>120</v>
      </c>
      <c r="T143" s="29">
        <f t="shared" si="63"/>
        <v>0</v>
      </c>
      <c r="U143" s="136" t="s">
        <v>800</v>
      </c>
      <c r="V143" s="27">
        <f t="shared" si="70"/>
        <v>0</v>
      </c>
      <c r="W143" s="107"/>
      <c r="X143" s="80"/>
      <c r="Y143" s="29">
        <f t="shared" si="65"/>
        <v>0</v>
      </c>
      <c r="Z143" s="136"/>
      <c r="AA143" s="27">
        <f t="shared" si="71"/>
        <v>0</v>
      </c>
    </row>
    <row r="144" spans="1:27" ht="57" customHeight="1" x14ac:dyDescent="0.3">
      <c r="A144" s="522"/>
      <c r="B144" s="189" t="s">
        <v>65</v>
      </c>
      <c r="C144" s="460"/>
      <c r="D144" s="123" t="s">
        <v>749</v>
      </c>
      <c r="E144" s="122" t="s">
        <v>750</v>
      </c>
      <c r="F144" s="123" t="s">
        <v>801</v>
      </c>
      <c r="G144" s="107" t="s">
        <v>802</v>
      </c>
      <c r="H144" s="120">
        <v>80</v>
      </c>
      <c r="I144" s="80">
        <v>80</v>
      </c>
      <c r="J144" s="29">
        <f t="shared" si="67"/>
        <v>1</v>
      </c>
      <c r="K144" s="122"/>
      <c r="L144" s="27">
        <f t="shared" si="68"/>
        <v>1</v>
      </c>
      <c r="M144" s="134">
        <v>120</v>
      </c>
      <c r="N144" s="80">
        <v>120</v>
      </c>
      <c r="O144" s="29">
        <f t="shared" si="61"/>
        <v>1</v>
      </c>
      <c r="P144" s="136"/>
      <c r="Q144" s="27">
        <f t="shared" si="69"/>
        <v>120</v>
      </c>
      <c r="R144" s="134">
        <v>120</v>
      </c>
      <c r="S144" s="80">
        <v>120</v>
      </c>
      <c r="T144" s="29">
        <f t="shared" si="63"/>
        <v>1</v>
      </c>
      <c r="U144" s="81"/>
      <c r="V144" s="27">
        <f t="shared" si="70"/>
        <v>1</v>
      </c>
      <c r="W144" s="134"/>
      <c r="X144" s="80"/>
      <c r="Y144" s="29">
        <f t="shared" si="65"/>
        <v>0</v>
      </c>
      <c r="Z144" s="106"/>
      <c r="AA144" s="27">
        <f t="shared" si="71"/>
        <v>0</v>
      </c>
    </row>
    <row r="145" spans="1:27" ht="41.4" x14ac:dyDescent="0.3">
      <c r="A145" s="522"/>
      <c r="B145" s="189" t="s">
        <v>65</v>
      </c>
      <c r="C145" s="460"/>
      <c r="D145" s="108" t="s">
        <v>803</v>
      </c>
      <c r="E145" s="187" t="s">
        <v>625</v>
      </c>
      <c r="F145" s="123" t="s">
        <v>804</v>
      </c>
      <c r="G145" s="122">
        <v>40</v>
      </c>
      <c r="H145" s="120">
        <v>0</v>
      </c>
      <c r="I145" s="80">
        <v>0</v>
      </c>
      <c r="J145" s="29">
        <f t="shared" si="67"/>
        <v>0</v>
      </c>
      <c r="K145" s="122" t="s">
        <v>805</v>
      </c>
      <c r="L145" s="27">
        <f t="shared" si="68"/>
        <v>0</v>
      </c>
      <c r="M145" s="134">
        <v>40</v>
      </c>
      <c r="N145" s="120">
        <v>40</v>
      </c>
      <c r="O145" s="29">
        <f t="shared" si="61"/>
        <v>1</v>
      </c>
      <c r="P145" s="28" t="s">
        <v>806</v>
      </c>
      <c r="Q145" s="27">
        <f t="shared" si="69"/>
        <v>0</v>
      </c>
      <c r="R145" s="134">
        <v>40</v>
      </c>
      <c r="S145" s="120">
        <v>40</v>
      </c>
      <c r="T145" s="29">
        <f t="shared" si="63"/>
        <v>1</v>
      </c>
      <c r="U145" s="122"/>
      <c r="V145" s="27">
        <f t="shared" si="70"/>
        <v>0</v>
      </c>
      <c r="W145" s="134"/>
      <c r="X145" s="120"/>
      <c r="Y145" s="29">
        <f t="shared" si="65"/>
        <v>0</v>
      </c>
      <c r="Z145" s="28"/>
      <c r="AA145" s="27">
        <f t="shared" si="71"/>
        <v>0</v>
      </c>
    </row>
    <row r="146" spans="1:27" ht="55.2" x14ac:dyDescent="0.3">
      <c r="A146" s="522"/>
      <c r="B146" s="189" t="s">
        <v>65</v>
      </c>
      <c r="C146" s="460" t="s">
        <v>751</v>
      </c>
      <c r="D146" s="123" t="s">
        <v>807</v>
      </c>
      <c r="E146" s="122" t="s">
        <v>752</v>
      </c>
      <c r="F146" s="123" t="s">
        <v>808</v>
      </c>
      <c r="G146" s="107">
        <v>4</v>
      </c>
      <c r="H146" s="120">
        <v>1</v>
      </c>
      <c r="I146" s="80">
        <v>1</v>
      </c>
      <c r="J146" s="29">
        <f t="shared" si="67"/>
        <v>1</v>
      </c>
      <c r="K146" s="122" t="s">
        <v>809</v>
      </c>
      <c r="L146" s="27">
        <f t="shared" si="68"/>
        <v>0.25</v>
      </c>
      <c r="M146" s="134">
        <v>1</v>
      </c>
      <c r="N146" s="120">
        <v>1</v>
      </c>
      <c r="O146" s="29">
        <f t="shared" si="61"/>
        <v>1</v>
      </c>
      <c r="P146" s="122" t="s">
        <v>810</v>
      </c>
      <c r="Q146" s="27">
        <f t="shared" si="69"/>
        <v>4</v>
      </c>
      <c r="R146" s="80">
        <v>1</v>
      </c>
      <c r="S146" s="80">
        <v>1</v>
      </c>
      <c r="T146" s="29">
        <f t="shared" si="63"/>
        <v>1</v>
      </c>
      <c r="U146" s="122" t="s">
        <v>811</v>
      </c>
      <c r="V146" s="27">
        <f t="shared" si="70"/>
        <v>0.25</v>
      </c>
      <c r="W146" s="120"/>
      <c r="X146" s="80"/>
      <c r="Y146" s="29">
        <f t="shared" si="65"/>
        <v>0</v>
      </c>
      <c r="Z146" s="28"/>
      <c r="AA146" s="27">
        <f t="shared" si="71"/>
        <v>0</v>
      </c>
    </row>
    <row r="147" spans="1:27" ht="41.4" x14ac:dyDescent="0.3">
      <c r="A147" s="522"/>
      <c r="B147" s="189" t="s">
        <v>65</v>
      </c>
      <c r="C147" s="460"/>
      <c r="D147" s="103" t="s">
        <v>753</v>
      </c>
      <c r="E147" s="122" t="s">
        <v>754</v>
      </c>
      <c r="F147" s="123" t="s">
        <v>812</v>
      </c>
      <c r="G147" s="107" t="s">
        <v>802</v>
      </c>
      <c r="H147" s="120">
        <v>0</v>
      </c>
      <c r="I147" s="120">
        <v>0</v>
      </c>
      <c r="J147" s="29">
        <f t="shared" si="67"/>
        <v>0</v>
      </c>
      <c r="K147" s="122" t="s">
        <v>805</v>
      </c>
      <c r="L147" s="27">
        <f t="shared" si="68"/>
        <v>0</v>
      </c>
      <c r="M147" s="122">
        <v>7</v>
      </c>
      <c r="N147" s="120">
        <v>7</v>
      </c>
      <c r="O147" s="29">
        <f t="shared" si="61"/>
        <v>1</v>
      </c>
      <c r="P147" s="82"/>
      <c r="Q147" s="27">
        <f t="shared" si="69"/>
        <v>0</v>
      </c>
      <c r="R147" s="122">
        <v>7</v>
      </c>
      <c r="S147" s="120">
        <v>7</v>
      </c>
      <c r="T147" s="29">
        <f t="shared" si="63"/>
        <v>1</v>
      </c>
      <c r="U147" s="82"/>
      <c r="V147" s="27">
        <f t="shared" si="70"/>
        <v>0</v>
      </c>
      <c r="W147" s="107"/>
      <c r="X147" s="120"/>
      <c r="Y147" s="29">
        <f t="shared" si="65"/>
        <v>0</v>
      </c>
      <c r="Z147" s="82"/>
      <c r="AA147" s="27">
        <f t="shared" si="71"/>
        <v>0</v>
      </c>
    </row>
    <row r="148" spans="1:27" ht="55.2" x14ac:dyDescent="0.3">
      <c r="A148" s="522"/>
      <c r="B148" s="189" t="s">
        <v>66</v>
      </c>
      <c r="C148" s="460"/>
      <c r="D148" s="122" t="s">
        <v>755</v>
      </c>
      <c r="E148" s="122" t="s">
        <v>622</v>
      </c>
      <c r="F148" s="123" t="s">
        <v>813</v>
      </c>
      <c r="G148" s="107" t="s">
        <v>802</v>
      </c>
      <c r="H148" s="120">
        <v>26</v>
      </c>
      <c r="I148" s="120">
        <v>0</v>
      </c>
      <c r="J148" s="29">
        <f t="shared" si="67"/>
        <v>0</v>
      </c>
      <c r="K148" s="122"/>
      <c r="L148" s="27">
        <f t="shared" si="68"/>
        <v>0</v>
      </c>
      <c r="M148" s="122">
        <v>22</v>
      </c>
      <c r="N148" s="120">
        <v>0</v>
      </c>
      <c r="O148" s="29">
        <f t="shared" si="61"/>
        <v>0</v>
      </c>
      <c r="P148" s="122"/>
      <c r="Q148" s="27">
        <f t="shared" si="69"/>
        <v>0</v>
      </c>
      <c r="R148" s="107">
        <v>24</v>
      </c>
      <c r="S148" s="120">
        <v>0</v>
      </c>
      <c r="T148" s="29">
        <f t="shared" si="63"/>
        <v>0</v>
      </c>
      <c r="U148" s="122"/>
      <c r="V148" s="27">
        <f t="shared" si="70"/>
        <v>0</v>
      </c>
      <c r="W148" s="107"/>
      <c r="X148" s="120"/>
      <c r="Y148" s="29">
        <f t="shared" si="65"/>
        <v>0</v>
      </c>
      <c r="Z148" s="122"/>
      <c r="AA148" s="27">
        <f t="shared" si="71"/>
        <v>0</v>
      </c>
    </row>
    <row r="149" spans="1:27" ht="41.4" x14ac:dyDescent="0.3">
      <c r="A149" s="522"/>
      <c r="B149" s="189" t="s">
        <v>66</v>
      </c>
      <c r="C149" s="460"/>
      <c r="D149" s="103" t="s">
        <v>814</v>
      </c>
      <c r="E149" s="188" t="s">
        <v>626</v>
      </c>
      <c r="F149" s="123" t="s">
        <v>815</v>
      </c>
      <c r="G149" s="122">
        <v>2</v>
      </c>
      <c r="H149" s="120">
        <v>0</v>
      </c>
      <c r="I149" s="80">
        <v>0</v>
      </c>
      <c r="J149" s="29">
        <f t="shared" si="67"/>
        <v>0</v>
      </c>
      <c r="K149" s="122" t="s">
        <v>805</v>
      </c>
      <c r="L149" s="27">
        <f t="shared" si="68"/>
        <v>0</v>
      </c>
      <c r="M149" s="134">
        <v>1</v>
      </c>
      <c r="N149" s="80">
        <v>1</v>
      </c>
      <c r="O149" s="29">
        <f t="shared" si="61"/>
        <v>1</v>
      </c>
      <c r="P149" s="122" t="s">
        <v>816</v>
      </c>
      <c r="Q149" s="27">
        <f t="shared" si="69"/>
        <v>0</v>
      </c>
      <c r="R149" s="134">
        <v>1</v>
      </c>
      <c r="S149" s="80">
        <v>1</v>
      </c>
      <c r="T149" s="29">
        <f t="shared" si="63"/>
        <v>1</v>
      </c>
      <c r="U149" s="122" t="s">
        <v>817</v>
      </c>
      <c r="V149" s="27">
        <f t="shared" si="70"/>
        <v>0</v>
      </c>
      <c r="W149" s="134"/>
      <c r="X149" s="80"/>
      <c r="Y149" s="29">
        <f t="shared" si="65"/>
        <v>0</v>
      </c>
      <c r="Z149" s="104"/>
      <c r="AA149" s="27">
        <f t="shared" si="71"/>
        <v>0</v>
      </c>
    </row>
    <row r="150" spans="1:27" ht="69" x14ac:dyDescent="0.3">
      <c r="A150" s="522"/>
      <c r="B150" s="189" t="s">
        <v>66</v>
      </c>
      <c r="C150" s="460"/>
      <c r="D150" s="206" t="s">
        <v>818</v>
      </c>
      <c r="E150" s="122" t="s">
        <v>819</v>
      </c>
      <c r="F150" s="122" t="s">
        <v>820</v>
      </c>
      <c r="G150" s="107" t="s">
        <v>802</v>
      </c>
      <c r="H150" s="120">
        <v>0</v>
      </c>
      <c r="I150" s="80">
        <v>0</v>
      </c>
      <c r="J150" s="29">
        <f t="shared" si="67"/>
        <v>0</v>
      </c>
      <c r="K150" s="122" t="s">
        <v>805</v>
      </c>
      <c r="L150" s="27">
        <f t="shared" si="68"/>
        <v>0</v>
      </c>
      <c r="M150" s="134">
        <v>1</v>
      </c>
      <c r="N150" s="80">
        <v>7</v>
      </c>
      <c r="O150" s="29">
        <f t="shared" si="61"/>
        <v>0.14285714285714285</v>
      </c>
      <c r="P150" s="122"/>
      <c r="Q150" s="27">
        <f t="shared" si="69"/>
        <v>0</v>
      </c>
      <c r="R150" s="80">
        <v>7</v>
      </c>
      <c r="S150" s="80">
        <v>7</v>
      </c>
      <c r="T150" s="29">
        <f t="shared" si="63"/>
        <v>1</v>
      </c>
      <c r="U150" s="122" t="s">
        <v>817</v>
      </c>
      <c r="V150" s="27">
        <f t="shared" si="70"/>
        <v>0</v>
      </c>
      <c r="W150" s="107"/>
      <c r="X150" s="80"/>
      <c r="Y150" s="29">
        <f t="shared" si="65"/>
        <v>0</v>
      </c>
      <c r="Z150" s="104"/>
      <c r="AA150" s="27">
        <f t="shared" si="71"/>
        <v>0</v>
      </c>
    </row>
    <row r="151" spans="1:27" ht="41.4" x14ac:dyDescent="0.3">
      <c r="A151" s="522"/>
      <c r="B151" s="189" t="s">
        <v>66</v>
      </c>
      <c r="C151" s="460"/>
      <c r="D151" s="206" t="s">
        <v>821</v>
      </c>
      <c r="E151" s="122" t="s">
        <v>822</v>
      </c>
      <c r="F151" s="123" t="s">
        <v>823</v>
      </c>
      <c r="G151" s="107" t="s">
        <v>802</v>
      </c>
      <c r="H151" s="120">
        <v>0</v>
      </c>
      <c r="I151" s="80">
        <v>0</v>
      </c>
      <c r="J151" s="29">
        <f t="shared" si="67"/>
        <v>0</v>
      </c>
      <c r="K151" s="122" t="s">
        <v>805</v>
      </c>
      <c r="L151" s="27">
        <f t="shared" si="68"/>
        <v>0</v>
      </c>
      <c r="M151" s="134">
        <v>0</v>
      </c>
      <c r="N151" s="80">
        <v>0</v>
      </c>
      <c r="O151" s="29">
        <f t="shared" si="61"/>
        <v>0</v>
      </c>
      <c r="P151" s="122"/>
      <c r="Q151" s="27">
        <f t="shared" si="69"/>
        <v>0</v>
      </c>
      <c r="R151" s="80">
        <v>0</v>
      </c>
      <c r="S151" s="80">
        <v>0</v>
      </c>
      <c r="T151" s="29">
        <f t="shared" si="63"/>
        <v>0</v>
      </c>
      <c r="U151" s="122" t="s">
        <v>824</v>
      </c>
      <c r="V151" s="27">
        <f t="shared" si="70"/>
        <v>0</v>
      </c>
      <c r="W151" s="107"/>
      <c r="X151" s="80"/>
      <c r="Y151" s="29">
        <f t="shared" si="65"/>
        <v>0</v>
      </c>
      <c r="Z151" s="122"/>
      <c r="AA151" s="27">
        <f t="shared" si="71"/>
        <v>0</v>
      </c>
    </row>
    <row r="152" spans="1:27" ht="96.6" x14ac:dyDescent="0.3">
      <c r="A152" s="522"/>
      <c r="B152" s="189" t="s">
        <v>66</v>
      </c>
      <c r="C152" s="460"/>
      <c r="D152" s="123" t="s">
        <v>825</v>
      </c>
      <c r="E152" s="122" t="s">
        <v>826</v>
      </c>
      <c r="F152" s="122" t="s">
        <v>827</v>
      </c>
      <c r="G152" s="107" t="s">
        <v>802</v>
      </c>
      <c r="H152" s="120">
        <v>38</v>
      </c>
      <c r="I152" s="80">
        <v>50</v>
      </c>
      <c r="J152" s="29">
        <f t="shared" si="67"/>
        <v>0.76</v>
      </c>
      <c r="K152" s="122"/>
      <c r="L152" s="27">
        <f t="shared" si="68"/>
        <v>0.76</v>
      </c>
      <c r="M152" s="134">
        <v>23</v>
      </c>
      <c r="N152" s="80">
        <v>50</v>
      </c>
      <c r="O152" s="29">
        <f t="shared" si="61"/>
        <v>0.46</v>
      </c>
      <c r="P152" s="122"/>
      <c r="Q152" s="27">
        <f t="shared" si="69"/>
        <v>30.263157894736842</v>
      </c>
      <c r="R152" s="73">
        <v>29</v>
      </c>
      <c r="S152" s="80">
        <v>50</v>
      </c>
      <c r="T152" s="29">
        <f t="shared" si="63"/>
        <v>0.57999999999999996</v>
      </c>
      <c r="U152" s="122"/>
      <c r="V152" s="27">
        <f t="shared" si="70"/>
        <v>0.95826086956521739</v>
      </c>
      <c r="W152" s="107"/>
      <c r="X152" s="80"/>
      <c r="Y152" s="29">
        <f t="shared" si="65"/>
        <v>0</v>
      </c>
      <c r="Z152" s="104"/>
      <c r="AA152" s="27">
        <f t="shared" si="71"/>
        <v>0</v>
      </c>
    </row>
    <row r="153" spans="1:27" ht="27.6" x14ac:dyDescent="0.3">
      <c r="A153" s="522"/>
      <c r="B153" s="189" t="s">
        <v>66</v>
      </c>
      <c r="C153" s="461"/>
      <c r="D153" s="123" t="s">
        <v>828</v>
      </c>
      <c r="E153" s="122" t="s">
        <v>622</v>
      </c>
      <c r="F153" s="123" t="s">
        <v>813</v>
      </c>
      <c r="G153" s="107" t="s">
        <v>802</v>
      </c>
      <c r="H153" s="147">
        <v>22</v>
      </c>
      <c r="I153" s="73">
        <v>30</v>
      </c>
      <c r="J153" s="29">
        <f t="shared" si="67"/>
        <v>0.73333333333333328</v>
      </c>
      <c r="K153" s="122"/>
      <c r="L153" s="27">
        <f t="shared" si="68"/>
        <v>0.73333333333333328</v>
      </c>
      <c r="M153" s="134">
        <v>23</v>
      </c>
      <c r="N153" s="80">
        <v>30</v>
      </c>
      <c r="O153" s="29">
        <f t="shared" si="61"/>
        <v>0.76666666666666672</v>
      </c>
      <c r="P153" s="122"/>
      <c r="Q153" s="27">
        <f t="shared" si="69"/>
        <v>31.363636363636367</v>
      </c>
      <c r="R153" s="73">
        <v>17</v>
      </c>
      <c r="S153" s="80">
        <v>30</v>
      </c>
      <c r="T153" s="29">
        <f t="shared" si="63"/>
        <v>0.56666666666666665</v>
      </c>
      <c r="U153" s="122"/>
      <c r="V153" s="27">
        <f t="shared" si="70"/>
        <v>0.54202898550724632</v>
      </c>
      <c r="W153" s="107"/>
      <c r="X153" s="80"/>
      <c r="Y153" s="29">
        <f t="shared" si="65"/>
        <v>0</v>
      </c>
      <c r="Z153" s="104"/>
      <c r="AA153" s="27">
        <f t="shared" si="71"/>
        <v>0</v>
      </c>
    </row>
    <row r="154" spans="1:27" ht="124.2" x14ac:dyDescent="0.3">
      <c r="A154" s="522"/>
      <c r="B154" s="189" t="s">
        <v>66</v>
      </c>
      <c r="C154" s="206" t="s">
        <v>829</v>
      </c>
      <c r="D154" s="122" t="s">
        <v>830</v>
      </c>
      <c r="E154" s="122" t="s">
        <v>831</v>
      </c>
      <c r="F154" s="123" t="s">
        <v>813</v>
      </c>
      <c r="G154" s="107" t="s">
        <v>802</v>
      </c>
      <c r="H154" s="147">
        <v>9</v>
      </c>
      <c r="I154" s="73">
        <v>16</v>
      </c>
      <c r="J154" s="29">
        <f t="shared" si="67"/>
        <v>0.5625</v>
      </c>
      <c r="K154" s="122"/>
      <c r="L154" s="27">
        <f t="shared" si="68"/>
        <v>0.5625</v>
      </c>
      <c r="M154" s="134">
        <v>11</v>
      </c>
      <c r="N154" s="80">
        <v>16</v>
      </c>
      <c r="O154" s="29">
        <f t="shared" si="61"/>
        <v>0.6875</v>
      </c>
      <c r="P154" s="122"/>
      <c r="Q154" s="27">
        <f t="shared" si="69"/>
        <v>19.555555555555557</v>
      </c>
      <c r="R154" s="80">
        <v>12</v>
      </c>
      <c r="S154" s="80">
        <v>16</v>
      </c>
      <c r="T154" s="29">
        <f t="shared" si="63"/>
        <v>0.75</v>
      </c>
      <c r="U154" s="122"/>
      <c r="V154" s="27">
        <f t="shared" si="70"/>
        <v>0.61363636363636354</v>
      </c>
      <c r="W154" s="107"/>
      <c r="X154" s="80"/>
      <c r="Y154" s="29">
        <f t="shared" si="65"/>
        <v>0</v>
      </c>
      <c r="Z154" s="104"/>
      <c r="AA154" s="27">
        <f t="shared" si="71"/>
        <v>0</v>
      </c>
    </row>
    <row r="155" spans="1:27" ht="110.4" x14ac:dyDescent="0.3">
      <c r="A155" s="522"/>
      <c r="B155" s="189" t="s">
        <v>66</v>
      </c>
      <c r="C155" s="462" t="s">
        <v>832</v>
      </c>
      <c r="D155" s="122" t="s">
        <v>833</v>
      </c>
      <c r="E155" s="122" t="s">
        <v>834</v>
      </c>
      <c r="F155" s="123" t="s">
        <v>835</v>
      </c>
      <c r="G155" s="107">
        <v>4</v>
      </c>
      <c r="H155" s="120">
        <v>1</v>
      </c>
      <c r="I155" s="80">
        <v>1</v>
      </c>
      <c r="J155" s="29">
        <f t="shared" si="67"/>
        <v>1</v>
      </c>
      <c r="K155" s="122"/>
      <c r="L155" s="27">
        <f t="shared" si="68"/>
        <v>0.25</v>
      </c>
      <c r="M155" s="120">
        <v>1</v>
      </c>
      <c r="N155" s="80">
        <v>1</v>
      </c>
      <c r="O155" s="29">
        <f t="shared" si="61"/>
        <v>1</v>
      </c>
      <c r="P155" s="122"/>
      <c r="Q155" s="27">
        <f t="shared" si="69"/>
        <v>4</v>
      </c>
      <c r="R155" s="80">
        <v>1</v>
      </c>
      <c r="S155" s="80">
        <v>1</v>
      </c>
      <c r="T155" s="29">
        <f t="shared" si="63"/>
        <v>1</v>
      </c>
      <c r="U155" s="122"/>
      <c r="V155" s="27">
        <f t="shared" si="70"/>
        <v>0.25</v>
      </c>
      <c r="W155" s="120"/>
      <c r="X155" s="80"/>
      <c r="Y155" s="29">
        <f t="shared" si="65"/>
        <v>0</v>
      </c>
      <c r="Z155" s="104"/>
      <c r="AA155" s="27">
        <f t="shared" si="71"/>
        <v>0</v>
      </c>
    </row>
    <row r="156" spans="1:27" ht="96.6" x14ac:dyDescent="0.3">
      <c r="A156" s="522"/>
      <c r="B156" s="189" t="s">
        <v>66</v>
      </c>
      <c r="C156" s="463"/>
      <c r="D156" s="122" t="s">
        <v>836</v>
      </c>
      <c r="E156" s="122" t="s">
        <v>837</v>
      </c>
      <c r="F156" s="123" t="s">
        <v>813</v>
      </c>
      <c r="G156" s="108">
        <v>4</v>
      </c>
      <c r="H156" s="120">
        <v>1</v>
      </c>
      <c r="I156" s="80">
        <v>1</v>
      </c>
      <c r="J156" s="29">
        <f t="shared" si="67"/>
        <v>1</v>
      </c>
      <c r="K156" s="122"/>
      <c r="L156" s="27">
        <f t="shared" si="68"/>
        <v>0.25</v>
      </c>
      <c r="M156" s="120">
        <v>1</v>
      </c>
      <c r="N156" s="80">
        <v>1</v>
      </c>
      <c r="O156" s="29">
        <f t="shared" si="61"/>
        <v>1</v>
      </c>
      <c r="P156" s="122"/>
      <c r="Q156" s="27">
        <f t="shared" si="69"/>
        <v>4</v>
      </c>
      <c r="R156" s="120">
        <v>1</v>
      </c>
      <c r="S156" s="80">
        <v>1</v>
      </c>
      <c r="T156" s="29">
        <f t="shared" si="63"/>
        <v>1</v>
      </c>
      <c r="U156" s="122"/>
      <c r="V156" s="27">
        <f t="shared" si="70"/>
        <v>0.25</v>
      </c>
      <c r="W156" s="120"/>
      <c r="X156" s="80"/>
      <c r="Y156" s="29">
        <f t="shared" si="65"/>
        <v>0</v>
      </c>
      <c r="Z156" s="104"/>
      <c r="AA156" s="27">
        <f t="shared" si="71"/>
        <v>0</v>
      </c>
    </row>
    <row r="157" spans="1:27" ht="96.6" x14ac:dyDescent="0.3">
      <c r="A157" s="522"/>
      <c r="B157" s="189" t="s">
        <v>66</v>
      </c>
      <c r="C157" s="463"/>
      <c r="D157" s="122" t="s">
        <v>838</v>
      </c>
      <c r="E157" s="122" t="s">
        <v>839</v>
      </c>
      <c r="F157" s="123" t="s">
        <v>813</v>
      </c>
      <c r="G157" s="108">
        <v>4</v>
      </c>
      <c r="H157" s="120">
        <v>1</v>
      </c>
      <c r="I157" s="80">
        <v>1</v>
      </c>
      <c r="J157" s="29">
        <f t="shared" si="67"/>
        <v>1</v>
      </c>
      <c r="K157" s="122"/>
      <c r="L157" s="27">
        <f t="shared" si="68"/>
        <v>0.25</v>
      </c>
      <c r="M157" s="120">
        <v>1</v>
      </c>
      <c r="N157" s="80">
        <v>1</v>
      </c>
      <c r="O157" s="29">
        <f t="shared" si="61"/>
        <v>1</v>
      </c>
      <c r="P157" s="122"/>
      <c r="Q157" s="27">
        <f t="shared" si="69"/>
        <v>4</v>
      </c>
      <c r="R157" s="120">
        <v>1</v>
      </c>
      <c r="S157" s="80">
        <v>1</v>
      </c>
      <c r="T157" s="29">
        <f t="shared" si="63"/>
        <v>1</v>
      </c>
      <c r="U157" s="122"/>
      <c r="V157" s="27">
        <f t="shared" si="70"/>
        <v>0.25</v>
      </c>
      <c r="W157" s="120"/>
      <c r="X157" s="80"/>
      <c r="Y157" s="29">
        <f t="shared" si="65"/>
        <v>0</v>
      </c>
      <c r="Z157" s="104"/>
      <c r="AA157" s="27">
        <f t="shared" si="71"/>
        <v>0</v>
      </c>
    </row>
    <row r="158" spans="1:27" ht="55.2" x14ac:dyDescent="0.3">
      <c r="A158" s="522"/>
      <c r="B158" s="189" t="s">
        <v>66</v>
      </c>
      <c r="C158" s="464"/>
      <c r="D158" s="79" t="s">
        <v>840</v>
      </c>
      <c r="E158" s="79" t="s">
        <v>841</v>
      </c>
      <c r="F158" s="123" t="s">
        <v>813</v>
      </c>
      <c r="G158" s="79">
        <v>4</v>
      </c>
      <c r="H158" s="107">
        <v>1</v>
      </c>
      <c r="I158" s="107">
        <v>1</v>
      </c>
      <c r="J158" s="29">
        <f t="shared" si="67"/>
        <v>1</v>
      </c>
      <c r="K158" s="29"/>
      <c r="L158" s="27">
        <f t="shared" si="68"/>
        <v>0.25</v>
      </c>
      <c r="M158" s="107">
        <v>1</v>
      </c>
      <c r="N158" s="107">
        <v>1</v>
      </c>
      <c r="O158" s="29">
        <f t="shared" si="61"/>
        <v>1</v>
      </c>
      <c r="P158" s="107"/>
      <c r="Q158" s="27">
        <f t="shared" si="69"/>
        <v>4</v>
      </c>
      <c r="R158" s="107">
        <v>1</v>
      </c>
      <c r="S158" s="107">
        <v>1</v>
      </c>
      <c r="T158" s="29">
        <f t="shared" si="63"/>
        <v>1</v>
      </c>
      <c r="U158" s="107"/>
      <c r="V158" s="27">
        <f t="shared" si="70"/>
        <v>0.25</v>
      </c>
      <c r="W158" s="107"/>
      <c r="X158" s="107"/>
      <c r="Y158" s="29">
        <f t="shared" si="65"/>
        <v>0</v>
      </c>
      <c r="Z158" s="107"/>
      <c r="AA158" s="27">
        <f t="shared" si="71"/>
        <v>0</v>
      </c>
    </row>
    <row r="159" spans="1:27" ht="96.6" x14ac:dyDescent="0.3">
      <c r="A159" s="522"/>
      <c r="B159" s="189" t="s">
        <v>671</v>
      </c>
      <c r="C159" s="207" t="s">
        <v>578</v>
      </c>
      <c r="D159" s="108" t="s">
        <v>579</v>
      </c>
      <c r="E159" s="108" t="s">
        <v>580</v>
      </c>
      <c r="F159" s="108" t="s">
        <v>599</v>
      </c>
      <c r="G159" s="122">
        <v>4</v>
      </c>
      <c r="H159" s="122">
        <v>4</v>
      </c>
      <c r="I159" s="122">
        <v>4</v>
      </c>
      <c r="J159" s="29">
        <v>0</v>
      </c>
      <c r="K159" s="121"/>
      <c r="L159" s="27">
        <v>1</v>
      </c>
      <c r="M159" s="122">
        <v>4</v>
      </c>
      <c r="N159" s="122">
        <v>4</v>
      </c>
      <c r="O159" s="131">
        <v>0</v>
      </c>
      <c r="P159" s="121"/>
      <c r="Q159" s="84">
        <v>1</v>
      </c>
      <c r="R159" s="122">
        <v>4</v>
      </c>
      <c r="S159" s="122">
        <v>4</v>
      </c>
      <c r="T159" s="140">
        <v>0</v>
      </c>
      <c r="U159" s="121"/>
      <c r="V159" s="84" t="s">
        <v>842</v>
      </c>
      <c r="W159" s="7"/>
      <c r="X159" s="122"/>
      <c r="Y159" s="140">
        <v>0</v>
      </c>
      <c r="Z159" s="9"/>
      <c r="AA159" s="84">
        <v>1</v>
      </c>
    </row>
    <row r="160" spans="1:27" ht="55.2" customHeight="1" x14ac:dyDescent="0.3">
      <c r="A160" s="522"/>
      <c r="B160" s="189" t="s">
        <v>671</v>
      </c>
      <c r="C160" s="465" t="s">
        <v>581</v>
      </c>
      <c r="D160" s="157" t="s">
        <v>582</v>
      </c>
      <c r="E160" s="159" t="s">
        <v>583</v>
      </c>
      <c r="F160" s="122" t="s">
        <v>843</v>
      </c>
      <c r="G160" s="122">
        <v>12</v>
      </c>
      <c r="H160" s="122">
        <v>4</v>
      </c>
      <c r="I160" s="122">
        <v>4</v>
      </c>
      <c r="J160" s="29">
        <v>0</v>
      </c>
      <c r="K160" s="121" t="s">
        <v>844</v>
      </c>
      <c r="L160" s="27">
        <v>0.33333333333333331</v>
      </c>
      <c r="M160" s="122">
        <v>4</v>
      </c>
      <c r="N160" s="122">
        <v>4</v>
      </c>
      <c r="O160" s="131">
        <v>0</v>
      </c>
      <c r="P160" s="121" t="s">
        <v>844</v>
      </c>
      <c r="Q160" s="84">
        <v>0.33333333333333331</v>
      </c>
      <c r="R160" s="122">
        <v>4</v>
      </c>
      <c r="S160" s="122">
        <v>4</v>
      </c>
      <c r="T160" s="140">
        <v>0</v>
      </c>
      <c r="U160" s="132"/>
      <c r="V160" s="84">
        <v>0.33333333333333331</v>
      </c>
      <c r="W160" s="7"/>
      <c r="X160" s="122"/>
      <c r="Y160" s="140">
        <v>0</v>
      </c>
      <c r="Z160" s="9"/>
      <c r="AA160" s="84">
        <v>1</v>
      </c>
    </row>
    <row r="161" spans="1:27" ht="41.4" x14ac:dyDescent="0.3">
      <c r="A161" s="522"/>
      <c r="B161" s="189" t="s">
        <v>671</v>
      </c>
      <c r="C161" s="466"/>
      <c r="D161" s="157" t="s">
        <v>584</v>
      </c>
      <c r="E161" s="159" t="s">
        <v>585</v>
      </c>
      <c r="F161" s="122" t="s">
        <v>599</v>
      </c>
      <c r="G161" s="122">
        <v>1</v>
      </c>
      <c r="H161" s="122">
        <v>0</v>
      </c>
      <c r="I161" s="122">
        <v>0</v>
      </c>
      <c r="J161" s="29">
        <v>0</v>
      </c>
      <c r="K161" s="121" t="s">
        <v>845</v>
      </c>
      <c r="L161" s="27">
        <v>0</v>
      </c>
      <c r="M161" s="122">
        <v>0</v>
      </c>
      <c r="N161" s="122">
        <v>0</v>
      </c>
      <c r="O161" s="131">
        <v>1</v>
      </c>
      <c r="P161" s="121" t="s">
        <v>845</v>
      </c>
      <c r="Q161" s="84">
        <v>0</v>
      </c>
      <c r="R161" s="122">
        <v>1</v>
      </c>
      <c r="S161" s="122">
        <v>1</v>
      </c>
      <c r="T161" s="140">
        <v>0</v>
      </c>
      <c r="U161" s="133"/>
      <c r="V161" s="84">
        <v>0</v>
      </c>
      <c r="W161" s="7"/>
      <c r="X161" s="122"/>
      <c r="Y161" s="140">
        <v>0</v>
      </c>
      <c r="Z161" s="9"/>
      <c r="AA161" s="84">
        <v>1</v>
      </c>
    </row>
    <row r="162" spans="1:27" ht="69.599999999999994" x14ac:dyDescent="0.3">
      <c r="A162" s="522"/>
      <c r="B162" s="189" t="s">
        <v>671</v>
      </c>
      <c r="C162" s="117" t="s">
        <v>586</v>
      </c>
      <c r="D162" s="157" t="s">
        <v>587</v>
      </c>
      <c r="E162" s="159" t="s">
        <v>588</v>
      </c>
      <c r="F162" s="122" t="s">
        <v>846</v>
      </c>
      <c r="G162" s="122">
        <v>12</v>
      </c>
      <c r="H162" s="122">
        <v>4</v>
      </c>
      <c r="I162" s="122">
        <v>4</v>
      </c>
      <c r="J162" s="29">
        <v>1</v>
      </c>
      <c r="K162" s="122" t="s">
        <v>847</v>
      </c>
      <c r="L162" s="27">
        <v>0.33333333333333331</v>
      </c>
      <c r="M162" s="122">
        <v>4</v>
      </c>
      <c r="N162" s="122">
        <v>4</v>
      </c>
      <c r="O162" s="131">
        <v>1</v>
      </c>
      <c r="P162" s="122" t="s">
        <v>847</v>
      </c>
      <c r="Q162" s="84">
        <v>0.33333333333333331</v>
      </c>
      <c r="R162" s="122">
        <v>3</v>
      </c>
      <c r="S162" s="122">
        <v>3</v>
      </c>
      <c r="T162" s="140">
        <v>0</v>
      </c>
      <c r="U162" s="133"/>
      <c r="V162" s="84">
        <v>0.33333333333333331</v>
      </c>
      <c r="W162" s="7"/>
      <c r="X162" s="122"/>
      <c r="Y162" s="140">
        <v>0</v>
      </c>
      <c r="Z162" s="9"/>
      <c r="AA162" s="84">
        <v>1</v>
      </c>
    </row>
    <row r="163" spans="1:27" ht="55.2" x14ac:dyDescent="0.3">
      <c r="A163" s="522"/>
      <c r="B163" s="189" t="s">
        <v>671</v>
      </c>
      <c r="C163" s="159" t="s">
        <v>589</v>
      </c>
      <c r="D163" s="157" t="s">
        <v>590</v>
      </c>
      <c r="E163" s="159" t="s">
        <v>591</v>
      </c>
      <c r="F163" s="122" t="s">
        <v>848</v>
      </c>
      <c r="G163" s="122">
        <v>12</v>
      </c>
      <c r="H163" s="122">
        <v>3</v>
      </c>
      <c r="I163" s="122">
        <v>3</v>
      </c>
      <c r="J163" s="29">
        <v>0</v>
      </c>
      <c r="K163" s="122" t="s">
        <v>849</v>
      </c>
      <c r="L163" s="27">
        <v>0.33333333333333331</v>
      </c>
      <c r="M163" s="122">
        <v>3</v>
      </c>
      <c r="N163" s="122">
        <v>3</v>
      </c>
      <c r="O163" s="131">
        <v>0</v>
      </c>
      <c r="P163" s="122" t="s">
        <v>850</v>
      </c>
      <c r="Q163" s="84">
        <v>0.33333333333333331</v>
      </c>
      <c r="R163" s="3">
        <v>3</v>
      </c>
      <c r="S163" s="122">
        <v>3</v>
      </c>
      <c r="T163" s="140">
        <v>0</v>
      </c>
      <c r="U163" s="122" t="s">
        <v>850</v>
      </c>
      <c r="V163" s="84">
        <v>0.33333333333333331</v>
      </c>
      <c r="W163" s="3"/>
      <c r="X163" s="122"/>
      <c r="Y163" s="140">
        <v>0</v>
      </c>
      <c r="Z163" s="122"/>
      <c r="AA163" s="84">
        <v>1</v>
      </c>
    </row>
    <row r="164" spans="1:27" ht="69" x14ac:dyDescent="0.3">
      <c r="A164" s="522"/>
      <c r="B164" s="189" t="s">
        <v>671</v>
      </c>
      <c r="C164" s="159" t="s">
        <v>592</v>
      </c>
      <c r="D164" s="157" t="s">
        <v>593</v>
      </c>
      <c r="E164" s="159" t="s">
        <v>594</v>
      </c>
      <c r="F164" s="122" t="s">
        <v>851</v>
      </c>
      <c r="G164" s="122">
        <v>12</v>
      </c>
      <c r="H164" s="122">
        <v>3</v>
      </c>
      <c r="I164" s="122">
        <v>3</v>
      </c>
      <c r="J164" s="29">
        <v>0.25</v>
      </c>
      <c r="K164" s="159" t="s">
        <v>852</v>
      </c>
      <c r="L164" s="27">
        <v>0.25</v>
      </c>
      <c r="M164" s="122">
        <v>3</v>
      </c>
      <c r="N164" s="122">
        <v>3</v>
      </c>
      <c r="O164" s="131">
        <v>0</v>
      </c>
      <c r="P164" s="159" t="s">
        <v>853</v>
      </c>
      <c r="Q164" s="84">
        <v>0.25</v>
      </c>
      <c r="R164" s="3">
        <v>3</v>
      </c>
      <c r="S164" s="122">
        <v>3</v>
      </c>
      <c r="T164" s="140">
        <v>0</v>
      </c>
      <c r="U164" s="159" t="s">
        <v>854</v>
      </c>
      <c r="V164" s="84">
        <v>0.25</v>
      </c>
      <c r="W164" s="3"/>
      <c r="X164" s="122"/>
      <c r="Y164" s="140">
        <v>0</v>
      </c>
      <c r="Z164" s="159"/>
      <c r="AA164" s="84">
        <v>1</v>
      </c>
    </row>
    <row r="165" spans="1:27" ht="55.2" customHeight="1" x14ac:dyDescent="0.3">
      <c r="A165" s="523"/>
      <c r="B165" s="189" t="s">
        <v>671</v>
      </c>
      <c r="C165" s="157" t="s">
        <v>595</v>
      </c>
      <c r="D165" s="157" t="s">
        <v>596</v>
      </c>
      <c r="E165" s="159" t="s">
        <v>597</v>
      </c>
      <c r="F165" s="122" t="s">
        <v>855</v>
      </c>
      <c r="G165" s="122">
        <v>12</v>
      </c>
      <c r="H165" s="7">
        <v>3</v>
      </c>
      <c r="I165" s="7">
        <v>3</v>
      </c>
      <c r="J165" s="29">
        <v>1</v>
      </c>
      <c r="K165" s="122" t="s">
        <v>856</v>
      </c>
      <c r="L165" s="27">
        <v>0.25</v>
      </c>
      <c r="M165" s="122">
        <v>3</v>
      </c>
      <c r="N165" s="122">
        <v>3</v>
      </c>
      <c r="O165" s="131">
        <v>1</v>
      </c>
      <c r="P165" s="122" t="s">
        <v>856</v>
      </c>
      <c r="Q165" s="84">
        <v>0.25</v>
      </c>
      <c r="R165" s="3">
        <v>3</v>
      </c>
      <c r="S165" s="122">
        <v>3</v>
      </c>
      <c r="T165" s="140">
        <v>0</v>
      </c>
      <c r="U165" s="122" t="s">
        <v>856</v>
      </c>
      <c r="V165" s="84">
        <v>0.25</v>
      </c>
      <c r="W165" s="3"/>
      <c r="X165" s="122"/>
      <c r="Y165" s="140">
        <v>0</v>
      </c>
      <c r="Z165" s="122"/>
      <c r="AA165" s="84">
        <v>1</v>
      </c>
    </row>
    <row r="166" spans="1:27" ht="55.2" x14ac:dyDescent="0.3">
      <c r="A166" s="373"/>
      <c r="B166" s="189" t="s">
        <v>634</v>
      </c>
      <c r="C166" s="163" t="s">
        <v>627</v>
      </c>
      <c r="D166" s="163" t="s">
        <v>628</v>
      </c>
      <c r="E166" s="163" t="s">
        <v>629</v>
      </c>
      <c r="F166" s="185" t="s">
        <v>736</v>
      </c>
      <c r="G166" s="137">
        <v>7</v>
      </c>
      <c r="H166" s="7">
        <v>7</v>
      </c>
      <c r="I166" s="7">
        <v>7</v>
      </c>
      <c r="J166" s="29">
        <v>1</v>
      </c>
      <c r="K166" s="122" t="s">
        <v>772</v>
      </c>
      <c r="L166" s="29">
        <v>0</v>
      </c>
      <c r="M166" s="7">
        <v>0</v>
      </c>
      <c r="N166" s="7">
        <v>0</v>
      </c>
      <c r="O166" s="29">
        <v>0</v>
      </c>
      <c r="P166" s="122" t="s">
        <v>773</v>
      </c>
      <c r="Q166" s="84">
        <v>1</v>
      </c>
      <c r="R166" s="7">
        <v>0</v>
      </c>
      <c r="S166" s="7">
        <v>0</v>
      </c>
      <c r="T166" s="140">
        <v>0</v>
      </c>
      <c r="U166" s="3" t="s">
        <v>774</v>
      </c>
      <c r="V166" s="84">
        <v>0</v>
      </c>
      <c r="W166" s="7"/>
      <c r="X166" s="7"/>
      <c r="Y166" s="140">
        <v>0</v>
      </c>
      <c r="Z166" s="3"/>
      <c r="AA166" s="84">
        <v>0</v>
      </c>
    </row>
    <row r="167" spans="1:27" ht="82.8" x14ac:dyDescent="0.3">
      <c r="A167" s="373"/>
      <c r="B167" s="189" t="s">
        <v>634</v>
      </c>
      <c r="C167" s="163" t="s">
        <v>627</v>
      </c>
      <c r="D167" s="163" t="s">
        <v>630</v>
      </c>
      <c r="E167" s="163" t="s">
        <v>775</v>
      </c>
      <c r="F167" s="186" t="s">
        <v>255</v>
      </c>
      <c r="G167" s="198">
        <v>7000</v>
      </c>
      <c r="H167" s="123">
        <v>432</v>
      </c>
      <c r="I167" s="123">
        <v>451</v>
      </c>
      <c r="J167" s="29">
        <v>0.95699999999999996</v>
      </c>
      <c r="K167" s="138" t="s">
        <v>776</v>
      </c>
      <c r="L167" s="27">
        <v>6.1714285714285715E-2</v>
      </c>
      <c r="M167" s="123">
        <v>539</v>
      </c>
      <c r="N167" s="80">
        <v>567</v>
      </c>
      <c r="O167" s="29">
        <v>1</v>
      </c>
      <c r="P167" s="138" t="s">
        <v>776</v>
      </c>
      <c r="Q167" s="84">
        <v>6.1714285714285715E-2</v>
      </c>
      <c r="R167" s="107">
        <v>524</v>
      </c>
      <c r="S167" s="30" t="s">
        <v>777</v>
      </c>
      <c r="T167" s="140">
        <v>0</v>
      </c>
      <c r="U167" s="107" t="s">
        <v>778</v>
      </c>
      <c r="V167" s="84">
        <v>6.1714285714285715E-2</v>
      </c>
      <c r="W167" s="107"/>
      <c r="X167" s="107"/>
      <c r="Y167" s="140">
        <v>0</v>
      </c>
      <c r="Z167" s="104"/>
      <c r="AA167" s="84">
        <v>6.1714285714285715E-2</v>
      </c>
    </row>
    <row r="168" spans="1:27" ht="110.4" x14ac:dyDescent="0.3">
      <c r="A168" s="373"/>
      <c r="B168" s="189" t="s">
        <v>634</v>
      </c>
      <c r="C168" s="163" t="s">
        <v>627</v>
      </c>
      <c r="D168" s="163" t="s">
        <v>631</v>
      </c>
      <c r="E168" s="163" t="s">
        <v>779</v>
      </c>
      <c r="F168" s="185" t="s">
        <v>255</v>
      </c>
      <c r="G168" s="199">
        <v>43000</v>
      </c>
      <c r="H168" s="156">
        <v>5713</v>
      </c>
      <c r="I168" s="123">
        <v>297</v>
      </c>
      <c r="J168" s="29">
        <v>1.1599999999999999</v>
      </c>
      <c r="K168" s="123" t="s">
        <v>780</v>
      </c>
      <c r="L168" s="122">
        <v>100</v>
      </c>
      <c r="M168" s="7">
        <v>0</v>
      </c>
      <c r="N168" s="80">
        <v>7056</v>
      </c>
      <c r="O168" s="29">
        <v>1</v>
      </c>
      <c r="P168" s="123" t="s">
        <v>781</v>
      </c>
      <c r="Q168" s="84">
        <v>0.13286046511627908</v>
      </c>
      <c r="R168" s="3">
        <v>68567</v>
      </c>
      <c r="S168" s="139" t="s">
        <v>782</v>
      </c>
      <c r="T168" s="140">
        <v>0</v>
      </c>
      <c r="U168" s="107" t="s">
        <v>783</v>
      </c>
      <c r="V168" s="84">
        <v>0.13286046511627908</v>
      </c>
      <c r="W168" s="107"/>
      <c r="X168" s="30"/>
      <c r="Y168" s="140">
        <v>0</v>
      </c>
      <c r="Z168" s="107"/>
      <c r="AA168" s="84">
        <v>0.13286046511627908</v>
      </c>
    </row>
    <row r="169" spans="1:27" ht="55.2" x14ac:dyDescent="0.3">
      <c r="A169" s="373"/>
      <c r="B169" s="189" t="s">
        <v>634</v>
      </c>
      <c r="C169" s="163" t="s">
        <v>627</v>
      </c>
      <c r="D169" s="163" t="s">
        <v>632</v>
      </c>
      <c r="E169" s="163" t="s">
        <v>735</v>
      </c>
      <c r="F169" s="185" t="s">
        <v>736</v>
      </c>
      <c r="G169" s="198">
        <v>1</v>
      </c>
      <c r="H169" s="123">
        <v>1</v>
      </c>
      <c r="I169" s="123">
        <v>1</v>
      </c>
      <c r="J169" s="123">
        <v>1</v>
      </c>
      <c r="K169" s="123" t="s">
        <v>784</v>
      </c>
      <c r="L169" s="27">
        <v>1</v>
      </c>
      <c r="M169" s="123">
        <v>0</v>
      </c>
      <c r="N169" s="80">
        <v>0</v>
      </c>
      <c r="O169" s="29" t="s">
        <v>785</v>
      </c>
      <c r="P169" s="123" t="s">
        <v>786</v>
      </c>
      <c r="Q169" s="84">
        <v>1</v>
      </c>
      <c r="R169" s="107">
        <v>0</v>
      </c>
      <c r="S169" s="30" t="s">
        <v>363</v>
      </c>
      <c r="T169" s="140">
        <v>0</v>
      </c>
      <c r="U169" s="107" t="s">
        <v>787</v>
      </c>
      <c r="V169" s="84">
        <v>1</v>
      </c>
      <c r="W169" s="107"/>
      <c r="X169" s="30"/>
      <c r="Y169" s="140">
        <v>0</v>
      </c>
      <c r="Z169" s="107"/>
      <c r="AA169" s="84">
        <v>1</v>
      </c>
    </row>
    <row r="170" spans="1:27" ht="55.2" x14ac:dyDescent="0.3">
      <c r="A170" s="373"/>
      <c r="B170" s="189" t="s">
        <v>634</v>
      </c>
      <c r="C170" s="163" t="s">
        <v>627</v>
      </c>
      <c r="D170" s="163" t="s">
        <v>633</v>
      </c>
      <c r="E170" s="163" t="s">
        <v>788</v>
      </c>
      <c r="F170" s="185" t="s">
        <v>255</v>
      </c>
      <c r="G170" s="198">
        <v>94420</v>
      </c>
      <c r="H170" s="103">
        <v>227</v>
      </c>
      <c r="I170" s="7">
        <v>29463</v>
      </c>
      <c r="J170" s="29">
        <v>7.7089481530786554E-4</v>
      </c>
      <c r="K170" s="123" t="s">
        <v>789</v>
      </c>
      <c r="L170" s="27">
        <v>2.4041516627833085E-3</v>
      </c>
      <c r="M170" s="123">
        <v>1014</v>
      </c>
      <c r="N170" s="80">
        <v>17853</v>
      </c>
      <c r="O170" s="29">
        <v>0</v>
      </c>
      <c r="P170" s="123" t="s">
        <v>789</v>
      </c>
      <c r="Q170" s="84">
        <v>2.4041516627833085E-3</v>
      </c>
      <c r="R170" s="107">
        <v>707</v>
      </c>
      <c r="S170" s="107">
        <v>27542</v>
      </c>
      <c r="T170" s="140">
        <v>0</v>
      </c>
      <c r="U170" s="107" t="s">
        <v>790</v>
      </c>
      <c r="V170" s="84">
        <v>2.4041516627833085E-3</v>
      </c>
      <c r="W170" s="107"/>
      <c r="X170" s="30"/>
      <c r="Y170" s="140">
        <v>0</v>
      </c>
      <c r="Z170" s="104"/>
      <c r="AA170" s="84">
        <v>2.4041516627833085E-3</v>
      </c>
    </row>
    <row r="171" spans="1:27" ht="121.8" x14ac:dyDescent="0.3">
      <c r="A171" s="467" t="s">
        <v>1018</v>
      </c>
      <c r="B171" s="267" t="s">
        <v>598</v>
      </c>
      <c r="C171" s="268" t="s">
        <v>586</v>
      </c>
      <c r="D171" s="269" t="s">
        <v>766</v>
      </c>
      <c r="E171" s="270" t="s">
        <v>767</v>
      </c>
      <c r="F171" s="271" t="s">
        <v>768</v>
      </c>
      <c r="G171" s="272">
        <v>11</v>
      </c>
      <c r="H171" s="273">
        <v>2</v>
      </c>
      <c r="I171" s="273">
        <v>2</v>
      </c>
      <c r="J171" s="274">
        <v>1</v>
      </c>
      <c r="K171" s="271" t="s">
        <v>974</v>
      </c>
      <c r="L171" s="275">
        <v>1</v>
      </c>
      <c r="M171" s="237">
        <v>3</v>
      </c>
      <c r="N171" s="237">
        <v>3</v>
      </c>
      <c r="O171" s="238">
        <v>1</v>
      </c>
      <c r="P171" s="239" t="s">
        <v>975</v>
      </c>
      <c r="Q171" s="240">
        <v>1</v>
      </c>
      <c r="R171" s="237">
        <v>3</v>
      </c>
      <c r="S171" s="237">
        <v>3</v>
      </c>
      <c r="T171" s="238">
        <v>1</v>
      </c>
      <c r="U171" s="239" t="s">
        <v>976</v>
      </c>
      <c r="V171" s="240">
        <v>1</v>
      </c>
      <c r="W171" s="345"/>
      <c r="X171" s="345"/>
      <c r="Y171" s="342">
        <v>1</v>
      </c>
      <c r="Z171" s="343"/>
      <c r="AA171" s="344">
        <v>1</v>
      </c>
    </row>
    <row r="172" spans="1:27" ht="165.6" x14ac:dyDescent="0.3">
      <c r="A172" s="468"/>
      <c r="B172" s="453" t="s">
        <v>635</v>
      </c>
      <c r="C172" s="276" t="s">
        <v>636</v>
      </c>
      <c r="D172" s="277" t="s">
        <v>637</v>
      </c>
      <c r="E172" s="278" t="s">
        <v>638</v>
      </c>
      <c r="F172" s="277" t="s">
        <v>647</v>
      </c>
      <c r="G172" s="279" t="s">
        <v>762</v>
      </c>
      <c r="H172" s="280">
        <v>3</v>
      </c>
      <c r="I172" s="280">
        <v>3</v>
      </c>
      <c r="J172" s="281">
        <v>1</v>
      </c>
      <c r="K172" s="282" t="s">
        <v>977</v>
      </c>
      <c r="L172" s="283">
        <v>1</v>
      </c>
      <c r="M172" s="241">
        <v>3</v>
      </c>
      <c r="N172" s="241">
        <v>3</v>
      </c>
      <c r="O172" s="242">
        <v>1</v>
      </c>
      <c r="P172" s="243" t="s">
        <v>978</v>
      </c>
      <c r="Q172" s="244">
        <v>1</v>
      </c>
      <c r="R172" s="253">
        <v>4</v>
      </c>
      <c r="S172" s="253">
        <v>4</v>
      </c>
      <c r="T172" s="242">
        <v>1</v>
      </c>
      <c r="U172" s="335" t="s">
        <v>979</v>
      </c>
      <c r="V172" s="244">
        <v>1</v>
      </c>
      <c r="W172" s="331"/>
      <c r="X172" s="331"/>
      <c r="Y172" s="260">
        <v>1</v>
      </c>
      <c r="Z172" s="261"/>
      <c r="AA172" s="262">
        <v>1</v>
      </c>
    </row>
    <row r="173" spans="1:27" ht="208.8" x14ac:dyDescent="0.3">
      <c r="A173" s="468"/>
      <c r="B173" s="454"/>
      <c r="C173" s="277" t="s">
        <v>980</v>
      </c>
      <c r="D173" s="277" t="s">
        <v>639</v>
      </c>
      <c r="E173" s="278" t="s">
        <v>640</v>
      </c>
      <c r="F173" s="277" t="s">
        <v>981</v>
      </c>
      <c r="G173" s="284" t="s">
        <v>670</v>
      </c>
      <c r="H173" s="285">
        <v>40</v>
      </c>
      <c r="I173" s="285">
        <v>40</v>
      </c>
      <c r="J173" s="286">
        <v>1</v>
      </c>
      <c r="K173" s="287" t="s">
        <v>982</v>
      </c>
      <c r="L173" s="288">
        <v>1</v>
      </c>
      <c r="M173" s="241">
        <v>40</v>
      </c>
      <c r="N173" s="241">
        <v>40</v>
      </c>
      <c r="O173" s="242">
        <v>1</v>
      </c>
      <c r="P173" s="243" t="s">
        <v>983</v>
      </c>
      <c r="Q173" s="244">
        <v>1</v>
      </c>
      <c r="R173" s="254">
        <v>0</v>
      </c>
      <c r="S173" s="254">
        <v>0</v>
      </c>
      <c r="T173" s="255">
        <v>0</v>
      </c>
      <c r="U173" s="333" t="s">
        <v>984</v>
      </c>
      <c r="V173" s="256">
        <v>1</v>
      </c>
      <c r="W173" s="350"/>
      <c r="X173" s="350"/>
      <c r="Y173" s="351">
        <v>1</v>
      </c>
      <c r="Z173" s="336"/>
      <c r="AA173" s="337">
        <v>1</v>
      </c>
    </row>
    <row r="174" spans="1:27" ht="409.6" x14ac:dyDescent="0.3">
      <c r="A174" s="468"/>
      <c r="B174" s="454"/>
      <c r="C174" s="277" t="s">
        <v>641</v>
      </c>
      <c r="D174" s="277" t="s">
        <v>642</v>
      </c>
      <c r="E174" s="278" t="s">
        <v>643</v>
      </c>
      <c r="F174" s="289" t="s">
        <v>757</v>
      </c>
      <c r="G174" s="284" t="s">
        <v>762</v>
      </c>
      <c r="H174" s="285">
        <v>24</v>
      </c>
      <c r="I174" s="290">
        <v>24</v>
      </c>
      <c r="J174" s="286">
        <v>1</v>
      </c>
      <c r="K174" s="291" t="s">
        <v>985</v>
      </c>
      <c r="L174" s="288">
        <v>1</v>
      </c>
      <c r="M174" s="241">
        <v>55</v>
      </c>
      <c r="N174" s="241">
        <v>55</v>
      </c>
      <c r="O174" s="242">
        <v>1</v>
      </c>
      <c r="P174" s="243" t="s">
        <v>986</v>
      </c>
      <c r="Q174" s="244">
        <v>1</v>
      </c>
      <c r="R174" s="257">
        <v>39</v>
      </c>
      <c r="S174" s="257">
        <v>39</v>
      </c>
      <c r="T174" s="258">
        <v>1</v>
      </c>
      <c r="U174" s="259" t="s">
        <v>987</v>
      </c>
      <c r="V174" s="256">
        <v>0</v>
      </c>
      <c r="W174" s="352"/>
      <c r="X174" s="352"/>
      <c r="Y174" s="353">
        <v>1</v>
      </c>
      <c r="Z174" s="346"/>
      <c r="AA174" s="347">
        <v>1</v>
      </c>
    </row>
    <row r="175" spans="1:27" ht="409.6" x14ac:dyDescent="0.3">
      <c r="A175" s="468"/>
      <c r="B175" s="454"/>
      <c r="C175" s="292" t="s">
        <v>644</v>
      </c>
      <c r="D175" s="293" t="s">
        <v>645</v>
      </c>
      <c r="E175" s="294" t="s">
        <v>646</v>
      </c>
      <c r="F175" s="289" t="s">
        <v>758</v>
      </c>
      <c r="G175" s="284" t="s">
        <v>670</v>
      </c>
      <c r="H175" s="285">
        <v>370</v>
      </c>
      <c r="I175" s="285">
        <v>370</v>
      </c>
      <c r="J175" s="286">
        <v>1</v>
      </c>
      <c r="K175" s="295" t="s">
        <v>988</v>
      </c>
      <c r="L175" s="288">
        <v>1</v>
      </c>
      <c r="M175" s="241">
        <v>348</v>
      </c>
      <c r="N175" s="241">
        <v>348</v>
      </c>
      <c r="O175" s="242">
        <v>1</v>
      </c>
      <c r="P175" s="328" t="s">
        <v>989</v>
      </c>
      <c r="Q175" s="244">
        <v>1</v>
      </c>
      <c r="R175" s="332">
        <v>358</v>
      </c>
      <c r="S175" s="332">
        <v>358</v>
      </c>
      <c r="T175" s="258">
        <v>1</v>
      </c>
      <c r="U175" s="259" t="s">
        <v>990</v>
      </c>
      <c r="V175" s="256">
        <v>1</v>
      </c>
      <c r="W175" s="354"/>
      <c r="X175" s="354"/>
      <c r="Y175" s="191">
        <v>1</v>
      </c>
      <c r="Z175" s="340"/>
      <c r="AA175" s="341">
        <v>1</v>
      </c>
    </row>
    <row r="176" spans="1:27" ht="121.8" x14ac:dyDescent="0.3">
      <c r="A176" s="468"/>
      <c r="B176" s="455"/>
      <c r="C176" s="292" t="s">
        <v>991</v>
      </c>
      <c r="D176" s="293" t="s">
        <v>992</v>
      </c>
      <c r="E176" s="294" t="s">
        <v>993</v>
      </c>
      <c r="F176" s="289" t="s">
        <v>994</v>
      </c>
      <c r="G176" s="284" t="s">
        <v>762</v>
      </c>
      <c r="H176" s="285">
        <v>40</v>
      </c>
      <c r="I176" s="290">
        <v>40</v>
      </c>
      <c r="J176" s="286">
        <v>1</v>
      </c>
      <c r="K176" s="295" t="s">
        <v>995</v>
      </c>
      <c r="L176" s="288">
        <v>1</v>
      </c>
      <c r="M176" s="241">
        <v>40</v>
      </c>
      <c r="N176" s="241">
        <v>40</v>
      </c>
      <c r="O176" s="242">
        <v>1</v>
      </c>
      <c r="P176" s="328" t="s">
        <v>996</v>
      </c>
      <c r="Q176" s="244">
        <v>1</v>
      </c>
      <c r="R176" s="331">
        <v>0</v>
      </c>
      <c r="S176" s="331">
        <v>0</v>
      </c>
      <c r="T176" s="260">
        <v>0</v>
      </c>
      <c r="U176" s="261" t="s">
        <v>997</v>
      </c>
      <c r="V176" s="262">
        <v>1</v>
      </c>
      <c r="W176" s="350"/>
      <c r="X176" s="350"/>
      <c r="Y176" s="351">
        <v>1</v>
      </c>
      <c r="Z176" s="336"/>
      <c r="AA176" s="337">
        <v>1</v>
      </c>
    </row>
    <row r="177" spans="1:27" ht="104.4" x14ac:dyDescent="0.3">
      <c r="A177" s="468"/>
      <c r="B177" s="453" t="s">
        <v>648</v>
      </c>
      <c r="C177" s="296" t="s">
        <v>998</v>
      </c>
      <c r="D177" s="297" t="s">
        <v>999</v>
      </c>
      <c r="E177" s="298" t="s">
        <v>1000</v>
      </c>
      <c r="F177" s="298" t="s">
        <v>1001</v>
      </c>
      <c r="G177" s="299">
        <v>1</v>
      </c>
      <c r="H177" s="300">
        <v>1</v>
      </c>
      <c r="I177" s="301">
        <v>1</v>
      </c>
      <c r="J177" s="302">
        <v>1</v>
      </c>
      <c r="K177" s="303" t="s">
        <v>1002</v>
      </c>
      <c r="L177" s="304">
        <v>1</v>
      </c>
      <c r="M177" s="245">
        <v>1</v>
      </c>
      <c r="N177" s="245">
        <v>1</v>
      </c>
      <c r="O177" s="246">
        <v>1</v>
      </c>
      <c r="P177" s="327" t="s">
        <v>1002</v>
      </c>
      <c r="Q177" s="248">
        <v>1</v>
      </c>
      <c r="R177" s="263">
        <v>1</v>
      </c>
      <c r="S177" s="263">
        <v>1</v>
      </c>
      <c r="T177" s="246">
        <v>1</v>
      </c>
      <c r="U177" s="247" t="s">
        <v>1002</v>
      </c>
      <c r="V177" s="248">
        <v>1</v>
      </c>
      <c r="W177" s="350"/>
      <c r="X177" s="350"/>
      <c r="Y177" s="351">
        <v>1</v>
      </c>
      <c r="Z177" s="336"/>
      <c r="AA177" s="337">
        <v>1</v>
      </c>
    </row>
    <row r="178" spans="1:27" ht="121.8" x14ac:dyDescent="0.3">
      <c r="A178" s="468"/>
      <c r="B178" s="455"/>
      <c r="C178" s="298" t="s">
        <v>649</v>
      </c>
      <c r="D178" s="297" t="s">
        <v>650</v>
      </c>
      <c r="E178" s="305" t="s">
        <v>1003</v>
      </c>
      <c r="F178" s="298" t="s">
        <v>1004</v>
      </c>
      <c r="G178" s="299">
        <v>1</v>
      </c>
      <c r="H178" s="300">
        <v>1</v>
      </c>
      <c r="I178" s="301">
        <v>1</v>
      </c>
      <c r="J178" s="302">
        <v>1</v>
      </c>
      <c r="K178" s="303" t="s">
        <v>1005</v>
      </c>
      <c r="L178" s="304">
        <v>1</v>
      </c>
      <c r="M178" s="245">
        <v>1</v>
      </c>
      <c r="N178" s="245">
        <v>1</v>
      </c>
      <c r="O178" s="246">
        <v>1</v>
      </c>
      <c r="P178" s="327" t="s">
        <v>1005</v>
      </c>
      <c r="Q178" s="248">
        <v>1</v>
      </c>
      <c r="R178" s="245">
        <v>1</v>
      </c>
      <c r="S178" s="245">
        <v>1</v>
      </c>
      <c r="T178" s="246">
        <v>1</v>
      </c>
      <c r="U178" s="247" t="s">
        <v>1005</v>
      </c>
      <c r="V178" s="248">
        <v>3</v>
      </c>
      <c r="W178" s="355"/>
      <c r="X178" s="355"/>
      <c r="Y178" s="356">
        <v>1</v>
      </c>
      <c r="Z178" s="338"/>
      <c r="AA178" s="339">
        <v>1</v>
      </c>
    </row>
    <row r="179" spans="1:27" ht="121.8" x14ac:dyDescent="0.3">
      <c r="A179" s="468"/>
      <c r="B179" s="471" t="s">
        <v>651</v>
      </c>
      <c r="C179" s="315" t="s">
        <v>652</v>
      </c>
      <c r="D179" s="317" t="s">
        <v>653</v>
      </c>
      <c r="E179" s="318" t="s">
        <v>654</v>
      </c>
      <c r="F179" s="316" t="s">
        <v>761</v>
      </c>
      <c r="G179" s="319">
        <v>39</v>
      </c>
      <c r="H179" s="320">
        <v>39</v>
      </c>
      <c r="I179" s="320">
        <v>39</v>
      </c>
      <c r="J179" s="321">
        <v>1</v>
      </c>
      <c r="K179" s="322" t="s">
        <v>1006</v>
      </c>
      <c r="L179" s="323">
        <v>1</v>
      </c>
      <c r="M179" s="324">
        <v>650</v>
      </c>
      <c r="N179" s="324">
        <v>650</v>
      </c>
      <c r="O179" s="325">
        <v>1</v>
      </c>
      <c r="P179" s="195" t="s">
        <v>1007</v>
      </c>
      <c r="Q179" s="194">
        <v>1</v>
      </c>
      <c r="R179" s="324">
        <v>500</v>
      </c>
      <c r="S179" s="324">
        <v>500</v>
      </c>
      <c r="T179" s="325">
        <v>1</v>
      </c>
      <c r="U179" s="195" t="s">
        <v>1007</v>
      </c>
      <c r="V179" s="194">
        <v>1</v>
      </c>
      <c r="W179" s="249"/>
      <c r="X179" s="249"/>
      <c r="Y179" s="250">
        <v>1</v>
      </c>
      <c r="Z179" s="251"/>
      <c r="AA179" s="252">
        <v>1</v>
      </c>
    </row>
    <row r="180" spans="1:27" ht="156.6" x14ac:dyDescent="0.3">
      <c r="A180" s="468"/>
      <c r="B180" s="472"/>
      <c r="C180" s="316" t="s">
        <v>655</v>
      </c>
      <c r="D180" s="317" t="s">
        <v>656</v>
      </c>
      <c r="E180" s="318" t="s">
        <v>654</v>
      </c>
      <c r="F180" s="316" t="s">
        <v>659</v>
      </c>
      <c r="G180" s="319" t="s">
        <v>762</v>
      </c>
      <c r="H180" s="320">
        <v>300</v>
      </c>
      <c r="I180" s="320">
        <v>300</v>
      </c>
      <c r="J180" s="321">
        <v>1</v>
      </c>
      <c r="K180" s="322" t="s">
        <v>1008</v>
      </c>
      <c r="L180" s="323">
        <v>1</v>
      </c>
      <c r="M180" s="324">
        <v>955</v>
      </c>
      <c r="N180" s="324">
        <v>955</v>
      </c>
      <c r="O180" s="325">
        <v>1</v>
      </c>
      <c r="P180" s="195" t="s">
        <v>1009</v>
      </c>
      <c r="Q180" s="194">
        <v>1</v>
      </c>
      <c r="R180" s="324">
        <v>430</v>
      </c>
      <c r="S180" s="324">
        <v>430</v>
      </c>
      <c r="T180" s="325">
        <v>1</v>
      </c>
      <c r="U180" s="329" t="s">
        <v>1010</v>
      </c>
      <c r="V180" s="194">
        <v>1</v>
      </c>
      <c r="W180" s="357"/>
      <c r="X180" s="357"/>
      <c r="Y180" s="192">
        <v>1</v>
      </c>
      <c r="Z180" s="349"/>
      <c r="AA180" s="193">
        <v>1</v>
      </c>
    </row>
    <row r="181" spans="1:27" ht="243.6" x14ac:dyDescent="0.3">
      <c r="A181" s="468"/>
      <c r="B181" s="473"/>
      <c r="C181" s="316" t="s">
        <v>657</v>
      </c>
      <c r="D181" s="317" t="s">
        <v>658</v>
      </c>
      <c r="E181" s="316" t="s">
        <v>664</v>
      </c>
      <c r="F181" s="316" t="s">
        <v>660</v>
      </c>
      <c r="G181" s="319">
        <v>40</v>
      </c>
      <c r="H181" s="320">
        <v>40</v>
      </c>
      <c r="I181" s="320">
        <v>40</v>
      </c>
      <c r="J181" s="321">
        <v>1</v>
      </c>
      <c r="K181" s="326" t="s">
        <v>1011</v>
      </c>
      <c r="L181" s="323">
        <v>1</v>
      </c>
      <c r="M181" s="324">
        <v>40</v>
      </c>
      <c r="N181" s="324">
        <v>40</v>
      </c>
      <c r="O181" s="325">
        <v>1</v>
      </c>
      <c r="P181" s="329" t="s">
        <v>1012</v>
      </c>
      <c r="Q181" s="194">
        <v>1</v>
      </c>
      <c r="R181" s="324">
        <v>40</v>
      </c>
      <c r="S181" s="324">
        <v>40</v>
      </c>
      <c r="T181" s="325">
        <v>1</v>
      </c>
      <c r="U181" s="329" t="s">
        <v>1013</v>
      </c>
      <c r="V181" s="194">
        <v>1</v>
      </c>
      <c r="W181" s="352"/>
      <c r="X181" s="352"/>
      <c r="Y181" s="353">
        <v>1</v>
      </c>
      <c r="Z181" s="348"/>
      <c r="AA181" s="347">
        <v>1</v>
      </c>
    </row>
    <row r="182" spans="1:27" ht="99.75" customHeight="1" x14ac:dyDescent="0.3">
      <c r="A182" s="468"/>
      <c r="B182" s="474" t="s">
        <v>661</v>
      </c>
      <c r="C182" s="306" t="s">
        <v>662</v>
      </c>
      <c r="D182" s="307" t="s">
        <v>663</v>
      </c>
      <c r="E182" s="509" t="s">
        <v>664</v>
      </c>
      <c r="F182" s="506" t="s">
        <v>759</v>
      </c>
      <c r="G182" s="308" t="s">
        <v>670</v>
      </c>
      <c r="H182" s="309">
        <v>749</v>
      </c>
      <c r="I182" s="309">
        <v>749</v>
      </c>
      <c r="J182" s="310">
        <v>1</v>
      </c>
      <c r="K182" s="311" t="s">
        <v>765</v>
      </c>
      <c r="L182" s="312">
        <v>1</v>
      </c>
      <c r="M182" s="249">
        <v>1685</v>
      </c>
      <c r="N182" s="249">
        <v>1685</v>
      </c>
      <c r="O182" s="250">
        <v>0.99940688018979829</v>
      </c>
      <c r="P182" s="251" t="s">
        <v>765</v>
      </c>
      <c r="Q182" s="252">
        <v>1</v>
      </c>
      <c r="R182" s="334">
        <v>1681</v>
      </c>
      <c r="S182" s="334">
        <v>1681</v>
      </c>
      <c r="T182" s="264">
        <v>1</v>
      </c>
      <c r="U182" s="265" t="s">
        <v>765</v>
      </c>
      <c r="V182" s="266">
        <v>1</v>
      </c>
      <c r="W182" s="331"/>
      <c r="X182" s="331"/>
      <c r="Y182" s="260">
        <v>1</v>
      </c>
      <c r="Z182" s="261"/>
      <c r="AA182" s="262">
        <v>1</v>
      </c>
    </row>
    <row r="183" spans="1:27" ht="121.8" x14ac:dyDescent="0.3">
      <c r="A183" s="468"/>
      <c r="B183" s="475"/>
      <c r="C183" s="306" t="s">
        <v>662</v>
      </c>
      <c r="D183" s="307" t="s">
        <v>663</v>
      </c>
      <c r="E183" s="510"/>
      <c r="F183" s="507"/>
      <c r="G183" s="308" t="s">
        <v>762</v>
      </c>
      <c r="H183" s="309">
        <v>112</v>
      </c>
      <c r="I183" s="309">
        <v>112</v>
      </c>
      <c r="J183" s="310">
        <v>1</v>
      </c>
      <c r="K183" s="313" t="s">
        <v>764</v>
      </c>
      <c r="L183" s="312">
        <v>1</v>
      </c>
      <c r="M183" s="249">
        <v>201</v>
      </c>
      <c r="N183" s="249">
        <v>201</v>
      </c>
      <c r="O183" s="250">
        <v>1</v>
      </c>
      <c r="P183" s="251" t="s">
        <v>1014</v>
      </c>
      <c r="Q183" s="252">
        <v>1</v>
      </c>
      <c r="R183" s="334">
        <v>690</v>
      </c>
      <c r="S183" s="334">
        <v>630</v>
      </c>
      <c r="T183" s="264">
        <v>1</v>
      </c>
      <c r="U183" s="265" t="s">
        <v>1014</v>
      </c>
      <c r="V183" s="266">
        <v>1</v>
      </c>
      <c r="W183" s="331"/>
      <c r="X183" s="331"/>
      <c r="Y183" s="260">
        <v>1</v>
      </c>
      <c r="Z183" s="261"/>
      <c r="AA183" s="262">
        <v>1</v>
      </c>
    </row>
    <row r="184" spans="1:27" ht="174" x14ac:dyDescent="0.3">
      <c r="A184" s="468"/>
      <c r="B184" s="476"/>
      <c r="C184" s="306" t="s">
        <v>662</v>
      </c>
      <c r="D184" s="307" t="s">
        <v>663</v>
      </c>
      <c r="E184" s="314" t="s">
        <v>664</v>
      </c>
      <c r="F184" s="508"/>
      <c r="G184" s="308" t="s">
        <v>763</v>
      </c>
      <c r="H184" s="309">
        <v>3584</v>
      </c>
      <c r="I184" s="309">
        <v>3584</v>
      </c>
      <c r="J184" s="310">
        <v>1</v>
      </c>
      <c r="K184" s="313" t="s">
        <v>760</v>
      </c>
      <c r="L184" s="312">
        <v>1</v>
      </c>
      <c r="M184" s="249">
        <v>4118</v>
      </c>
      <c r="N184" s="249">
        <v>4118</v>
      </c>
      <c r="O184" s="250">
        <v>1</v>
      </c>
      <c r="P184" s="251" t="s">
        <v>760</v>
      </c>
      <c r="Q184" s="330">
        <v>1</v>
      </c>
      <c r="R184" s="334">
        <v>3880</v>
      </c>
      <c r="S184" s="334">
        <v>3660</v>
      </c>
      <c r="T184" s="264">
        <v>1</v>
      </c>
      <c r="U184" s="265" t="s">
        <v>760</v>
      </c>
      <c r="V184" s="266">
        <v>1</v>
      </c>
      <c r="W184" s="331"/>
      <c r="X184" s="331"/>
      <c r="Y184" s="260">
        <v>1</v>
      </c>
      <c r="Z184" s="261"/>
      <c r="AA184" s="262">
        <v>1</v>
      </c>
    </row>
    <row r="185" spans="1:27" ht="138" x14ac:dyDescent="0.3">
      <c r="A185" s="468"/>
      <c r="B185" s="412" t="s">
        <v>677</v>
      </c>
      <c r="C185" s="413" t="s">
        <v>678</v>
      </c>
      <c r="D185" s="414" t="s">
        <v>1110</v>
      </c>
      <c r="E185" s="411" t="s">
        <v>665</v>
      </c>
      <c r="F185" s="411" t="s">
        <v>1111</v>
      </c>
      <c r="G185" s="415">
        <v>2</v>
      </c>
      <c r="H185" s="416">
        <v>0</v>
      </c>
      <c r="I185" s="417">
        <v>0</v>
      </c>
      <c r="J185" s="409">
        <v>0</v>
      </c>
      <c r="K185" s="418"/>
      <c r="L185" s="409">
        <v>0</v>
      </c>
      <c r="M185" s="419">
        <v>1</v>
      </c>
      <c r="N185" s="419">
        <v>1</v>
      </c>
      <c r="O185" s="420">
        <v>1</v>
      </c>
      <c r="P185" s="419" t="s">
        <v>1112</v>
      </c>
      <c r="Q185" s="448">
        <v>0.5</v>
      </c>
      <c r="R185" s="421">
        <v>1</v>
      </c>
      <c r="S185" s="421">
        <v>1</v>
      </c>
      <c r="T185" s="422">
        <v>1</v>
      </c>
      <c r="U185" s="444" t="s">
        <v>1143</v>
      </c>
      <c r="V185" s="423">
        <v>1</v>
      </c>
      <c r="W185" s="401"/>
      <c r="X185" s="401"/>
      <c r="Y185" s="402">
        <v>0</v>
      </c>
      <c r="Z185" s="408"/>
      <c r="AA185" s="407">
        <v>1</v>
      </c>
    </row>
    <row r="186" spans="1:27" ht="96.6" x14ac:dyDescent="0.3">
      <c r="A186" s="468"/>
      <c r="B186" s="412" t="s">
        <v>677</v>
      </c>
      <c r="C186" s="411" t="s">
        <v>680</v>
      </c>
      <c r="D186" s="414" t="s">
        <v>1113</v>
      </c>
      <c r="E186" s="411" t="s">
        <v>665</v>
      </c>
      <c r="F186" s="411" t="s">
        <v>1114</v>
      </c>
      <c r="G186" s="415">
        <v>2</v>
      </c>
      <c r="H186" s="416">
        <v>0</v>
      </c>
      <c r="I186" s="417">
        <v>0</v>
      </c>
      <c r="J186" s="409">
        <v>0</v>
      </c>
      <c r="K186" s="418"/>
      <c r="L186" s="409">
        <v>0</v>
      </c>
      <c r="M186" s="419">
        <v>1</v>
      </c>
      <c r="N186" s="419">
        <v>1</v>
      </c>
      <c r="O186" s="420">
        <v>1</v>
      </c>
      <c r="P186" s="419" t="s">
        <v>1115</v>
      </c>
      <c r="Q186" s="448">
        <v>0.5</v>
      </c>
      <c r="R186" s="421">
        <v>1</v>
      </c>
      <c r="S186" s="421">
        <v>1</v>
      </c>
      <c r="T186" s="422">
        <v>1</v>
      </c>
      <c r="U186" s="445" t="s">
        <v>1144</v>
      </c>
      <c r="V186" s="423">
        <v>1</v>
      </c>
      <c r="W186" s="401"/>
      <c r="X186" s="401"/>
      <c r="Y186" s="402">
        <v>0</v>
      </c>
      <c r="Z186" s="446"/>
      <c r="AA186" s="407">
        <v>1</v>
      </c>
    </row>
    <row r="187" spans="1:27" ht="82.8" x14ac:dyDescent="0.3">
      <c r="A187" s="468"/>
      <c r="B187" s="412" t="s">
        <v>677</v>
      </c>
      <c r="C187" s="411" t="s">
        <v>681</v>
      </c>
      <c r="D187" s="414" t="s">
        <v>1116</v>
      </c>
      <c r="E187" s="411" t="s">
        <v>665</v>
      </c>
      <c r="F187" s="411" t="s">
        <v>679</v>
      </c>
      <c r="G187" s="415">
        <v>2</v>
      </c>
      <c r="H187" s="416">
        <v>0</v>
      </c>
      <c r="I187" s="417">
        <v>0</v>
      </c>
      <c r="J187" s="409">
        <v>0</v>
      </c>
      <c r="K187" s="418"/>
      <c r="L187" s="409">
        <v>0</v>
      </c>
      <c r="M187" s="419">
        <v>1</v>
      </c>
      <c r="N187" s="419">
        <v>1</v>
      </c>
      <c r="O187" s="420">
        <v>1</v>
      </c>
      <c r="P187" s="419" t="s">
        <v>1117</v>
      </c>
      <c r="Q187" s="448">
        <v>0.5</v>
      </c>
      <c r="R187" s="421"/>
      <c r="S187" s="421">
        <v>0</v>
      </c>
      <c r="T187" s="422">
        <v>0</v>
      </c>
      <c r="U187" s="445"/>
      <c r="V187" s="423">
        <v>0.5</v>
      </c>
      <c r="W187" s="401"/>
      <c r="X187" s="401"/>
      <c r="Y187" s="402">
        <v>1</v>
      </c>
      <c r="Z187" s="424"/>
      <c r="AA187" s="407">
        <v>1</v>
      </c>
    </row>
    <row r="188" spans="1:27" ht="400.2" x14ac:dyDescent="0.3">
      <c r="A188" s="468"/>
      <c r="B188" s="412" t="s">
        <v>677</v>
      </c>
      <c r="C188" s="413" t="s">
        <v>682</v>
      </c>
      <c r="D188" s="414" t="s">
        <v>1118</v>
      </c>
      <c r="E188" s="411" t="s">
        <v>665</v>
      </c>
      <c r="F188" s="411" t="s">
        <v>683</v>
      </c>
      <c r="G188" s="415">
        <v>1</v>
      </c>
      <c r="H188" s="416">
        <v>0</v>
      </c>
      <c r="I188" s="417">
        <v>0</v>
      </c>
      <c r="J188" s="409">
        <v>0</v>
      </c>
      <c r="K188" s="418"/>
      <c r="L188" s="409">
        <v>0</v>
      </c>
      <c r="M188" s="419">
        <v>1</v>
      </c>
      <c r="N188" s="419">
        <v>1</v>
      </c>
      <c r="O188" s="420">
        <v>1</v>
      </c>
      <c r="P188" s="425" t="s">
        <v>1119</v>
      </c>
      <c r="Q188" s="448">
        <v>1</v>
      </c>
      <c r="R188" s="421"/>
      <c r="S188" s="426">
        <v>0</v>
      </c>
      <c r="T188" s="422">
        <v>0</v>
      </c>
      <c r="U188" s="445"/>
      <c r="V188" s="423">
        <v>1</v>
      </c>
      <c r="W188" s="401"/>
      <c r="X188" s="405"/>
      <c r="Y188" s="402">
        <v>0</v>
      </c>
      <c r="Z188" s="446"/>
      <c r="AA188" s="407">
        <v>1</v>
      </c>
    </row>
    <row r="189" spans="1:27" ht="82.8" x14ac:dyDescent="0.3">
      <c r="A189" s="468"/>
      <c r="B189" s="412" t="s">
        <v>677</v>
      </c>
      <c r="C189" s="411" t="s">
        <v>684</v>
      </c>
      <c r="D189" s="427" t="s">
        <v>1120</v>
      </c>
      <c r="E189" s="411" t="s">
        <v>665</v>
      </c>
      <c r="F189" s="428" t="s">
        <v>1121</v>
      </c>
      <c r="G189" s="415">
        <v>1</v>
      </c>
      <c r="H189" s="416">
        <v>0</v>
      </c>
      <c r="I189" s="417">
        <v>0</v>
      </c>
      <c r="J189" s="409">
        <v>0</v>
      </c>
      <c r="K189" s="418"/>
      <c r="L189" s="409">
        <v>0</v>
      </c>
      <c r="M189" s="419">
        <v>1</v>
      </c>
      <c r="N189" s="419">
        <v>1</v>
      </c>
      <c r="O189" s="420">
        <v>1</v>
      </c>
      <c r="P189" s="419" t="s">
        <v>1122</v>
      </c>
      <c r="Q189" s="448">
        <v>1</v>
      </c>
      <c r="R189" s="421">
        <v>1</v>
      </c>
      <c r="S189" s="429">
        <v>1</v>
      </c>
      <c r="T189" s="422">
        <v>1</v>
      </c>
      <c r="U189" s="445" t="s">
        <v>1145</v>
      </c>
      <c r="V189" s="447">
        <v>1</v>
      </c>
      <c r="W189" s="430"/>
      <c r="X189" s="406"/>
      <c r="Y189" s="402">
        <v>0</v>
      </c>
      <c r="Z189" s="404"/>
      <c r="AA189" s="407">
        <v>2</v>
      </c>
    </row>
    <row r="190" spans="1:27" ht="124.8" x14ac:dyDescent="0.3">
      <c r="A190" s="468"/>
      <c r="B190" s="412" t="s">
        <v>685</v>
      </c>
      <c r="C190" s="431" t="s">
        <v>686</v>
      </c>
      <c r="D190" s="427" t="s">
        <v>1123</v>
      </c>
      <c r="E190" s="411" t="s">
        <v>665</v>
      </c>
      <c r="F190" s="428" t="s">
        <v>1124</v>
      </c>
      <c r="G190" s="415">
        <v>2</v>
      </c>
      <c r="H190" s="416">
        <v>0</v>
      </c>
      <c r="I190" s="417">
        <v>0</v>
      </c>
      <c r="J190" s="409">
        <v>0</v>
      </c>
      <c r="K190" s="418"/>
      <c r="L190" s="409">
        <v>0</v>
      </c>
      <c r="M190" s="419">
        <v>1</v>
      </c>
      <c r="N190" s="419">
        <v>1</v>
      </c>
      <c r="O190" s="420">
        <v>1</v>
      </c>
      <c r="P190" s="419" t="s">
        <v>1125</v>
      </c>
      <c r="Q190" s="448">
        <v>0.5</v>
      </c>
      <c r="R190" s="421"/>
      <c r="S190" s="429">
        <v>0</v>
      </c>
      <c r="T190" s="422">
        <v>0</v>
      </c>
      <c r="U190" s="445"/>
      <c r="V190" s="447">
        <v>0.5</v>
      </c>
      <c r="W190" s="401"/>
      <c r="X190" s="406"/>
      <c r="Y190" s="402">
        <v>1</v>
      </c>
      <c r="Z190" s="424"/>
      <c r="AA190" s="407">
        <v>1</v>
      </c>
    </row>
    <row r="191" spans="1:27" ht="138" x14ac:dyDescent="0.3">
      <c r="A191" s="468"/>
      <c r="B191" s="432" t="s">
        <v>667</v>
      </c>
      <c r="C191" s="411" t="s">
        <v>687</v>
      </c>
      <c r="D191" s="433" t="s">
        <v>1126</v>
      </c>
      <c r="E191" s="411" t="s">
        <v>665</v>
      </c>
      <c r="F191" s="411" t="s">
        <v>666</v>
      </c>
      <c r="G191" s="416">
        <v>4</v>
      </c>
      <c r="H191" s="416">
        <v>1</v>
      </c>
      <c r="I191" s="417">
        <v>1</v>
      </c>
      <c r="J191" s="409">
        <v>1</v>
      </c>
      <c r="K191" s="410" t="s">
        <v>1127</v>
      </c>
      <c r="L191" s="409">
        <v>0.25</v>
      </c>
      <c r="M191" s="419">
        <v>1</v>
      </c>
      <c r="N191" s="435">
        <v>1</v>
      </c>
      <c r="O191" s="420">
        <v>1</v>
      </c>
      <c r="P191" s="436" t="s">
        <v>1128</v>
      </c>
      <c r="Q191" s="448">
        <v>0.5</v>
      </c>
      <c r="R191" s="421">
        <v>1</v>
      </c>
      <c r="S191" s="429">
        <v>1</v>
      </c>
      <c r="T191" s="422">
        <v>1</v>
      </c>
      <c r="U191" s="445" t="s">
        <v>1146</v>
      </c>
      <c r="V191" s="447">
        <v>0.75</v>
      </c>
      <c r="W191" s="401"/>
      <c r="X191" s="406"/>
      <c r="Y191" s="402">
        <v>1</v>
      </c>
      <c r="Z191" s="424"/>
      <c r="AA191" s="407">
        <v>1</v>
      </c>
    </row>
    <row r="192" spans="1:27" ht="234.6" x14ac:dyDescent="0.3">
      <c r="A192" s="468"/>
      <c r="B192" s="432" t="s">
        <v>667</v>
      </c>
      <c r="C192" s="411" t="s">
        <v>687</v>
      </c>
      <c r="D192" s="437" t="s">
        <v>1129</v>
      </c>
      <c r="E192" s="411" t="s">
        <v>665</v>
      </c>
      <c r="F192" s="411" t="s">
        <v>1130</v>
      </c>
      <c r="G192" s="416">
        <v>1</v>
      </c>
      <c r="H192" s="416">
        <v>0</v>
      </c>
      <c r="I192" s="417">
        <v>0</v>
      </c>
      <c r="J192" s="409">
        <v>0</v>
      </c>
      <c r="K192" s="410"/>
      <c r="L192" s="409">
        <v>0</v>
      </c>
      <c r="M192" s="419">
        <v>1</v>
      </c>
      <c r="N192" s="435">
        <v>1</v>
      </c>
      <c r="O192" s="420">
        <v>1</v>
      </c>
      <c r="P192" s="436" t="s">
        <v>1131</v>
      </c>
      <c r="Q192" s="448">
        <v>1</v>
      </c>
      <c r="R192" s="421"/>
      <c r="S192" s="429">
        <v>0</v>
      </c>
      <c r="T192" s="422">
        <v>0</v>
      </c>
      <c r="U192" s="445"/>
      <c r="V192" s="447">
        <v>1</v>
      </c>
      <c r="W192" s="401"/>
      <c r="X192" s="406"/>
      <c r="Y192" s="402">
        <v>0</v>
      </c>
      <c r="Z192" s="403"/>
      <c r="AA192" s="407">
        <v>1</v>
      </c>
    </row>
    <row r="193" spans="1:27" ht="409.6" x14ac:dyDescent="0.3">
      <c r="A193" s="468"/>
      <c r="B193" s="432" t="s">
        <v>667</v>
      </c>
      <c r="C193" s="411" t="s">
        <v>688</v>
      </c>
      <c r="D193" s="438" t="s">
        <v>1132</v>
      </c>
      <c r="E193" s="411" t="s">
        <v>665</v>
      </c>
      <c r="F193" s="411" t="s">
        <v>1130</v>
      </c>
      <c r="G193" s="416">
        <v>2</v>
      </c>
      <c r="H193" s="416">
        <v>0</v>
      </c>
      <c r="I193" s="417">
        <v>0</v>
      </c>
      <c r="J193" s="409">
        <v>0</v>
      </c>
      <c r="K193" s="410"/>
      <c r="L193" s="409">
        <v>0</v>
      </c>
      <c r="M193" s="419">
        <v>1</v>
      </c>
      <c r="N193" s="435">
        <v>1</v>
      </c>
      <c r="O193" s="420">
        <v>1</v>
      </c>
      <c r="P193" s="436" t="s">
        <v>1133</v>
      </c>
      <c r="Q193" s="448">
        <v>0.5</v>
      </c>
      <c r="R193" s="421">
        <v>1</v>
      </c>
      <c r="S193" s="429">
        <v>1</v>
      </c>
      <c r="T193" s="422">
        <v>0</v>
      </c>
      <c r="U193" s="445" t="s">
        <v>1147</v>
      </c>
      <c r="V193" s="447">
        <v>1</v>
      </c>
      <c r="W193" s="430"/>
      <c r="X193" s="406"/>
      <c r="Y193" s="402">
        <v>0</v>
      </c>
      <c r="Z193" s="403"/>
      <c r="AA193" s="407">
        <v>1</v>
      </c>
    </row>
    <row r="194" spans="1:27" ht="110.4" x14ac:dyDescent="0.3">
      <c r="A194" s="468"/>
      <c r="B194" s="432" t="s">
        <v>689</v>
      </c>
      <c r="C194" s="411" t="s">
        <v>688</v>
      </c>
      <c r="D194" s="439" t="s">
        <v>1134</v>
      </c>
      <c r="E194" s="411" t="s">
        <v>665</v>
      </c>
      <c r="F194" s="411" t="s">
        <v>1130</v>
      </c>
      <c r="G194" s="416">
        <v>2</v>
      </c>
      <c r="H194" s="416">
        <v>1</v>
      </c>
      <c r="I194" s="417">
        <v>1</v>
      </c>
      <c r="J194" s="409">
        <v>1</v>
      </c>
      <c r="K194" s="410" t="s">
        <v>1135</v>
      </c>
      <c r="L194" s="409">
        <v>0.5</v>
      </c>
      <c r="M194" s="419"/>
      <c r="N194" s="435">
        <v>0</v>
      </c>
      <c r="O194" s="420">
        <v>0</v>
      </c>
      <c r="P194" s="436" t="s">
        <v>1136</v>
      </c>
      <c r="Q194" s="448">
        <v>0.5</v>
      </c>
      <c r="R194" s="421">
        <v>1</v>
      </c>
      <c r="S194" s="429">
        <v>1</v>
      </c>
      <c r="T194" s="422">
        <v>1</v>
      </c>
      <c r="U194" s="445" t="s">
        <v>1148</v>
      </c>
      <c r="V194" s="447">
        <v>1</v>
      </c>
      <c r="W194" s="401"/>
      <c r="X194" s="406"/>
      <c r="Y194" s="402">
        <v>0</v>
      </c>
      <c r="Z194" s="401"/>
      <c r="AA194" s="407">
        <v>1</v>
      </c>
    </row>
    <row r="195" spans="1:27" ht="207" x14ac:dyDescent="0.3">
      <c r="A195" s="468"/>
      <c r="B195" s="432" t="s">
        <v>668</v>
      </c>
      <c r="C195" s="610" t="s">
        <v>690</v>
      </c>
      <c r="D195" s="440" t="s">
        <v>1137</v>
      </c>
      <c r="E195" s="411" t="s">
        <v>665</v>
      </c>
      <c r="F195" s="411" t="s">
        <v>669</v>
      </c>
      <c r="G195" s="416">
        <v>2</v>
      </c>
      <c r="H195" s="416">
        <v>1</v>
      </c>
      <c r="I195" s="417">
        <v>1</v>
      </c>
      <c r="J195" s="409">
        <v>1</v>
      </c>
      <c r="K195" s="410" t="s">
        <v>1138</v>
      </c>
      <c r="L195" s="409">
        <v>0.5</v>
      </c>
      <c r="M195" s="419">
        <v>1</v>
      </c>
      <c r="N195" s="441">
        <v>1</v>
      </c>
      <c r="O195" s="420">
        <v>1</v>
      </c>
      <c r="P195" s="436" t="s">
        <v>1139</v>
      </c>
      <c r="Q195" s="448">
        <v>1</v>
      </c>
      <c r="R195" s="421">
        <v>0</v>
      </c>
      <c r="S195" s="429">
        <v>0</v>
      </c>
      <c r="T195" s="422">
        <v>0</v>
      </c>
      <c r="U195" s="445"/>
      <c r="V195" s="447">
        <v>1</v>
      </c>
      <c r="W195" s="401"/>
      <c r="X195" s="442"/>
      <c r="Y195" s="402">
        <v>0</v>
      </c>
      <c r="Z195" s="401"/>
      <c r="AA195" s="407">
        <v>1</v>
      </c>
    </row>
    <row r="196" spans="1:27" ht="43.2" x14ac:dyDescent="0.3">
      <c r="A196" s="468"/>
      <c r="B196" s="432" t="s">
        <v>668</v>
      </c>
      <c r="C196" s="611"/>
      <c r="D196" s="443" t="s">
        <v>1140</v>
      </c>
      <c r="E196" s="411" t="s">
        <v>665</v>
      </c>
      <c r="F196" s="411" t="s">
        <v>1141</v>
      </c>
      <c r="G196" s="416">
        <v>2</v>
      </c>
      <c r="H196" s="416">
        <v>0</v>
      </c>
      <c r="I196" s="417">
        <v>0</v>
      </c>
      <c r="J196" s="409">
        <v>0</v>
      </c>
      <c r="K196" s="434"/>
      <c r="L196" s="409">
        <v>0</v>
      </c>
      <c r="M196" s="419">
        <v>1</v>
      </c>
      <c r="N196" s="435">
        <v>1</v>
      </c>
      <c r="O196" s="420">
        <v>1</v>
      </c>
      <c r="P196" s="436" t="s">
        <v>1142</v>
      </c>
      <c r="Q196" s="448">
        <v>0.5</v>
      </c>
      <c r="R196" s="421">
        <v>0</v>
      </c>
      <c r="S196" s="429">
        <v>1</v>
      </c>
      <c r="T196" s="422">
        <v>0</v>
      </c>
      <c r="U196" s="445" t="s">
        <v>1149</v>
      </c>
      <c r="V196" s="447">
        <v>0.5</v>
      </c>
      <c r="W196" s="401"/>
      <c r="X196" s="406"/>
      <c r="Y196" s="402">
        <v>1</v>
      </c>
      <c r="Z196" s="400"/>
      <c r="AA196" s="407">
        <v>1</v>
      </c>
    </row>
  </sheetData>
  <protectedRanges>
    <protectedRange sqref="X189:X190" name="Rango2_4_2_2"/>
    <protectedRange sqref="N191:N196" name="Rango2_2"/>
    <protectedRange sqref="X191:X196" name="Rango2_4_2_1"/>
    <protectedRange sqref="X171" name="Rango1_6_1_1_1_1"/>
    <protectedRange sqref="D175:D176" name="Rango1_1_1_1_1_1"/>
    <protectedRange sqref="D177" name="Rango1_1_1_1_1_1_2"/>
    <protectedRange sqref="C185" name="Rango1_5_1"/>
    <protectedRange sqref="C187" name="Rango1_1_1_2_1"/>
    <protectedRange sqref="C188" name="Rango1_1_2_2"/>
    <protectedRange sqref="D188" name="Rango1_1_3_1_1"/>
    <protectedRange sqref="C189" name="Rango1_6_1_1"/>
    <protectedRange sqref="D189" name="Rango1_9_2"/>
    <protectedRange sqref="C190" name="Rango1_6_2_1"/>
    <protectedRange sqref="D190" name="Rango1_9_1_1"/>
    <protectedRange sqref="C191:C193 C196" name="Rango1_2_1_2_1"/>
    <protectedRange sqref="D192" name="Rango1_1_1_1_1_1_1_1"/>
    <protectedRange sqref="D193:D196" name="Rango1_1_1_5_1_2_1_1_1"/>
    <protectedRange sqref="F191:F196" name="Rango1_6_3_1"/>
    <protectedRange sqref="E191:E196" name="Rango1_1_1_1_1"/>
    <protectedRange sqref="C124:C126 C129:C136" name="Rango1_2_1_2_2_1"/>
    <protectedRange sqref="D124:D136" name="Rango1_3_2"/>
    <protectedRange sqref="E124:E136" name="Rango1_1_2_1_1"/>
    <protectedRange sqref="C139" name="Rango1_5_1_2"/>
    <protectedRange sqref="C141" name="Rango1_1_1_2_1_2"/>
    <protectedRange sqref="C142" name="Rango1_1_2_2_2"/>
    <protectedRange sqref="D142" name="Rango1_1_3_1_1_2"/>
    <protectedRange sqref="C143" name="Rango1_6_1_1_2"/>
    <protectedRange sqref="D143" name="Rango1_9_2_2"/>
    <protectedRange sqref="C144" name="Rango1_6_2_1_2"/>
    <protectedRange sqref="D144" name="Rango1_9_1_1_2"/>
    <protectedRange sqref="C145:C147 C150" name="Rango1_2_1_2_1_2"/>
    <protectedRange sqref="D146" name="Rango1_1_1_1_1_1_1_1_2"/>
    <protectedRange sqref="D147:D150" name="Rango1_1_1_5_1_2_1_1_1_2"/>
    <protectedRange sqref="F145:F150" name="Rango1_6_3_1_2"/>
    <protectedRange sqref="E145:E150" name="Rango1_1_1_1_1_3"/>
  </protectedRanges>
  <mergeCells count="147">
    <mergeCell ref="Z83:Z88"/>
    <mergeCell ref="H78:H79"/>
    <mergeCell ref="I78:I79"/>
    <mergeCell ref="K78:K79"/>
    <mergeCell ref="L78:L79"/>
    <mergeCell ref="S78:S79"/>
    <mergeCell ref="T78:T79"/>
    <mergeCell ref="K89:K91"/>
    <mergeCell ref="P89:P91"/>
    <mergeCell ref="U89:U91"/>
    <mergeCell ref="Z89:Z91"/>
    <mergeCell ref="K83:K88"/>
    <mergeCell ref="P83:P88"/>
    <mergeCell ref="U83:U88"/>
    <mergeCell ref="U78:U79"/>
    <mergeCell ref="V78:V79"/>
    <mergeCell ref="W78:W79"/>
    <mergeCell ref="X78:X79"/>
    <mergeCell ref="Y78:Y79"/>
    <mergeCell ref="R78:R79"/>
    <mergeCell ref="Z78:Z79"/>
    <mergeCell ref="J78:J79"/>
    <mergeCell ref="M78:M79"/>
    <mergeCell ref="N78:N79"/>
    <mergeCell ref="B7:B9"/>
    <mergeCell ref="E7:E9"/>
    <mergeCell ref="H7:L7"/>
    <mergeCell ref="K8:K9"/>
    <mergeCell ref="P8:P9"/>
    <mergeCell ref="Q8:Q9"/>
    <mergeCell ref="R8:T8"/>
    <mergeCell ref="L8:L9"/>
    <mergeCell ref="H8:J8"/>
    <mergeCell ref="C7:C9"/>
    <mergeCell ref="D7:D9"/>
    <mergeCell ref="T59:T60"/>
    <mergeCell ref="O78:O79"/>
    <mergeCell ref="P78:P79"/>
    <mergeCell ref="Q78:Q79"/>
    <mergeCell ref="B45:B51"/>
    <mergeCell ref="B78:B79"/>
    <mergeCell ref="C48:C49"/>
    <mergeCell ref="U59:U60"/>
    <mergeCell ref="V59:V60"/>
    <mergeCell ref="W59:W60"/>
    <mergeCell ref="X59:X60"/>
    <mergeCell ref="Y59:Y60"/>
    <mergeCell ref="Z59:Z60"/>
    <mergeCell ref="Z1:AA1"/>
    <mergeCell ref="U8:U9"/>
    <mergeCell ref="V8:V9"/>
    <mergeCell ref="W7:AA7"/>
    <mergeCell ref="Z2:AA3"/>
    <mergeCell ref="Z4:AA4"/>
    <mergeCell ref="Z8:Z9"/>
    <mergeCell ref="AA8:AA9"/>
    <mergeCell ref="R7:V7"/>
    <mergeCell ref="E1:Y1"/>
    <mergeCell ref="F7:G8"/>
    <mergeCell ref="W8:Y8"/>
    <mergeCell ref="M8:O8"/>
    <mergeCell ref="M7:Q7"/>
    <mergeCell ref="Z5:AA6"/>
    <mergeCell ref="AA78:AA79"/>
    <mergeCell ref="C16:C19"/>
    <mergeCell ref="C20:C21"/>
    <mergeCell ref="C27:C36"/>
    <mergeCell ref="C37:C44"/>
    <mergeCell ref="C22:C23"/>
    <mergeCell ref="G59:G60"/>
    <mergeCell ref="E28:E29"/>
    <mergeCell ref="N59:N60"/>
    <mergeCell ref="O59:O60"/>
    <mergeCell ref="P59:P60"/>
    <mergeCell ref="Q59:Q60"/>
    <mergeCell ref="H59:H60"/>
    <mergeCell ref="I59:I60"/>
    <mergeCell ref="L59:L60"/>
    <mergeCell ref="J59:J60"/>
    <mergeCell ref="K59:K60"/>
    <mergeCell ref="M59:M60"/>
    <mergeCell ref="AA59:AA60"/>
    <mergeCell ref="R59:R60"/>
    <mergeCell ref="S59:S60"/>
    <mergeCell ref="G78:G79"/>
    <mergeCell ref="F78:F79"/>
    <mergeCell ref="F182:F184"/>
    <mergeCell ref="E182:E183"/>
    <mergeCell ref="C111:C113"/>
    <mergeCell ref="C114:C116"/>
    <mergeCell ref="B80:B81"/>
    <mergeCell ref="A52:A54"/>
    <mergeCell ref="A7:A9"/>
    <mergeCell ref="D59:D60"/>
    <mergeCell ref="E59:E60"/>
    <mergeCell ref="A78:A91"/>
    <mergeCell ref="A124:A165"/>
    <mergeCell ref="B89:B91"/>
    <mergeCell ref="C83:C88"/>
    <mergeCell ref="D80:D81"/>
    <mergeCell ref="B111:B123"/>
    <mergeCell ref="C70:C73"/>
    <mergeCell ref="C74:C77"/>
    <mergeCell ref="E74:E77"/>
    <mergeCell ref="A55:A77"/>
    <mergeCell ref="C55:C56"/>
    <mergeCell ref="C59:C60"/>
    <mergeCell ref="C64:C67"/>
    <mergeCell ref="C68:C69"/>
    <mergeCell ref="F89:F91"/>
    <mergeCell ref="E89:E91"/>
    <mergeCell ref="C89:C91"/>
    <mergeCell ref="C78:C79"/>
    <mergeCell ref="D78:D79"/>
    <mergeCell ref="E78:E79"/>
    <mergeCell ref="C80:C81"/>
    <mergeCell ref="A1:D5"/>
    <mergeCell ref="A6:D6"/>
    <mergeCell ref="A10:A12"/>
    <mergeCell ref="A13:A15"/>
    <mergeCell ref="E2:Y6"/>
    <mergeCell ref="A16:A18"/>
    <mergeCell ref="A19:A21"/>
    <mergeCell ref="A45:A51"/>
    <mergeCell ref="A22:A24"/>
    <mergeCell ref="A25:A27"/>
    <mergeCell ref="A28:A30"/>
    <mergeCell ref="A31:A33"/>
    <mergeCell ref="A34:A36"/>
    <mergeCell ref="A37:A39"/>
    <mergeCell ref="A40:A42"/>
    <mergeCell ref="C10:C12"/>
    <mergeCell ref="C13:C15"/>
    <mergeCell ref="D27:D28"/>
    <mergeCell ref="B172:B176"/>
    <mergeCell ref="A111:A123"/>
    <mergeCell ref="C142:C145"/>
    <mergeCell ref="C146:C153"/>
    <mergeCell ref="C155:C158"/>
    <mergeCell ref="C160:C161"/>
    <mergeCell ref="A171:A196"/>
    <mergeCell ref="E80:E81"/>
    <mergeCell ref="C137:C141"/>
    <mergeCell ref="B179:B181"/>
    <mergeCell ref="B182:B184"/>
    <mergeCell ref="B177:B178"/>
    <mergeCell ref="C195:C196"/>
  </mergeCells>
  <phoneticPr fontId="49" type="noConversion"/>
  <dataValidations disablePrompts="1" count="3">
    <dataValidation type="whole" errorStyle="warning" operator="greaterThanOrEqual" allowBlank="1" showInputMessage="1" showErrorMessage="1" errorTitle="Valor erróneo" error="Sólo se permite valores igual o mayores que cero (0)" promptTitle="Información" prompt="Sólo se permite valores enteros" sqref="I168 H130:H136 W130:W136 M111:M136 W80:X112 R130:R136 W171 H159:I167 M159:N1048576 W159:X170 H169:I1048576 H80:I110 N61:N71 R117:R123 M149:N157 H137:I138 R137:S138 W137:X138 H143:I146 R140:S140 N145:N146 M143:M148 W148 R147:R148 M140:N140 W145:X146 M137:N138 S145 R149:S157 H140:I140 W140:X140 H149:I157 R143:R145 R146:S146 W143:W144 W149:X157 R159:S1048576 I67:I71 I61:I65 H74:I74 M74:N74 M80:N110 W113 X33:X36 W55:X78 W197:X1048576 W10:X32 W33:W40 U55 N56 N58:N59 K55 I56:I59 P55 Z55 H77:I78 M77:N78 H120:H121 W114:X116 W117:W123 R113 R114:S116 R80:S112 W172:X184 H10:I55 M10:N55 R10:S78 W41:X52" xr:uid="{00000000-0002-0000-0000-000000000000}">
      <formula1>0</formula1>
    </dataValidation>
    <dataValidation type="decimal" operator="greaterThanOrEqual" allowBlank="1" showInputMessage="1" showErrorMessage="1" sqref="X171" xr:uid="{00000000-0002-0000-0000-000002000000}">
      <formula1>-1000000000</formula1>
    </dataValidation>
    <dataValidation type="decimal" operator="greaterThanOrEqual" allowBlank="1" showInputMessage="1" prompt="Información - Sólo se permite valores enteros" sqref="W185:X196" xr:uid="{AEEA951A-F9A7-4916-9D3D-ED393324C1A3}">
      <formula1>0</formula1>
    </dataValidation>
  </dataValidations>
  <printOptions horizontalCentered="1"/>
  <pageMargins left="0.15748031496062992" right="0.15748031496062992" top="0.94488188976377951" bottom="0.59055118110236215" header="0.31496062992125984" footer="0.27559055118110237"/>
  <pageSetup paperSize="5" scale="40" orientation="landscape" horizontalDpi="4294967293" verticalDpi="4294967293" r:id="rId1"/>
  <headerFooter>
    <oddHeader>&amp;C&amp;"Arial Black,Normal"&amp;36&amp;K00-004COPIA CONTROLADA</oddHeader>
  </headerFooter>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xdr:col>
                <xdr:colOff>800100</xdr:colOff>
                <xdr:row>0</xdr:row>
                <xdr:rowOff>0</xdr:rowOff>
              </from>
              <to>
                <xdr:col>2</xdr:col>
                <xdr:colOff>2171700</xdr:colOff>
                <xdr:row>5</xdr:row>
                <xdr:rowOff>76200</xdr:rowOff>
              </to>
            </anchor>
          </objectPr>
        </oleObject>
      </mc:Choice>
      <mc:Fallback>
        <oleObject progId="Word.Picture.8" shapeId="3073"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8"/>
  <sheetViews>
    <sheetView zoomScale="10" zoomScaleNormal="10" workbookViewId="0"/>
  </sheetViews>
  <sheetFormatPr baseColWidth="10" defaultRowHeight="14.4" x14ac:dyDescent="0.3"/>
  <cols>
    <col min="2" max="2" width="22.44140625" customWidth="1"/>
    <col min="3" max="3" width="24" customWidth="1"/>
    <col min="4" max="4" width="23.33203125" customWidth="1"/>
    <col min="5" max="5" width="26" customWidth="1"/>
    <col min="6" max="6" width="31.109375" customWidth="1"/>
    <col min="7" max="7" width="26.33203125" customWidth="1"/>
  </cols>
  <sheetData>
    <row r="1" spans="1:7" ht="17.399999999999999" x14ac:dyDescent="0.3">
      <c r="A1" s="31"/>
      <c r="B1" s="31"/>
      <c r="C1" s="626" t="s">
        <v>93</v>
      </c>
      <c r="D1" s="626"/>
      <c r="E1" s="626"/>
      <c r="F1" s="31"/>
      <c r="G1" s="31"/>
    </row>
    <row r="2" spans="1:7" ht="17.399999999999999" x14ac:dyDescent="0.3">
      <c r="A2" s="31"/>
      <c r="C2" s="626" t="s">
        <v>94</v>
      </c>
      <c r="D2" s="626"/>
      <c r="E2" s="626"/>
      <c r="F2" s="31"/>
      <c r="G2" s="31"/>
    </row>
    <row r="3" spans="1:7" ht="17.399999999999999" x14ac:dyDescent="0.3">
      <c r="A3" s="31"/>
      <c r="B3" s="31"/>
      <c r="C3" s="626" t="s">
        <v>95</v>
      </c>
      <c r="D3" s="626"/>
      <c r="E3" s="626"/>
      <c r="F3" s="31"/>
      <c r="G3" s="31"/>
    </row>
    <row r="4" spans="1:7" x14ac:dyDescent="0.3">
      <c r="A4" s="31"/>
      <c r="B4" s="31"/>
      <c r="C4" s="31"/>
      <c r="D4" s="31"/>
      <c r="E4" s="31"/>
      <c r="F4" s="31"/>
      <c r="G4" s="31"/>
    </row>
    <row r="5" spans="1:7" ht="28.2" x14ac:dyDescent="0.3">
      <c r="A5" s="31"/>
      <c r="B5" s="627" t="s">
        <v>96</v>
      </c>
      <c r="C5" s="627"/>
      <c r="D5" s="627"/>
      <c r="E5" s="627"/>
      <c r="F5" s="627"/>
      <c r="G5" s="627"/>
    </row>
    <row r="6" spans="1:7" ht="22.8" x14ac:dyDescent="0.3">
      <c r="A6" s="31"/>
      <c r="B6" s="628" t="s">
        <v>97</v>
      </c>
      <c r="C6" s="628"/>
      <c r="D6" s="628"/>
      <c r="E6" s="628"/>
      <c r="F6" s="628"/>
      <c r="G6" s="628"/>
    </row>
    <row r="7" spans="1:7" ht="31.2" x14ac:dyDescent="0.3">
      <c r="A7" s="31"/>
      <c r="B7" s="32" t="s">
        <v>98</v>
      </c>
      <c r="C7" s="629" t="s">
        <v>99</v>
      </c>
      <c r="D7" s="630"/>
      <c r="E7" s="32" t="s">
        <v>100</v>
      </c>
      <c r="F7" s="32" t="s">
        <v>101</v>
      </c>
      <c r="G7" s="32" t="s">
        <v>102</v>
      </c>
    </row>
    <row r="8" spans="1:7" ht="120" x14ac:dyDescent="0.3">
      <c r="A8" s="31"/>
      <c r="B8" s="33" t="s">
        <v>103</v>
      </c>
      <c r="C8" s="34">
        <v>1.1000000000000001</v>
      </c>
      <c r="D8" s="35" t="s">
        <v>104</v>
      </c>
      <c r="E8" s="35" t="s">
        <v>105</v>
      </c>
      <c r="F8" s="34" t="s">
        <v>106</v>
      </c>
      <c r="G8" s="34">
        <v>2018</v>
      </c>
    </row>
    <row r="9" spans="1:7" ht="210" x14ac:dyDescent="0.3">
      <c r="A9" s="31"/>
      <c r="B9" s="33"/>
      <c r="C9" s="34">
        <v>1.2</v>
      </c>
      <c r="D9" s="35" t="s">
        <v>107</v>
      </c>
      <c r="E9" s="35" t="s">
        <v>108</v>
      </c>
      <c r="F9" s="34" t="s">
        <v>109</v>
      </c>
      <c r="G9" s="34">
        <v>2018</v>
      </c>
    </row>
    <row r="10" spans="1:7" ht="255" x14ac:dyDescent="0.3">
      <c r="A10" s="31"/>
      <c r="B10" s="33"/>
      <c r="C10" s="34" t="s">
        <v>110</v>
      </c>
      <c r="D10" s="35" t="s">
        <v>111</v>
      </c>
      <c r="E10" s="35" t="s">
        <v>112</v>
      </c>
      <c r="F10" s="34" t="s">
        <v>113</v>
      </c>
      <c r="G10" s="34">
        <v>2018</v>
      </c>
    </row>
    <row r="11" spans="1:7" ht="75" x14ac:dyDescent="0.3">
      <c r="A11" s="31"/>
      <c r="B11" s="33"/>
      <c r="C11" s="34">
        <v>1.3</v>
      </c>
      <c r="D11" s="35" t="s">
        <v>114</v>
      </c>
      <c r="E11" s="35" t="s">
        <v>115</v>
      </c>
      <c r="F11" s="34" t="s">
        <v>116</v>
      </c>
      <c r="G11" s="34">
        <v>2018</v>
      </c>
    </row>
    <row r="12" spans="1:7" ht="150" x14ac:dyDescent="0.3">
      <c r="A12" s="31"/>
      <c r="B12" s="631" t="s">
        <v>117</v>
      </c>
      <c r="C12" s="34" t="s">
        <v>118</v>
      </c>
      <c r="D12" s="35" t="s">
        <v>119</v>
      </c>
      <c r="E12" s="35" t="s">
        <v>120</v>
      </c>
      <c r="F12" s="34" t="s">
        <v>121</v>
      </c>
      <c r="G12" s="34" t="s">
        <v>122</v>
      </c>
    </row>
    <row r="13" spans="1:7" ht="90" x14ac:dyDescent="0.3">
      <c r="A13" s="31"/>
      <c r="B13" s="631"/>
      <c r="C13" s="34" t="s">
        <v>123</v>
      </c>
      <c r="D13" s="35" t="s">
        <v>124</v>
      </c>
      <c r="E13" s="35" t="s">
        <v>125</v>
      </c>
      <c r="F13" s="34" t="s">
        <v>121</v>
      </c>
      <c r="G13" s="34" t="s">
        <v>126</v>
      </c>
    </row>
    <row r="14" spans="1:7" ht="75" x14ac:dyDescent="0.3">
      <c r="A14" s="31"/>
      <c r="B14" s="631"/>
      <c r="C14" s="34" t="s">
        <v>127</v>
      </c>
      <c r="D14" s="35" t="s">
        <v>128</v>
      </c>
      <c r="E14" s="35" t="s">
        <v>129</v>
      </c>
      <c r="F14" s="34" t="s">
        <v>121</v>
      </c>
      <c r="G14" s="34" t="s">
        <v>122</v>
      </c>
    </row>
    <row r="15" spans="1:7" ht="75" x14ac:dyDescent="0.3">
      <c r="A15" s="31"/>
      <c r="B15" s="631"/>
      <c r="C15" s="34" t="s">
        <v>130</v>
      </c>
      <c r="D15" s="35" t="s">
        <v>131</v>
      </c>
      <c r="E15" s="35" t="s">
        <v>132</v>
      </c>
      <c r="F15" s="34" t="s">
        <v>133</v>
      </c>
      <c r="G15" s="34" t="s">
        <v>134</v>
      </c>
    </row>
    <row r="16" spans="1:7" ht="165" x14ac:dyDescent="0.3">
      <c r="A16" s="31"/>
      <c r="B16" s="631"/>
      <c r="C16" s="34" t="s">
        <v>135</v>
      </c>
      <c r="D16" s="35" t="s">
        <v>136</v>
      </c>
      <c r="E16" s="35" t="s">
        <v>137</v>
      </c>
      <c r="F16" s="34" t="s">
        <v>133</v>
      </c>
      <c r="G16" s="34" t="s">
        <v>134</v>
      </c>
    </row>
    <row r="17" spans="1:7" ht="165" x14ac:dyDescent="0.3">
      <c r="A17" s="31"/>
      <c r="B17" s="632" t="s">
        <v>138</v>
      </c>
      <c r="C17" s="34" t="s">
        <v>139</v>
      </c>
      <c r="D17" s="35" t="s">
        <v>140</v>
      </c>
      <c r="E17" s="35" t="s">
        <v>141</v>
      </c>
      <c r="F17" s="34" t="s">
        <v>142</v>
      </c>
      <c r="G17" s="34" t="s">
        <v>134</v>
      </c>
    </row>
    <row r="18" spans="1:7" ht="135" x14ac:dyDescent="0.3">
      <c r="A18" s="31"/>
      <c r="B18" s="632"/>
      <c r="C18" s="34" t="s">
        <v>143</v>
      </c>
      <c r="D18" s="35" t="s">
        <v>144</v>
      </c>
      <c r="E18" s="35" t="s">
        <v>145</v>
      </c>
      <c r="F18" s="34" t="s">
        <v>146</v>
      </c>
      <c r="G18" s="34" t="s">
        <v>122</v>
      </c>
    </row>
    <row r="19" spans="1:7" ht="90" x14ac:dyDescent="0.3">
      <c r="A19" s="31"/>
      <c r="B19" s="632"/>
      <c r="C19" s="34" t="s">
        <v>147</v>
      </c>
      <c r="D19" s="35" t="s">
        <v>148</v>
      </c>
      <c r="E19" s="35" t="s">
        <v>149</v>
      </c>
      <c r="F19" s="34" t="s">
        <v>150</v>
      </c>
      <c r="G19" s="34" t="s">
        <v>134</v>
      </c>
    </row>
    <row r="20" spans="1:7" ht="105" x14ac:dyDescent="0.3">
      <c r="A20" s="31"/>
      <c r="B20" s="632"/>
      <c r="C20" s="34" t="s">
        <v>151</v>
      </c>
      <c r="D20" s="35" t="s">
        <v>152</v>
      </c>
      <c r="E20" s="35" t="s">
        <v>153</v>
      </c>
      <c r="F20" s="34" t="s">
        <v>154</v>
      </c>
      <c r="G20" s="34" t="s">
        <v>126</v>
      </c>
    </row>
    <row r="21" spans="1:7" ht="90" x14ac:dyDescent="0.3">
      <c r="A21" s="31"/>
      <c r="B21" s="632"/>
      <c r="C21" s="34" t="s">
        <v>155</v>
      </c>
      <c r="D21" s="35" t="s">
        <v>156</v>
      </c>
      <c r="E21" s="35" t="s">
        <v>157</v>
      </c>
      <c r="F21" s="34" t="s">
        <v>154</v>
      </c>
      <c r="G21" s="34" t="s">
        <v>126</v>
      </c>
    </row>
    <row r="22" spans="1:7" ht="195" x14ac:dyDescent="0.3">
      <c r="A22" s="31"/>
      <c r="B22" s="632"/>
      <c r="C22" s="34" t="s">
        <v>158</v>
      </c>
      <c r="D22" s="35" t="s">
        <v>159</v>
      </c>
      <c r="E22" s="35" t="s">
        <v>160</v>
      </c>
      <c r="F22" s="34" t="s">
        <v>161</v>
      </c>
      <c r="G22" s="34" t="s">
        <v>162</v>
      </c>
    </row>
    <row r="23" spans="1:7" ht="30" x14ac:dyDescent="0.3">
      <c r="A23" s="31"/>
      <c r="B23" s="632"/>
      <c r="C23" s="34" t="s">
        <v>163</v>
      </c>
      <c r="D23" s="35" t="s">
        <v>164</v>
      </c>
      <c r="E23" s="35" t="s">
        <v>165</v>
      </c>
      <c r="F23" s="34" t="s">
        <v>166</v>
      </c>
      <c r="G23" s="34" t="s">
        <v>122</v>
      </c>
    </row>
    <row r="24" spans="1:7" ht="165" x14ac:dyDescent="0.3">
      <c r="A24" s="31"/>
      <c r="B24" s="632"/>
      <c r="C24" s="34" t="s">
        <v>167</v>
      </c>
      <c r="D24" s="35" t="s">
        <v>168</v>
      </c>
      <c r="E24" s="35" t="s">
        <v>169</v>
      </c>
      <c r="F24" s="34" t="s">
        <v>170</v>
      </c>
      <c r="G24" s="34" t="s">
        <v>162</v>
      </c>
    </row>
    <row r="25" spans="1:7" ht="300" x14ac:dyDescent="0.3">
      <c r="A25" s="31"/>
      <c r="B25" s="632" t="s">
        <v>138</v>
      </c>
      <c r="C25" s="34" t="s">
        <v>171</v>
      </c>
      <c r="D25" s="35" t="s">
        <v>172</v>
      </c>
      <c r="E25" s="35" t="s">
        <v>173</v>
      </c>
      <c r="F25" s="34" t="s">
        <v>174</v>
      </c>
      <c r="G25" s="34" t="s">
        <v>162</v>
      </c>
    </row>
    <row r="26" spans="1:7" ht="90" x14ac:dyDescent="0.3">
      <c r="A26" s="31"/>
      <c r="B26" s="632"/>
      <c r="C26" s="34" t="s">
        <v>175</v>
      </c>
      <c r="D26" s="35" t="s">
        <v>176</v>
      </c>
      <c r="E26" s="35" t="s">
        <v>177</v>
      </c>
      <c r="F26" s="35" t="s">
        <v>178</v>
      </c>
      <c r="G26" s="34" t="s">
        <v>162</v>
      </c>
    </row>
    <row r="27" spans="1:7" ht="120" x14ac:dyDescent="0.3">
      <c r="A27" s="31"/>
      <c r="B27" s="633" t="s">
        <v>179</v>
      </c>
      <c r="C27" s="34" t="s">
        <v>180</v>
      </c>
      <c r="D27" s="35" t="s">
        <v>181</v>
      </c>
      <c r="E27" s="35" t="s">
        <v>182</v>
      </c>
      <c r="F27" s="34" t="s">
        <v>183</v>
      </c>
      <c r="G27" s="34">
        <v>2018</v>
      </c>
    </row>
    <row r="28" spans="1:7" ht="90" x14ac:dyDescent="0.3">
      <c r="A28" s="31"/>
      <c r="B28" s="634"/>
      <c r="C28" s="34" t="s">
        <v>184</v>
      </c>
      <c r="D28" s="35" t="s">
        <v>185</v>
      </c>
      <c r="E28" s="35" t="s">
        <v>186</v>
      </c>
      <c r="F28" s="34" t="s">
        <v>187</v>
      </c>
      <c r="G28" s="34">
        <v>2018</v>
      </c>
    </row>
    <row r="29" spans="1:7" ht="165" x14ac:dyDescent="0.3">
      <c r="A29" s="31"/>
      <c r="B29" s="36" t="s">
        <v>188</v>
      </c>
      <c r="C29" s="34" t="s">
        <v>189</v>
      </c>
      <c r="D29" s="35" t="s">
        <v>190</v>
      </c>
      <c r="E29" s="35" t="s">
        <v>191</v>
      </c>
      <c r="F29" s="34" t="s">
        <v>192</v>
      </c>
      <c r="G29" s="34">
        <v>2018</v>
      </c>
    </row>
    <row r="30" spans="1:7" ht="150" x14ac:dyDescent="0.3">
      <c r="A30" s="31"/>
      <c r="B30" s="37" t="s">
        <v>193</v>
      </c>
      <c r="C30" s="34" t="s">
        <v>194</v>
      </c>
      <c r="D30" s="35" t="s">
        <v>195</v>
      </c>
      <c r="E30" s="35" t="s">
        <v>196</v>
      </c>
      <c r="F30" s="34" t="s">
        <v>197</v>
      </c>
      <c r="G30" s="34">
        <v>2018</v>
      </c>
    </row>
    <row r="34" spans="1:17" x14ac:dyDescent="0.3">
      <c r="A34" s="38"/>
      <c r="B34" s="38"/>
      <c r="C34" s="38"/>
      <c r="D34" s="38"/>
      <c r="E34" s="38"/>
      <c r="F34" s="38"/>
      <c r="G34" s="38"/>
      <c r="H34" s="38"/>
      <c r="I34" s="38"/>
      <c r="J34" s="38"/>
      <c r="K34" s="38"/>
      <c r="L34" s="38"/>
      <c r="M34" s="38"/>
      <c r="N34" s="38"/>
      <c r="O34" s="38"/>
      <c r="P34" s="38"/>
      <c r="Q34" s="38"/>
    </row>
    <row r="35" spans="1:17" ht="15.6" x14ac:dyDescent="0.3">
      <c r="A35" s="635" t="s">
        <v>198</v>
      </c>
      <c r="B35" s="636"/>
      <c r="C35" s="636"/>
      <c r="D35" s="636"/>
      <c r="E35" s="636"/>
      <c r="F35" s="636"/>
      <c r="G35" s="636"/>
      <c r="H35" s="636"/>
      <c r="I35" s="636"/>
      <c r="J35" s="636"/>
      <c r="K35" s="636"/>
      <c r="L35" s="636"/>
      <c r="M35" s="636"/>
      <c r="N35" s="636"/>
      <c r="O35" s="636"/>
      <c r="P35" s="636"/>
      <c r="Q35" s="636"/>
    </row>
    <row r="36" spans="1:17" ht="15.6" x14ac:dyDescent="0.3">
      <c r="A36" s="39"/>
      <c r="B36" s="40"/>
      <c r="C36" s="40"/>
      <c r="D36" s="40"/>
      <c r="E36" s="40"/>
      <c r="F36" s="40"/>
      <c r="G36" s="40"/>
      <c r="H36" s="40"/>
      <c r="I36" s="40"/>
      <c r="J36" s="40"/>
      <c r="K36" s="40"/>
      <c r="L36" s="40"/>
      <c r="M36" s="38"/>
      <c r="N36" s="38"/>
      <c r="O36" s="38"/>
      <c r="P36" s="38"/>
      <c r="Q36" s="38"/>
    </row>
    <row r="37" spans="1:17" ht="15.6" x14ac:dyDescent="0.3">
      <c r="B37" s="622" t="s">
        <v>199</v>
      </c>
      <c r="C37" s="622"/>
      <c r="D37" s="622"/>
      <c r="E37" s="622"/>
      <c r="F37" s="622"/>
      <c r="G37" s="623" t="s">
        <v>200</v>
      </c>
      <c r="H37" s="624"/>
      <c r="I37" s="624"/>
      <c r="J37" s="625"/>
      <c r="L37" s="40"/>
      <c r="M37" s="38"/>
      <c r="N37" s="38"/>
      <c r="O37" s="38"/>
      <c r="P37" s="38"/>
      <c r="Q37" s="38"/>
    </row>
    <row r="38" spans="1:17" ht="25.2" x14ac:dyDescent="0.3">
      <c r="A38" s="41"/>
      <c r="B38" s="42"/>
      <c r="C38" s="42"/>
      <c r="D38" s="42"/>
      <c r="E38" s="42"/>
      <c r="F38" s="42"/>
      <c r="G38" s="42"/>
      <c r="H38" s="42"/>
      <c r="K38" s="42"/>
      <c r="L38" s="42"/>
      <c r="M38" s="38"/>
      <c r="N38" s="38"/>
      <c r="O38" s="38"/>
      <c r="P38" s="38"/>
      <c r="Q38" s="38"/>
    </row>
    <row r="39" spans="1:17" x14ac:dyDescent="0.3">
      <c r="B39" s="622" t="s">
        <v>201</v>
      </c>
      <c r="C39" s="622"/>
      <c r="D39" s="622"/>
      <c r="E39" s="622"/>
      <c r="F39" s="622"/>
      <c r="G39" s="637" t="s">
        <v>202</v>
      </c>
      <c r="H39" s="638"/>
      <c r="I39" s="639"/>
      <c r="J39" s="43"/>
      <c r="L39" s="44" t="s">
        <v>203</v>
      </c>
      <c r="M39" s="45" t="s">
        <v>204</v>
      </c>
      <c r="N39" s="38"/>
      <c r="O39" s="38"/>
      <c r="P39" s="38"/>
      <c r="Q39" s="38"/>
    </row>
    <row r="40" spans="1:17" ht="15.6" x14ac:dyDescent="0.3">
      <c r="A40" s="46"/>
      <c r="B40" s="47"/>
      <c r="C40" s="38"/>
      <c r="D40" s="38"/>
      <c r="E40" s="38"/>
      <c r="F40" s="48"/>
      <c r="G40" s="47"/>
      <c r="H40" s="47"/>
      <c r="I40" s="47"/>
      <c r="J40" s="48"/>
      <c r="L40" s="48"/>
      <c r="M40" s="48"/>
      <c r="N40" s="38"/>
      <c r="O40" s="38"/>
      <c r="P40" s="38"/>
      <c r="Q40" s="38"/>
    </row>
    <row r="41" spans="1:17" ht="26.4" x14ac:dyDescent="0.3">
      <c r="B41" s="622" t="s">
        <v>205</v>
      </c>
      <c r="C41" s="622"/>
      <c r="D41" s="622"/>
      <c r="E41" s="622"/>
      <c r="F41" s="622"/>
      <c r="G41" s="637" t="s">
        <v>206</v>
      </c>
      <c r="H41" s="638"/>
      <c r="I41" s="639"/>
      <c r="J41" s="49"/>
      <c r="K41" s="50"/>
      <c r="L41" s="44" t="s">
        <v>207</v>
      </c>
      <c r="M41" s="45">
        <v>2018</v>
      </c>
      <c r="N41" s="38"/>
      <c r="O41" s="38"/>
      <c r="P41" s="38"/>
      <c r="Q41" s="38"/>
    </row>
    <row r="42" spans="1:17" x14ac:dyDescent="0.3">
      <c r="A42" s="44"/>
      <c r="B42" s="44"/>
      <c r="C42" s="38"/>
      <c r="D42" s="38"/>
      <c r="E42" s="38"/>
      <c r="F42" s="51"/>
      <c r="G42" s="44"/>
      <c r="H42" s="44"/>
      <c r="I42" s="44"/>
      <c r="J42" s="49"/>
      <c r="K42" s="50"/>
      <c r="M42" s="38"/>
      <c r="N42" s="38"/>
      <c r="O42" s="38"/>
      <c r="P42" s="38"/>
      <c r="Q42" s="38"/>
    </row>
    <row r="43" spans="1:17" x14ac:dyDescent="0.3">
      <c r="B43" s="622" t="s">
        <v>208</v>
      </c>
      <c r="C43" s="622"/>
      <c r="D43" s="622"/>
      <c r="E43" s="622"/>
      <c r="F43" s="622"/>
      <c r="G43" s="637" t="s">
        <v>209</v>
      </c>
      <c r="H43" s="638"/>
      <c r="I43" s="639"/>
      <c r="J43" s="49"/>
      <c r="K43" s="50"/>
      <c r="M43" s="38"/>
      <c r="N43" s="38"/>
      <c r="O43" s="38"/>
      <c r="P43" s="38"/>
      <c r="Q43" s="38"/>
    </row>
    <row r="44" spans="1:17" x14ac:dyDescent="0.3">
      <c r="A44" s="38"/>
      <c r="B44" s="38"/>
      <c r="C44" s="38"/>
      <c r="D44" s="38"/>
      <c r="E44" s="38"/>
      <c r="F44" s="38"/>
      <c r="G44" s="38"/>
      <c r="H44" s="38"/>
      <c r="I44" s="38"/>
      <c r="J44" s="38"/>
      <c r="K44" s="38"/>
      <c r="L44" s="38"/>
      <c r="M44" s="38"/>
      <c r="N44" s="38"/>
      <c r="O44" s="38"/>
      <c r="P44" s="38"/>
      <c r="Q44" s="38"/>
    </row>
    <row r="45" spans="1:17" x14ac:dyDescent="0.3">
      <c r="A45" s="640" t="s">
        <v>210</v>
      </c>
      <c r="B45" s="641"/>
      <c r="C45" s="641"/>
      <c r="D45" s="641"/>
      <c r="E45" s="641"/>
      <c r="F45" s="641"/>
      <c r="G45" s="641"/>
      <c r="H45" s="642"/>
      <c r="I45" s="640" t="s">
        <v>211</v>
      </c>
      <c r="J45" s="641"/>
      <c r="K45" s="641"/>
      <c r="L45" s="641"/>
      <c r="M45" s="642"/>
      <c r="N45" s="640" t="s">
        <v>212</v>
      </c>
      <c r="O45" s="641"/>
      <c r="P45" s="641"/>
      <c r="Q45" s="642"/>
    </row>
    <row r="46" spans="1:17" ht="36" x14ac:dyDescent="0.3">
      <c r="A46" s="640" t="s">
        <v>213</v>
      </c>
      <c r="B46" s="641"/>
      <c r="C46" s="642"/>
      <c r="D46" s="640" t="s">
        <v>214</v>
      </c>
      <c r="E46" s="642"/>
      <c r="F46" s="640" t="s">
        <v>215</v>
      </c>
      <c r="G46" s="642"/>
      <c r="H46" s="52" t="s">
        <v>216</v>
      </c>
      <c r="I46" s="52" t="s">
        <v>217</v>
      </c>
      <c r="J46" s="52" t="s">
        <v>218</v>
      </c>
      <c r="K46" s="52" t="s">
        <v>219</v>
      </c>
      <c r="L46" s="52" t="s">
        <v>220</v>
      </c>
      <c r="M46" s="52" t="s">
        <v>221</v>
      </c>
      <c r="N46" s="52" t="s">
        <v>222</v>
      </c>
      <c r="O46" s="52" t="s">
        <v>223</v>
      </c>
      <c r="P46" s="52" t="s">
        <v>224</v>
      </c>
      <c r="Q46" s="52" t="s">
        <v>225</v>
      </c>
    </row>
    <row r="47" spans="1:17" ht="148.19999999999999" x14ac:dyDescent="0.3">
      <c r="A47" s="643" t="s">
        <v>226</v>
      </c>
      <c r="B47" s="644"/>
      <c r="C47" s="645"/>
      <c r="D47" s="646">
        <v>16544</v>
      </c>
      <c r="E47" s="647"/>
      <c r="F47" s="643" t="s">
        <v>227</v>
      </c>
      <c r="G47" s="645"/>
      <c r="H47" s="53" t="s">
        <v>228</v>
      </c>
      <c r="I47" s="54" t="s">
        <v>229</v>
      </c>
      <c r="J47" s="54" t="s">
        <v>230</v>
      </c>
      <c r="K47" s="54" t="s">
        <v>231</v>
      </c>
      <c r="L47" s="55" t="s">
        <v>232</v>
      </c>
      <c r="M47" s="55" t="s">
        <v>233</v>
      </c>
      <c r="N47" s="56" t="s">
        <v>234</v>
      </c>
      <c r="O47" s="56" t="s">
        <v>235</v>
      </c>
      <c r="P47" s="56" t="s">
        <v>236</v>
      </c>
      <c r="Q47" s="55" t="s">
        <v>237</v>
      </c>
    </row>
    <row r="48" spans="1:17" ht="136.80000000000001" x14ac:dyDescent="0.3">
      <c r="A48" s="643" t="s">
        <v>226</v>
      </c>
      <c r="B48" s="644"/>
      <c r="C48" s="645"/>
      <c r="D48" s="646">
        <v>23799</v>
      </c>
      <c r="E48" s="647"/>
      <c r="F48" s="643" t="s">
        <v>238</v>
      </c>
      <c r="G48" s="645"/>
      <c r="H48" s="53" t="s">
        <v>228</v>
      </c>
      <c r="I48" s="54" t="s">
        <v>239</v>
      </c>
      <c r="J48" s="57" t="s">
        <v>240</v>
      </c>
      <c r="K48" s="54" t="s">
        <v>231</v>
      </c>
      <c r="L48" s="55" t="s">
        <v>232</v>
      </c>
      <c r="M48" s="55" t="s">
        <v>241</v>
      </c>
      <c r="N48" s="56" t="s">
        <v>234</v>
      </c>
      <c r="O48" s="56" t="s">
        <v>235</v>
      </c>
      <c r="P48" s="56" t="s">
        <v>236</v>
      </c>
      <c r="Q48" s="55" t="s">
        <v>242</v>
      </c>
    </row>
    <row r="49" spans="1:17" ht="148.19999999999999" x14ac:dyDescent="0.3">
      <c r="A49" s="643" t="s">
        <v>226</v>
      </c>
      <c r="B49" s="644"/>
      <c r="C49" s="645"/>
      <c r="D49" s="646">
        <v>24226</v>
      </c>
      <c r="E49" s="647"/>
      <c r="F49" s="643" t="s">
        <v>243</v>
      </c>
      <c r="G49" s="645"/>
      <c r="H49" s="53" t="s">
        <v>228</v>
      </c>
      <c r="I49" s="54" t="s">
        <v>244</v>
      </c>
      <c r="J49" s="54" t="s">
        <v>230</v>
      </c>
      <c r="K49" s="54" t="s">
        <v>231</v>
      </c>
      <c r="L49" s="55" t="s">
        <v>232</v>
      </c>
      <c r="M49" s="55" t="s">
        <v>233</v>
      </c>
      <c r="N49" s="56" t="s">
        <v>234</v>
      </c>
      <c r="O49" s="56" t="s">
        <v>235</v>
      </c>
      <c r="P49" s="56" t="s">
        <v>236</v>
      </c>
      <c r="Q49" s="55" t="s">
        <v>237</v>
      </c>
    </row>
    <row r="50" spans="1:17" ht="148.19999999999999" x14ac:dyDescent="0.3">
      <c r="A50" s="643" t="s">
        <v>226</v>
      </c>
      <c r="B50" s="644"/>
      <c r="C50" s="645"/>
      <c r="D50" s="646">
        <v>24227</v>
      </c>
      <c r="E50" s="647"/>
      <c r="F50" s="643" t="s">
        <v>245</v>
      </c>
      <c r="G50" s="645"/>
      <c r="H50" s="53" t="s">
        <v>228</v>
      </c>
      <c r="I50" s="54" t="s">
        <v>244</v>
      </c>
      <c r="J50" s="54" t="s">
        <v>230</v>
      </c>
      <c r="K50" s="54" t="s">
        <v>231</v>
      </c>
      <c r="L50" s="55" t="s">
        <v>232</v>
      </c>
      <c r="M50" s="55" t="s">
        <v>233</v>
      </c>
      <c r="N50" s="56" t="s">
        <v>234</v>
      </c>
      <c r="O50" s="56" t="s">
        <v>235</v>
      </c>
      <c r="P50" s="56" t="s">
        <v>236</v>
      </c>
      <c r="Q50" s="55" t="s">
        <v>237</v>
      </c>
    </row>
    <row r="51" spans="1:17" ht="148.19999999999999" x14ac:dyDescent="0.3">
      <c r="A51" s="643" t="s">
        <v>246</v>
      </c>
      <c r="B51" s="644"/>
      <c r="C51" s="645"/>
      <c r="D51" s="646">
        <v>28561</v>
      </c>
      <c r="E51" s="647"/>
      <c r="F51" s="643" t="s">
        <v>247</v>
      </c>
      <c r="G51" s="645"/>
      <c r="H51" s="53" t="s">
        <v>228</v>
      </c>
      <c r="I51" s="54" t="s">
        <v>244</v>
      </c>
      <c r="J51" s="54" t="s">
        <v>230</v>
      </c>
      <c r="K51" s="54" t="s">
        <v>231</v>
      </c>
      <c r="L51" s="55" t="s">
        <v>232</v>
      </c>
      <c r="M51" s="55" t="s">
        <v>233</v>
      </c>
      <c r="N51" s="56" t="s">
        <v>234</v>
      </c>
      <c r="O51" s="56" t="s">
        <v>235</v>
      </c>
      <c r="P51" s="56" t="s">
        <v>236</v>
      </c>
      <c r="Q51" s="55" t="s">
        <v>237</v>
      </c>
    </row>
    <row r="54" spans="1:17" ht="17.399999999999999" x14ac:dyDescent="0.3">
      <c r="A54" s="31"/>
      <c r="B54" s="31"/>
      <c r="C54" s="58" t="s">
        <v>93</v>
      </c>
      <c r="D54" s="58"/>
      <c r="E54" s="58"/>
      <c r="F54" s="31"/>
      <c r="G54" s="31"/>
    </row>
    <row r="55" spans="1:17" ht="17.399999999999999" x14ac:dyDescent="0.3">
      <c r="A55" s="31"/>
      <c r="B55" s="31"/>
      <c r="C55" s="626" t="s">
        <v>94</v>
      </c>
      <c r="D55" s="626"/>
      <c r="E55" s="626"/>
      <c r="F55" s="31"/>
      <c r="G55" s="31"/>
    </row>
    <row r="56" spans="1:17" ht="17.399999999999999" x14ac:dyDescent="0.3">
      <c r="A56" s="31"/>
      <c r="B56" s="31"/>
      <c r="C56" s="626" t="s">
        <v>248</v>
      </c>
      <c r="D56" s="626"/>
      <c r="E56" s="626"/>
      <c r="F56" s="31"/>
      <c r="G56" s="31"/>
    </row>
    <row r="57" spans="1:17" ht="28.2" x14ac:dyDescent="0.3">
      <c r="A57" s="31"/>
      <c r="B57" s="627" t="s">
        <v>96</v>
      </c>
      <c r="C57" s="627"/>
      <c r="D57" s="627"/>
      <c r="E57" s="627"/>
      <c r="F57" s="627"/>
      <c r="G57" s="627"/>
    </row>
    <row r="58" spans="1:17" ht="22.8" x14ac:dyDescent="0.3">
      <c r="A58" s="31"/>
      <c r="B58" s="628" t="s">
        <v>249</v>
      </c>
      <c r="C58" s="628"/>
      <c r="D58" s="628"/>
      <c r="E58" s="628"/>
      <c r="F58" s="628"/>
      <c r="G58" s="628"/>
    </row>
    <row r="59" spans="1:17" ht="31.2" x14ac:dyDescent="0.3">
      <c r="A59" s="31"/>
      <c r="B59" s="32" t="s">
        <v>98</v>
      </c>
      <c r="C59" s="629" t="s">
        <v>99</v>
      </c>
      <c r="D59" s="630"/>
      <c r="E59" s="32" t="s">
        <v>100</v>
      </c>
      <c r="F59" s="32" t="s">
        <v>101</v>
      </c>
      <c r="G59" s="32" t="s">
        <v>102</v>
      </c>
    </row>
    <row r="60" spans="1:17" ht="225" x14ac:dyDescent="0.3">
      <c r="A60" s="31"/>
      <c r="B60" s="648" t="s">
        <v>250</v>
      </c>
      <c r="C60" s="34" t="s">
        <v>251</v>
      </c>
      <c r="D60" s="35" t="s">
        <v>252</v>
      </c>
      <c r="E60" s="35" t="s">
        <v>253</v>
      </c>
      <c r="F60" s="37" t="s">
        <v>254</v>
      </c>
      <c r="G60" s="37" t="s">
        <v>255</v>
      </c>
    </row>
    <row r="61" spans="1:17" ht="409.6" x14ac:dyDescent="0.3">
      <c r="A61" s="31"/>
      <c r="B61" s="649"/>
      <c r="C61" s="34" t="s">
        <v>256</v>
      </c>
      <c r="D61" s="35" t="s">
        <v>257</v>
      </c>
      <c r="E61" s="35" t="s">
        <v>258</v>
      </c>
      <c r="F61" s="37" t="s">
        <v>259</v>
      </c>
      <c r="G61" s="37" t="s">
        <v>260</v>
      </c>
    </row>
    <row r="62" spans="1:17" ht="165" x14ac:dyDescent="0.3">
      <c r="A62" s="31"/>
      <c r="B62" s="59" t="s">
        <v>261</v>
      </c>
      <c r="C62" s="34" t="s">
        <v>118</v>
      </c>
      <c r="D62" s="35" t="s">
        <v>262</v>
      </c>
      <c r="E62" s="35" t="s">
        <v>263</v>
      </c>
      <c r="F62" s="34" t="s">
        <v>264</v>
      </c>
      <c r="G62" s="34" t="s">
        <v>265</v>
      </c>
    </row>
    <row r="63" spans="1:17" ht="270" x14ac:dyDescent="0.3">
      <c r="A63" s="31"/>
      <c r="B63" s="59" t="s">
        <v>266</v>
      </c>
      <c r="C63" s="34" t="s">
        <v>180</v>
      </c>
      <c r="D63" s="35" t="s">
        <v>267</v>
      </c>
      <c r="E63" s="35" t="s">
        <v>268</v>
      </c>
      <c r="F63" s="37" t="s">
        <v>269</v>
      </c>
      <c r="G63" s="37" t="s">
        <v>67</v>
      </c>
    </row>
    <row r="64" spans="1:17" ht="60" x14ac:dyDescent="0.3">
      <c r="A64" s="31"/>
      <c r="B64" s="648" t="s">
        <v>270</v>
      </c>
      <c r="C64" s="34" t="s">
        <v>189</v>
      </c>
      <c r="D64" s="35" t="s">
        <v>271</v>
      </c>
      <c r="E64" s="35" t="s">
        <v>272</v>
      </c>
      <c r="F64" s="37" t="s">
        <v>273</v>
      </c>
      <c r="G64" s="37" t="s">
        <v>274</v>
      </c>
    </row>
    <row r="65" spans="1:8" ht="120" x14ac:dyDescent="0.3">
      <c r="A65" s="31"/>
      <c r="B65" s="650"/>
      <c r="C65" s="34" t="s">
        <v>275</v>
      </c>
      <c r="D65" s="35" t="s">
        <v>276</v>
      </c>
      <c r="E65" s="60" t="s">
        <v>277</v>
      </c>
      <c r="F65" s="37" t="s">
        <v>278</v>
      </c>
      <c r="G65" s="37" t="s">
        <v>279</v>
      </c>
    </row>
    <row r="69" spans="1:8" ht="17.399999999999999" x14ac:dyDescent="0.3">
      <c r="B69" s="31"/>
      <c r="C69" s="31"/>
      <c r="D69" s="58" t="s">
        <v>93</v>
      </c>
      <c r="E69" s="58"/>
      <c r="F69" s="58"/>
      <c r="G69" s="31"/>
      <c r="H69" s="31"/>
    </row>
    <row r="70" spans="1:8" ht="17.399999999999999" x14ac:dyDescent="0.3">
      <c r="B70" s="31"/>
      <c r="C70" s="31"/>
      <c r="D70" s="626" t="s">
        <v>94</v>
      </c>
      <c r="E70" s="626"/>
      <c r="F70" s="626"/>
      <c r="G70" s="31"/>
      <c r="H70" s="31"/>
    </row>
    <row r="71" spans="1:8" ht="17.399999999999999" x14ac:dyDescent="0.3">
      <c r="B71" s="31"/>
      <c r="C71" s="31"/>
      <c r="D71" s="626" t="s">
        <v>95</v>
      </c>
      <c r="E71" s="626"/>
      <c r="F71" s="626"/>
      <c r="G71" s="31"/>
      <c r="H71" s="31"/>
    </row>
    <row r="72" spans="1:8" ht="28.2" x14ac:dyDescent="0.3">
      <c r="B72" s="31"/>
      <c r="C72" s="627" t="s">
        <v>96</v>
      </c>
      <c r="D72" s="627"/>
      <c r="E72" s="627"/>
      <c r="F72" s="627"/>
      <c r="G72" s="627"/>
      <c r="H72" s="627"/>
    </row>
    <row r="73" spans="1:8" ht="22.8" x14ac:dyDescent="0.3">
      <c r="B73" s="31"/>
      <c r="C73" s="628" t="s">
        <v>280</v>
      </c>
      <c r="D73" s="628"/>
      <c r="E73" s="628"/>
      <c r="F73" s="628"/>
      <c r="G73" s="628"/>
      <c r="H73" s="628"/>
    </row>
    <row r="74" spans="1:8" ht="46.8" x14ac:dyDescent="0.3">
      <c r="B74" s="31"/>
      <c r="C74" s="32" t="s">
        <v>98</v>
      </c>
      <c r="D74" s="629" t="s">
        <v>99</v>
      </c>
      <c r="E74" s="630"/>
      <c r="F74" s="32" t="s">
        <v>100</v>
      </c>
      <c r="G74" s="32" t="s">
        <v>101</v>
      </c>
      <c r="H74" s="32" t="s">
        <v>102</v>
      </c>
    </row>
    <row r="75" spans="1:8" ht="90" x14ac:dyDescent="0.3">
      <c r="B75" s="31"/>
      <c r="C75" s="633" t="s">
        <v>281</v>
      </c>
      <c r="D75" s="37" t="s">
        <v>251</v>
      </c>
      <c r="E75" s="35" t="s">
        <v>282</v>
      </c>
      <c r="F75" s="35" t="s">
        <v>283</v>
      </c>
      <c r="G75" s="37" t="s">
        <v>284</v>
      </c>
      <c r="H75" s="37" t="s">
        <v>255</v>
      </c>
    </row>
    <row r="76" spans="1:8" ht="60" x14ac:dyDescent="0.3">
      <c r="B76" s="31"/>
      <c r="C76" s="634"/>
      <c r="D76" s="37" t="s">
        <v>256</v>
      </c>
      <c r="E76" s="35" t="s">
        <v>285</v>
      </c>
      <c r="F76" s="35" t="s">
        <v>286</v>
      </c>
      <c r="G76" s="37" t="s">
        <v>287</v>
      </c>
      <c r="H76" s="37">
        <v>2018</v>
      </c>
    </row>
    <row r="77" spans="1:8" ht="409.6" x14ac:dyDescent="0.3">
      <c r="B77" s="31"/>
      <c r="C77" s="36" t="s">
        <v>288</v>
      </c>
      <c r="D77" s="37" t="s">
        <v>118</v>
      </c>
      <c r="E77" s="35" t="s">
        <v>289</v>
      </c>
      <c r="F77" s="35" t="s">
        <v>290</v>
      </c>
      <c r="G77" s="37" t="s">
        <v>291</v>
      </c>
      <c r="H77" s="37" t="s">
        <v>260</v>
      </c>
    </row>
    <row r="78" spans="1:8" ht="90" x14ac:dyDescent="0.3">
      <c r="B78" s="31"/>
      <c r="C78" s="36" t="s">
        <v>292</v>
      </c>
      <c r="D78" s="37" t="s">
        <v>180</v>
      </c>
      <c r="E78" s="35" t="s">
        <v>293</v>
      </c>
      <c r="F78" s="35" t="s">
        <v>294</v>
      </c>
      <c r="G78" s="37" t="s">
        <v>295</v>
      </c>
      <c r="H78" s="37" t="s">
        <v>296</v>
      </c>
    </row>
    <row r="79" spans="1:8" ht="75" x14ac:dyDescent="0.3">
      <c r="B79" s="31"/>
      <c r="C79" s="36" t="s">
        <v>297</v>
      </c>
      <c r="D79" s="37" t="s">
        <v>189</v>
      </c>
      <c r="E79" s="35" t="s">
        <v>298</v>
      </c>
      <c r="F79" s="35" t="s">
        <v>299</v>
      </c>
      <c r="G79" s="37" t="s">
        <v>300</v>
      </c>
      <c r="H79" s="37">
        <v>2018</v>
      </c>
    </row>
    <row r="80" spans="1:8" ht="75" x14ac:dyDescent="0.3">
      <c r="B80" s="31"/>
      <c r="C80" s="631" t="s">
        <v>301</v>
      </c>
      <c r="D80" s="37" t="s">
        <v>194</v>
      </c>
      <c r="E80" s="35" t="s">
        <v>302</v>
      </c>
      <c r="F80" s="35" t="s">
        <v>303</v>
      </c>
      <c r="G80" s="37" t="s">
        <v>304</v>
      </c>
      <c r="H80" s="37" t="s">
        <v>126</v>
      </c>
    </row>
    <row r="81" spans="2:9" ht="75" x14ac:dyDescent="0.3">
      <c r="B81" s="31"/>
      <c r="C81" s="631"/>
      <c r="D81" s="37" t="s">
        <v>305</v>
      </c>
      <c r="E81" s="35" t="s">
        <v>306</v>
      </c>
      <c r="F81" s="35" t="s">
        <v>307</v>
      </c>
      <c r="G81" s="37" t="s">
        <v>308</v>
      </c>
      <c r="H81" s="37" t="s">
        <v>309</v>
      </c>
    </row>
    <row r="84" spans="2:9" ht="17.399999999999999" x14ac:dyDescent="0.3">
      <c r="B84" s="31"/>
      <c r="C84" s="31"/>
      <c r="D84" s="58" t="s">
        <v>93</v>
      </c>
      <c r="E84" s="58"/>
      <c r="F84" s="58"/>
      <c r="G84" s="31"/>
      <c r="H84" s="31"/>
      <c r="I84" s="61"/>
    </row>
    <row r="85" spans="2:9" ht="17.399999999999999" x14ac:dyDescent="0.3">
      <c r="B85" s="31"/>
      <c r="C85" s="31"/>
      <c r="D85" s="626" t="s">
        <v>94</v>
      </c>
      <c r="E85" s="626"/>
      <c r="F85" s="626"/>
      <c r="G85" s="31"/>
      <c r="H85" s="31"/>
      <c r="I85" s="61"/>
    </row>
    <row r="86" spans="2:9" ht="17.399999999999999" x14ac:dyDescent="0.3">
      <c r="B86" s="31"/>
      <c r="C86" s="31"/>
      <c r="D86" s="626" t="s">
        <v>310</v>
      </c>
      <c r="E86" s="626"/>
      <c r="F86" s="626"/>
      <c r="G86" s="31"/>
      <c r="H86" s="31"/>
      <c r="I86" s="61"/>
    </row>
    <row r="87" spans="2:9" ht="28.2" x14ac:dyDescent="0.3">
      <c r="B87" s="31"/>
      <c r="C87" s="627" t="s">
        <v>311</v>
      </c>
      <c r="D87" s="627"/>
      <c r="E87" s="627"/>
      <c r="F87" s="627"/>
      <c r="G87" s="627"/>
      <c r="H87" s="627"/>
      <c r="I87" s="627"/>
    </row>
    <row r="88" spans="2:9" ht="22.8" x14ac:dyDescent="0.3">
      <c r="B88" s="31"/>
      <c r="C88" s="628" t="s">
        <v>312</v>
      </c>
      <c r="D88" s="628"/>
      <c r="E88" s="628"/>
      <c r="F88" s="628"/>
      <c r="G88" s="628"/>
      <c r="H88" s="628"/>
      <c r="I88" s="628"/>
    </row>
    <row r="89" spans="2:9" ht="46.8" x14ac:dyDescent="0.3">
      <c r="B89" s="31"/>
      <c r="C89" s="32" t="s">
        <v>98</v>
      </c>
      <c r="D89" s="629" t="s">
        <v>99</v>
      </c>
      <c r="E89" s="630"/>
      <c r="F89" s="32" t="s">
        <v>100</v>
      </c>
      <c r="G89" s="32" t="s">
        <v>313</v>
      </c>
      <c r="H89" s="32" t="s">
        <v>101</v>
      </c>
      <c r="I89" s="32" t="s">
        <v>102</v>
      </c>
    </row>
    <row r="90" spans="2:9" ht="90" x14ac:dyDescent="0.3">
      <c r="B90" s="31"/>
      <c r="C90" s="633" t="s">
        <v>314</v>
      </c>
      <c r="D90" s="37" t="s">
        <v>251</v>
      </c>
      <c r="E90" s="62" t="s">
        <v>315</v>
      </c>
      <c r="F90" s="37" t="s">
        <v>316</v>
      </c>
      <c r="G90" s="37" t="s">
        <v>317</v>
      </c>
      <c r="H90" s="37" t="s">
        <v>36</v>
      </c>
      <c r="I90" s="37" t="s">
        <v>318</v>
      </c>
    </row>
    <row r="91" spans="2:9" ht="75" x14ac:dyDescent="0.3">
      <c r="B91" s="31"/>
      <c r="C91" s="634"/>
      <c r="D91" s="37" t="s">
        <v>256</v>
      </c>
      <c r="E91" s="62" t="s">
        <v>319</v>
      </c>
      <c r="F91" s="37" t="s">
        <v>320</v>
      </c>
      <c r="G91" s="37" t="s">
        <v>321</v>
      </c>
      <c r="H91" s="37" t="s">
        <v>36</v>
      </c>
      <c r="I91" s="37" t="s">
        <v>260</v>
      </c>
    </row>
    <row r="92" spans="2:9" ht="180" x14ac:dyDescent="0.3">
      <c r="B92" s="31"/>
      <c r="C92" s="634"/>
      <c r="D92" s="37" t="s">
        <v>322</v>
      </c>
      <c r="E92" s="62" t="s">
        <v>323</v>
      </c>
      <c r="F92" s="37" t="s">
        <v>324</v>
      </c>
      <c r="G92" s="37" t="s">
        <v>325</v>
      </c>
      <c r="H92" s="37" t="s">
        <v>326</v>
      </c>
      <c r="I92" s="37" t="s">
        <v>260</v>
      </c>
    </row>
    <row r="93" spans="2:9" ht="150" x14ac:dyDescent="0.3">
      <c r="B93" s="31"/>
      <c r="C93" s="634"/>
      <c r="D93" s="37" t="s">
        <v>327</v>
      </c>
      <c r="E93" s="62" t="s">
        <v>328</v>
      </c>
      <c r="F93" s="37" t="s">
        <v>329</v>
      </c>
      <c r="G93" s="37" t="s">
        <v>330</v>
      </c>
      <c r="H93" s="37" t="s">
        <v>331</v>
      </c>
      <c r="I93" s="37" t="s">
        <v>260</v>
      </c>
    </row>
    <row r="94" spans="2:9" ht="120" x14ac:dyDescent="0.3">
      <c r="B94" s="31"/>
      <c r="C94" s="634"/>
      <c r="D94" s="37" t="s">
        <v>332</v>
      </c>
      <c r="E94" s="62" t="s">
        <v>333</v>
      </c>
      <c r="F94" s="37" t="s">
        <v>334</v>
      </c>
      <c r="G94" s="37" t="s">
        <v>335</v>
      </c>
      <c r="H94" s="37" t="s">
        <v>336</v>
      </c>
      <c r="I94" s="37" t="s">
        <v>260</v>
      </c>
    </row>
    <row r="95" spans="2:9" ht="180" x14ac:dyDescent="0.3">
      <c r="B95" s="31"/>
      <c r="C95" s="36" t="s">
        <v>337</v>
      </c>
      <c r="D95" s="37" t="s">
        <v>118</v>
      </c>
      <c r="E95" s="62" t="s">
        <v>338</v>
      </c>
      <c r="F95" s="62" t="s">
        <v>339</v>
      </c>
      <c r="G95" s="62" t="s">
        <v>340</v>
      </c>
      <c r="H95" s="62" t="s">
        <v>341</v>
      </c>
      <c r="I95" s="37" t="s">
        <v>342</v>
      </c>
    </row>
    <row r="96" spans="2:9" ht="105" x14ac:dyDescent="0.3">
      <c r="B96" s="31"/>
      <c r="C96" s="36" t="s">
        <v>343</v>
      </c>
      <c r="D96" s="37" t="s">
        <v>180</v>
      </c>
      <c r="E96" s="37" t="s">
        <v>344</v>
      </c>
      <c r="F96" s="37" t="s">
        <v>345</v>
      </c>
      <c r="G96" s="37" t="s">
        <v>346</v>
      </c>
      <c r="H96" s="37" t="s">
        <v>347</v>
      </c>
      <c r="I96" s="37" t="s">
        <v>348</v>
      </c>
    </row>
    <row r="97" spans="2:9" ht="105" x14ac:dyDescent="0.3">
      <c r="B97" s="31"/>
      <c r="C97" s="36" t="s">
        <v>349</v>
      </c>
      <c r="D97" s="37" t="s">
        <v>189</v>
      </c>
      <c r="E97" s="37" t="s">
        <v>350</v>
      </c>
      <c r="F97" s="37" t="s">
        <v>351</v>
      </c>
      <c r="G97" s="37" t="s">
        <v>352</v>
      </c>
      <c r="H97" s="37" t="s">
        <v>36</v>
      </c>
      <c r="I97" s="37" t="s">
        <v>342</v>
      </c>
    </row>
    <row r="98" spans="2:9" ht="150" x14ac:dyDescent="0.3">
      <c r="B98" s="31"/>
      <c r="C98" s="37" t="s">
        <v>353</v>
      </c>
      <c r="D98" s="37" t="s">
        <v>194</v>
      </c>
      <c r="E98" s="37" t="s">
        <v>354</v>
      </c>
      <c r="F98" s="37" t="s">
        <v>355</v>
      </c>
      <c r="G98" s="37" t="s">
        <v>356</v>
      </c>
      <c r="H98" s="37" t="s">
        <v>357</v>
      </c>
      <c r="I98" s="37" t="s">
        <v>255</v>
      </c>
    </row>
  </sheetData>
  <mergeCells count="60">
    <mergeCell ref="D86:F86"/>
    <mergeCell ref="C87:I87"/>
    <mergeCell ref="C88:I88"/>
    <mergeCell ref="D89:E89"/>
    <mergeCell ref="C90:C94"/>
    <mergeCell ref="D85:F85"/>
    <mergeCell ref="B58:G58"/>
    <mergeCell ref="C59:D59"/>
    <mergeCell ref="B60:B61"/>
    <mergeCell ref="B64:B65"/>
    <mergeCell ref="D70:F70"/>
    <mergeCell ref="D71:F71"/>
    <mergeCell ref="C72:H72"/>
    <mergeCell ref="C73:H73"/>
    <mergeCell ref="D74:E74"/>
    <mergeCell ref="C75:C76"/>
    <mergeCell ref="C80:C81"/>
    <mergeCell ref="B57:G57"/>
    <mergeCell ref="A49:C49"/>
    <mergeCell ref="D49:E49"/>
    <mergeCell ref="F49:G49"/>
    <mergeCell ref="A50:C50"/>
    <mergeCell ref="D50:E50"/>
    <mergeCell ref="F50:G50"/>
    <mergeCell ref="A51:C51"/>
    <mergeCell ref="D51:E51"/>
    <mergeCell ref="F51:G51"/>
    <mergeCell ref="C55:E55"/>
    <mergeCell ref="C56:E56"/>
    <mergeCell ref="A47:C47"/>
    <mergeCell ref="D47:E47"/>
    <mergeCell ref="F47:G47"/>
    <mergeCell ref="A48:C48"/>
    <mergeCell ref="D48:E48"/>
    <mergeCell ref="F48:G48"/>
    <mergeCell ref="A45:H45"/>
    <mergeCell ref="I45:M45"/>
    <mergeCell ref="N45:Q45"/>
    <mergeCell ref="A46:C46"/>
    <mergeCell ref="D46:E46"/>
    <mergeCell ref="F46:G46"/>
    <mergeCell ref="B39:F39"/>
    <mergeCell ref="G39:I39"/>
    <mergeCell ref="B41:F41"/>
    <mergeCell ref="G41:I41"/>
    <mergeCell ref="B43:F43"/>
    <mergeCell ref="G43:I43"/>
    <mergeCell ref="B37:F37"/>
    <mergeCell ref="G37:J37"/>
    <mergeCell ref="C1:E1"/>
    <mergeCell ref="C2:E2"/>
    <mergeCell ref="C3:E3"/>
    <mergeCell ref="B5:G5"/>
    <mergeCell ref="B6:G6"/>
    <mergeCell ref="C7:D7"/>
    <mergeCell ref="B12:B16"/>
    <mergeCell ref="B17:B24"/>
    <mergeCell ref="B25:B26"/>
    <mergeCell ref="B27:B28"/>
    <mergeCell ref="A35:Q35"/>
  </mergeCells>
  <dataValidations count="5">
    <dataValidation type="list" allowBlank="1" showInputMessage="1" showErrorMessage="1" sqref="M41" xr:uid="{00000000-0002-0000-0900-000000000000}">
      <formula1>vigencias</formula1>
    </dataValidation>
    <dataValidation type="list" allowBlank="1" showInputMessage="1" showErrorMessage="1" sqref="K41:K43" xr:uid="{00000000-0002-0000-0900-000001000000}">
      <formula1>nivel</formula1>
    </dataValidation>
    <dataValidation type="list" allowBlank="1" showInputMessage="1" showErrorMessage="1" sqref="M39" xr:uid="{00000000-0002-0000-0900-000002000000}">
      <formula1>orden</formula1>
    </dataValidation>
    <dataValidation type="list" allowBlank="1" showInputMessage="1" showErrorMessage="1" sqref="G39:I39" xr:uid="{00000000-0002-0000-0900-000003000000}">
      <formula1>sector</formula1>
    </dataValidation>
    <dataValidation type="list" allowBlank="1" showInputMessage="1" showErrorMessage="1" sqref="G41:I41" xr:uid="{00000000-0002-0000-0900-000004000000}">
      <formula1>departamentos</formula1>
    </dataValidation>
  </dataValidation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C25" sqref="C25"/>
    </sheetView>
  </sheetViews>
  <sheetFormatPr baseColWidth="10"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5"/>
  <sheetViews>
    <sheetView workbookViewId="0">
      <selection activeCell="C5" sqref="C5:D7"/>
    </sheetView>
  </sheetViews>
  <sheetFormatPr baseColWidth="10" defaultRowHeight="14.4" x14ac:dyDescent="0.3"/>
  <sheetData>
    <row r="1" spans="1:20" ht="15" customHeight="1" x14ac:dyDescent="0.3">
      <c r="A1" s="618" t="s">
        <v>68</v>
      </c>
      <c r="B1" s="618"/>
      <c r="C1" s="617" t="s">
        <v>77</v>
      </c>
      <c r="D1" s="617"/>
      <c r="E1" s="617" t="s">
        <v>78</v>
      </c>
      <c r="F1" s="617"/>
      <c r="G1" s="617" t="s">
        <v>78</v>
      </c>
      <c r="H1" s="617"/>
      <c r="I1" s="617" t="s">
        <v>78</v>
      </c>
      <c r="J1" s="617"/>
      <c r="K1" s="617" t="s">
        <v>78</v>
      </c>
      <c r="L1" s="617"/>
      <c r="M1" s="617" t="s">
        <v>78</v>
      </c>
      <c r="N1" s="617"/>
      <c r="O1" s="617" t="s">
        <v>79</v>
      </c>
      <c r="P1" s="617"/>
      <c r="Q1" s="617" t="s">
        <v>79</v>
      </c>
      <c r="R1" s="617"/>
      <c r="S1" s="617" t="s">
        <v>79</v>
      </c>
      <c r="T1" s="617"/>
    </row>
    <row r="2" spans="1:20" x14ac:dyDescent="0.3">
      <c r="A2" s="618"/>
      <c r="B2" s="618"/>
      <c r="C2" s="617"/>
      <c r="D2" s="617"/>
      <c r="E2" s="617"/>
      <c r="F2" s="617"/>
      <c r="G2" s="617"/>
      <c r="H2" s="617"/>
      <c r="I2" s="617"/>
      <c r="J2" s="617"/>
      <c r="K2" s="617"/>
      <c r="L2" s="617"/>
      <c r="M2" s="617"/>
      <c r="N2" s="617"/>
      <c r="O2" s="617"/>
      <c r="P2" s="617"/>
      <c r="Q2" s="617"/>
      <c r="R2" s="617"/>
      <c r="S2" s="617"/>
      <c r="T2" s="617"/>
    </row>
    <row r="3" spans="1:20" x14ac:dyDescent="0.3">
      <c r="A3" s="618" t="s">
        <v>69</v>
      </c>
      <c r="B3" s="618"/>
      <c r="C3" s="617"/>
      <c r="D3" s="617"/>
      <c r="E3" s="617"/>
      <c r="F3" s="617"/>
      <c r="G3" s="617"/>
      <c r="H3" s="617"/>
      <c r="I3" s="617"/>
      <c r="J3" s="617"/>
      <c r="K3" s="617"/>
      <c r="L3" s="617"/>
      <c r="M3" s="617"/>
      <c r="N3" s="617"/>
      <c r="O3" s="617"/>
      <c r="P3" s="617"/>
      <c r="Q3" s="617"/>
      <c r="R3" s="617"/>
      <c r="S3" s="617"/>
      <c r="T3" s="617"/>
    </row>
    <row r="4" spans="1:20" x14ac:dyDescent="0.3">
      <c r="A4" s="618"/>
      <c r="B4" s="618"/>
      <c r="C4" s="618">
        <v>2016</v>
      </c>
      <c r="D4" s="618"/>
      <c r="E4" s="618">
        <v>2017</v>
      </c>
      <c r="F4" s="618"/>
      <c r="G4" s="618">
        <v>2018</v>
      </c>
      <c r="H4" s="618"/>
      <c r="I4" s="618">
        <v>2019</v>
      </c>
      <c r="J4" s="618"/>
      <c r="K4" s="618">
        <v>2020</v>
      </c>
      <c r="L4" s="618"/>
      <c r="M4" s="618">
        <v>2021</v>
      </c>
      <c r="N4" s="618"/>
      <c r="O4" s="618">
        <v>2022</v>
      </c>
      <c r="P4" s="618"/>
      <c r="Q4" s="618">
        <v>2023</v>
      </c>
      <c r="R4" s="618"/>
      <c r="S4" s="618">
        <v>2024</v>
      </c>
      <c r="T4" s="618"/>
    </row>
    <row r="5" spans="1:20" x14ac:dyDescent="0.3">
      <c r="A5" s="619" t="s">
        <v>70</v>
      </c>
      <c r="B5" s="619"/>
      <c r="C5" s="618"/>
      <c r="D5" s="618"/>
      <c r="E5" s="618"/>
      <c r="F5" s="618"/>
      <c r="G5" s="618"/>
      <c r="H5" s="618"/>
      <c r="I5" s="618"/>
      <c r="J5" s="618"/>
      <c r="K5" s="618"/>
      <c r="L5" s="618"/>
      <c r="M5" s="618"/>
      <c r="N5" s="618"/>
      <c r="O5" s="618"/>
      <c r="P5" s="618"/>
      <c r="Q5" s="618"/>
      <c r="R5" s="618"/>
      <c r="S5" s="618"/>
      <c r="T5" s="618"/>
    </row>
    <row r="6" spans="1:20" x14ac:dyDescent="0.3">
      <c r="A6" s="619"/>
      <c r="B6" s="619"/>
      <c r="C6" s="618"/>
      <c r="D6" s="618"/>
      <c r="E6" s="618"/>
      <c r="F6" s="618"/>
      <c r="G6" s="618"/>
      <c r="H6" s="618"/>
      <c r="I6" s="618"/>
      <c r="J6" s="618"/>
      <c r="K6" s="618"/>
      <c r="L6" s="618"/>
      <c r="M6" s="618"/>
      <c r="N6" s="618"/>
      <c r="O6" s="618"/>
      <c r="P6" s="618"/>
      <c r="Q6" s="618"/>
      <c r="R6" s="618"/>
      <c r="S6" s="618"/>
      <c r="T6" s="618"/>
    </row>
    <row r="7" spans="1:20" x14ac:dyDescent="0.3">
      <c r="A7" s="619"/>
      <c r="B7" s="619"/>
      <c r="C7" s="618"/>
      <c r="D7" s="618"/>
      <c r="E7" s="618"/>
      <c r="F7" s="618"/>
      <c r="G7" s="618"/>
      <c r="H7" s="618"/>
      <c r="I7" s="618"/>
      <c r="J7" s="618"/>
      <c r="K7" s="618"/>
      <c r="L7" s="618"/>
      <c r="M7" s="618"/>
      <c r="N7" s="618"/>
      <c r="O7" s="618"/>
      <c r="P7" s="618"/>
      <c r="Q7" s="618"/>
      <c r="R7" s="618"/>
      <c r="S7" s="618"/>
      <c r="T7" s="618"/>
    </row>
    <row r="8" spans="1:20" x14ac:dyDescent="0.3">
      <c r="A8" s="619" t="s">
        <v>71</v>
      </c>
      <c r="B8" s="619"/>
      <c r="C8" s="618"/>
      <c r="D8" s="618"/>
      <c r="E8" s="618"/>
      <c r="F8" s="618"/>
      <c r="G8" s="618"/>
      <c r="H8" s="618"/>
      <c r="I8" s="618"/>
      <c r="J8" s="618"/>
      <c r="K8" s="618"/>
      <c r="L8" s="618"/>
      <c r="M8" s="618"/>
      <c r="N8" s="618"/>
      <c r="O8" s="618"/>
      <c r="P8" s="618"/>
      <c r="Q8" s="618"/>
      <c r="R8" s="618"/>
      <c r="S8" s="618"/>
      <c r="T8" s="618"/>
    </row>
    <row r="9" spans="1:20" x14ac:dyDescent="0.3">
      <c r="A9" s="619"/>
      <c r="B9" s="619"/>
      <c r="C9" s="618"/>
      <c r="D9" s="618"/>
      <c r="E9" s="618"/>
      <c r="F9" s="618"/>
      <c r="G9" s="618"/>
      <c r="H9" s="618"/>
      <c r="I9" s="618"/>
      <c r="J9" s="618"/>
      <c r="K9" s="618"/>
      <c r="L9" s="618"/>
      <c r="M9" s="618"/>
      <c r="N9" s="618"/>
      <c r="O9" s="618"/>
      <c r="P9" s="618"/>
      <c r="Q9" s="618"/>
      <c r="R9" s="618"/>
      <c r="S9" s="618"/>
      <c r="T9" s="618"/>
    </row>
    <row r="10" spans="1:20" x14ac:dyDescent="0.3">
      <c r="A10" s="619"/>
      <c r="B10" s="619"/>
      <c r="C10" s="618"/>
      <c r="D10" s="618"/>
      <c r="E10" s="618"/>
      <c r="F10" s="618"/>
      <c r="G10" s="618"/>
      <c r="H10" s="618"/>
      <c r="I10" s="618"/>
      <c r="J10" s="618"/>
      <c r="K10" s="618"/>
      <c r="L10" s="618"/>
      <c r="M10" s="618"/>
      <c r="N10" s="618"/>
      <c r="O10" s="618"/>
      <c r="P10" s="618"/>
      <c r="Q10" s="618"/>
      <c r="R10" s="618"/>
      <c r="S10" s="618"/>
      <c r="T10" s="618"/>
    </row>
    <row r="11" spans="1:20" x14ac:dyDescent="0.3">
      <c r="A11" s="619" t="s">
        <v>72</v>
      </c>
      <c r="B11" s="619"/>
      <c r="C11" s="618"/>
      <c r="D11" s="618"/>
      <c r="E11" s="618"/>
      <c r="F11" s="618"/>
      <c r="G11" s="618"/>
      <c r="H11" s="618"/>
      <c r="I11" s="618"/>
      <c r="J11" s="618"/>
      <c r="K11" s="618"/>
      <c r="L11" s="618"/>
      <c r="M11" s="618"/>
      <c r="N11" s="618"/>
      <c r="O11" s="618"/>
      <c r="P11" s="618"/>
      <c r="Q11" s="618"/>
      <c r="R11" s="618"/>
      <c r="S11" s="618"/>
      <c r="T11" s="618"/>
    </row>
    <row r="12" spans="1:20" x14ac:dyDescent="0.3">
      <c r="A12" s="619"/>
      <c r="B12" s="619"/>
      <c r="C12" s="618"/>
      <c r="D12" s="618"/>
      <c r="E12" s="618"/>
      <c r="F12" s="618"/>
      <c r="G12" s="618"/>
      <c r="H12" s="618"/>
      <c r="I12" s="618"/>
      <c r="J12" s="618"/>
      <c r="K12" s="618"/>
      <c r="L12" s="618"/>
      <c r="M12" s="618"/>
      <c r="N12" s="618"/>
      <c r="O12" s="618"/>
      <c r="P12" s="618"/>
      <c r="Q12" s="618"/>
      <c r="R12" s="618"/>
      <c r="S12" s="618"/>
      <c r="T12" s="618"/>
    </row>
    <row r="13" spans="1:20" x14ac:dyDescent="0.3">
      <c r="A13" s="619"/>
      <c r="B13" s="619"/>
      <c r="C13" s="618"/>
      <c r="D13" s="618"/>
      <c r="E13" s="618"/>
      <c r="F13" s="618"/>
      <c r="G13" s="618"/>
      <c r="H13" s="618"/>
      <c r="I13" s="618"/>
      <c r="J13" s="618"/>
      <c r="K13" s="618"/>
      <c r="L13" s="618"/>
      <c r="M13" s="618"/>
      <c r="N13" s="618"/>
      <c r="O13" s="618"/>
      <c r="P13" s="618"/>
      <c r="Q13" s="618"/>
      <c r="R13" s="618"/>
      <c r="S13" s="618"/>
      <c r="T13" s="618"/>
    </row>
    <row r="14" spans="1:20" x14ac:dyDescent="0.3">
      <c r="A14" s="619" t="s">
        <v>73</v>
      </c>
      <c r="B14" s="619"/>
      <c r="C14" s="618"/>
      <c r="D14" s="618"/>
      <c r="E14" s="618"/>
      <c r="F14" s="618"/>
      <c r="G14" s="618"/>
      <c r="H14" s="618"/>
      <c r="I14" s="618"/>
      <c r="J14" s="618"/>
      <c r="K14" s="618"/>
      <c r="L14" s="618"/>
      <c r="M14" s="618"/>
      <c r="N14" s="618"/>
      <c r="O14" s="618"/>
      <c r="P14" s="618"/>
      <c r="Q14" s="618"/>
      <c r="R14" s="618"/>
      <c r="S14" s="618"/>
      <c r="T14" s="618"/>
    </row>
    <row r="15" spans="1:20" x14ac:dyDescent="0.3">
      <c r="A15" s="619"/>
      <c r="B15" s="619"/>
      <c r="C15" s="618"/>
      <c r="D15" s="618"/>
      <c r="E15" s="618"/>
      <c r="F15" s="618"/>
      <c r="G15" s="618"/>
      <c r="H15" s="618"/>
      <c r="I15" s="618"/>
      <c r="J15" s="618"/>
      <c r="K15" s="618"/>
      <c r="L15" s="618"/>
      <c r="M15" s="618"/>
      <c r="N15" s="618"/>
      <c r="O15" s="618"/>
      <c r="P15" s="618"/>
      <c r="Q15" s="618"/>
      <c r="R15" s="618"/>
      <c r="S15" s="618"/>
      <c r="T15" s="618"/>
    </row>
    <row r="16" spans="1:20" x14ac:dyDescent="0.3">
      <c r="A16" s="619"/>
      <c r="B16" s="619"/>
      <c r="C16" s="618"/>
      <c r="D16" s="618"/>
      <c r="E16" s="618"/>
      <c r="F16" s="618"/>
      <c r="G16" s="618"/>
      <c r="H16" s="618"/>
      <c r="I16" s="618"/>
      <c r="J16" s="618"/>
      <c r="K16" s="618"/>
      <c r="L16" s="618"/>
      <c r="M16" s="618"/>
      <c r="N16" s="618"/>
      <c r="O16" s="618"/>
      <c r="P16" s="618"/>
      <c r="Q16" s="618"/>
      <c r="R16" s="618"/>
      <c r="S16" s="618"/>
      <c r="T16" s="618"/>
    </row>
    <row r="17" spans="1:20" x14ac:dyDescent="0.3">
      <c r="A17" s="619" t="s">
        <v>74</v>
      </c>
      <c r="B17" s="619"/>
      <c r="C17" s="618"/>
      <c r="D17" s="618"/>
      <c r="E17" s="618"/>
      <c r="F17" s="618"/>
      <c r="G17" s="618"/>
      <c r="H17" s="618"/>
      <c r="I17" s="618"/>
      <c r="J17" s="618"/>
      <c r="K17" s="618"/>
      <c r="L17" s="618"/>
      <c r="M17" s="618"/>
      <c r="N17" s="618"/>
      <c r="O17" s="618"/>
      <c r="P17" s="618"/>
      <c r="Q17" s="618"/>
      <c r="R17" s="618"/>
      <c r="S17" s="618"/>
      <c r="T17" s="618"/>
    </row>
    <row r="18" spans="1:20" x14ac:dyDescent="0.3">
      <c r="A18" s="619"/>
      <c r="B18" s="619"/>
      <c r="C18" s="618"/>
      <c r="D18" s="618"/>
      <c r="E18" s="618"/>
      <c r="F18" s="618"/>
      <c r="G18" s="618"/>
      <c r="H18" s="618"/>
      <c r="I18" s="618"/>
      <c r="J18" s="618"/>
      <c r="K18" s="618"/>
      <c r="L18" s="618"/>
      <c r="M18" s="618"/>
      <c r="N18" s="618"/>
      <c r="O18" s="618"/>
      <c r="P18" s="618"/>
      <c r="Q18" s="618"/>
      <c r="R18" s="618"/>
      <c r="S18" s="618"/>
      <c r="T18" s="618"/>
    </row>
    <row r="19" spans="1:20" x14ac:dyDescent="0.3">
      <c r="A19" s="619"/>
      <c r="B19" s="619"/>
      <c r="C19" s="618"/>
      <c r="D19" s="618"/>
      <c r="E19" s="618"/>
      <c r="F19" s="618"/>
      <c r="G19" s="618"/>
      <c r="H19" s="618"/>
      <c r="I19" s="618"/>
      <c r="J19" s="618"/>
      <c r="K19" s="618"/>
      <c r="L19" s="618"/>
      <c r="M19" s="618"/>
      <c r="N19" s="618"/>
      <c r="O19" s="618"/>
      <c r="P19" s="618"/>
      <c r="Q19" s="618"/>
      <c r="R19" s="618"/>
      <c r="S19" s="618"/>
      <c r="T19" s="618"/>
    </row>
    <row r="20" spans="1:20" x14ac:dyDescent="0.3">
      <c r="A20" s="619" t="s">
        <v>75</v>
      </c>
      <c r="B20" s="619"/>
      <c r="C20" s="618"/>
      <c r="D20" s="618"/>
      <c r="E20" s="618"/>
      <c r="F20" s="618"/>
      <c r="G20" s="618"/>
      <c r="H20" s="618"/>
      <c r="I20" s="618"/>
      <c r="J20" s="618"/>
      <c r="K20" s="618"/>
      <c r="L20" s="618"/>
      <c r="M20" s="618"/>
      <c r="N20" s="618"/>
      <c r="O20" s="618"/>
      <c r="P20" s="618"/>
      <c r="Q20" s="618"/>
      <c r="R20" s="618"/>
      <c r="S20" s="618"/>
      <c r="T20" s="618"/>
    </row>
    <row r="21" spans="1:20" x14ac:dyDescent="0.3">
      <c r="A21" s="619"/>
      <c r="B21" s="619"/>
      <c r="C21" s="618"/>
      <c r="D21" s="618"/>
      <c r="E21" s="618"/>
      <c r="F21" s="618"/>
      <c r="G21" s="618"/>
      <c r="H21" s="618"/>
      <c r="I21" s="618"/>
      <c r="J21" s="618"/>
      <c r="K21" s="618"/>
      <c r="L21" s="618"/>
      <c r="M21" s="618"/>
      <c r="N21" s="618"/>
      <c r="O21" s="618"/>
      <c r="P21" s="618"/>
      <c r="Q21" s="618"/>
      <c r="R21" s="618"/>
      <c r="S21" s="618"/>
      <c r="T21" s="618"/>
    </row>
    <row r="22" spans="1:20" x14ac:dyDescent="0.3">
      <c r="A22" s="619"/>
      <c r="B22" s="619"/>
      <c r="C22" s="618"/>
      <c r="D22" s="618"/>
      <c r="E22" s="618"/>
      <c r="F22" s="618"/>
      <c r="G22" s="618"/>
      <c r="H22" s="618"/>
      <c r="I22" s="618"/>
      <c r="J22" s="618"/>
      <c r="K22" s="618"/>
      <c r="L22" s="618"/>
      <c r="M22" s="618"/>
      <c r="N22" s="618"/>
      <c r="O22" s="618"/>
      <c r="P22" s="618"/>
      <c r="Q22" s="618"/>
      <c r="R22" s="618"/>
      <c r="S22" s="618"/>
      <c r="T22" s="618"/>
    </row>
    <row r="23" spans="1:20" ht="15" customHeight="1" x14ac:dyDescent="0.3">
      <c r="A23" s="619" t="s">
        <v>76</v>
      </c>
      <c r="B23" s="619"/>
      <c r="C23" s="618"/>
      <c r="D23" s="618"/>
      <c r="E23" s="618"/>
      <c r="F23" s="618"/>
      <c r="G23" s="618"/>
      <c r="H23" s="618"/>
      <c r="I23" s="618"/>
      <c r="J23" s="618"/>
      <c r="K23" s="618"/>
      <c r="L23" s="618"/>
      <c r="M23" s="618"/>
      <c r="N23" s="618"/>
      <c r="O23" s="618"/>
      <c r="P23" s="618"/>
      <c r="Q23" s="618"/>
      <c r="R23" s="618"/>
      <c r="S23" s="618"/>
      <c r="T23" s="618"/>
    </row>
    <row r="24" spans="1:20" x14ac:dyDescent="0.3">
      <c r="A24" s="619"/>
      <c r="B24" s="619"/>
      <c r="C24" s="618"/>
      <c r="D24" s="618"/>
      <c r="E24" s="618"/>
      <c r="F24" s="618"/>
      <c r="G24" s="618"/>
      <c r="H24" s="618"/>
      <c r="I24" s="618"/>
      <c r="J24" s="618"/>
      <c r="K24" s="618"/>
      <c r="L24" s="618"/>
      <c r="M24" s="618"/>
      <c r="N24" s="618"/>
      <c r="O24" s="618"/>
      <c r="P24" s="618"/>
      <c r="Q24" s="618"/>
      <c r="R24" s="618"/>
      <c r="S24" s="618"/>
      <c r="T24" s="618"/>
    </row>
    <row r="25" spans="1:20" x14ac:dyDescent="0.3">
      <c r="A25" s="619"/>
      <c r="B25" s="619"/>
      <c r="C25" s="618"/>
      <c r="D25" s="618"/>
      <c r="E25" s="618"/>
      <c r="F25" s="618"/>
      <c r="G25" s="618"/>
      <c r="H25" s="618"/>
      <c r="I25" s="618"/>
      <c r="J25" s="618"/>
      <c r="K25" s="618"/>
      <c r="L25" s="618"/>
      <c r="M25" s="618"/>
      <c r="N25" s="618"/>
      <c r="O25" s="618"/>
      <c r="P25" s="618"/>
      <c r="Q25" s="618"/>
      <c r="R25" s="618"/>
      <c r="S25" s="618"/>
      <c r="T25" s="618"/>
    </row>
  </sheetData>
  <mergeCells count="90">
    <mergeCell ref="C20:D22"/>
    <mergeCell ref="E20:F22"/>
    <mergeCell ref="G20:H22"/>
    <mergeCell ref="I20:J22"/>
    <mergeCell ref="K20:L22"/>
    <mergeCell ref="C23:D25"/>
    <mergeCell ref="E23:F25"/>
    <mergeCell ref="G23:H25"/>
    <mergeCell ref="I23:J25"/>
    <mergeCell ref="K23:L25"/>
    <mergeCell ref="M17:N19"/>
    <mergeCell ref="O17:P19"/>
    <mergeCell ref="Q17:R19"/>
    <mergeCell ref="Q23:R25"/>
    <mergeCell ref="S17:T19"/>
    <mergeCell ref="M20:N22"/>
    <mergeCell ref="S23:T25"/>
    <mergeCell ref="O20:P22"/>
    <mergeCell ref="Q20:R22"/>
    <mergeCell ref="S20:T22"/>
    <mergeCell ref="M23:N25"/>
    <mergeCell ref="O23:P25"/>
    <mergeCell ref="C17:D19"/>
    <mergeCell ref="E17:F19"/>
    <mergeCell ref="G17:H19"/>
    <mergeCell ref="I17:J19"/>
    <mergeCell ref="K17:L19"/>
    <mergeCell ref="K14:L16"/>
    <mergeCell ref="M14:N16"/>
    <mergeCell ref="O14:P16"/>
    <mergeCell ref="Q14:R16"/>
    <mergeCell ref="S14:T16"/>
    <mergeCell ref="A20:B22"/>
    <mergeCell ref="C8:D10"/>
    <mergeCell ref="Q8:R10"/>
    <mergeCell ref="K5:L7"/>
    <mergeCell ref="S8:T10"/>
    <mergeCell ref="C11:D13"/>
    <mergeCell ref="E11:F13"/>
    <mergeCell ref="G11:H13"/>
    <mergeCell ref="I11:J13"/>
    <mergeCell ref="K11:L13"/>
    <mergeCell ref="M11:N13"/>
    <mergeCell ref="O11:P13"/>
    <mergeCell ref="Q11:R13"/>
    <mergeCell ref="S11:T13"/>
    <mergeCell ref="G8:H10"/>
    <mergeCell ref="I8:J10"/>
    <mergeCell ref="A5:B7"/>
    <mergeCell ref="I4:J4"/>
    <mergeCell ref="O8:P10"/>
    <mergeCell ref="A23:B25"/>
    <mergeCell ref="C5:D7"/>
    <mergeCell ref="E5:F7"/>
    <mergeCell ref="G5:H7"/>
    <mergeCell ref="I5:J7"/>
    <mergeCell ref="C14:D16"/>
    <mergeCell ref="E14:F16"/>
    <mergeCell ref="G14:H16"/>
    <mergeCell ref="I14:J16"/>
    <mergeCell ref="A8:B10"/>
    <mergeCell ref="A11:B13"/>
    <mergeCell ref="A14:B16"/>
    <mergeCell ref="A17:B19"/>
    <mergeCell ref="I1:J3"/>
    <mergeCell ref="K1:L3"/>
    <mergeCell ref="E8:F10"/>
    <mergeCell ref="K4:L4"/>
    <mergeCell ref="M4:N4"/>
    <mergeCell ref="K8:L10"/>
    <mergeCell ref="M8:N10"/>
    <mergeCell ref="A1:B2"/>
    <mergeCell ref="A3:B4"/>
    <mergeCell ref="C4:D4"/>
    <mergeCell ref="E4:F4"/>
    <mergeCell ref="G4:H4"/>
    <mergeCell ref="C1:D3"/>
    <mergeCell ref="E1:F3"/>
    <mergeCell ref="G1:H3"/>
    <mergeCell ref="S1:T3"/>
    <mergeCell ref="Q4:R4"/>
    <mergeCell ref="S4:T4"/>
    <mergeCell ref="M5:N7"/>
    <mergeCell ref="O5:P7"/>
    <mergeCell ref="M1:N3"/>
    <mergeCell ref="O1:P3"/>
    <mergeCell ref="Q5:R7"/>
    <mergeCell ref="S5:T7"/>
    <mergeCell ref="Q1:R3"/>
    <mergeCell ref="O4:P4"/>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1"/>
  <sheetViews>
    <sheetView workbookViewId="0">
      <selection sqref="A1:B3"/>
    </sheetView>
  </sheetViews>
  <sheetFormatPr baseColWidth="10" defaultRowHeight="14.4" x14ac:dyDescent="0.3"/>
  <sheetData>
    <row r="1" spans="1:24" x14ac:dyDescent="0.3">
      <c r="A1" s="620" t="s">
        <v>80</v>
      </c>
      <c r="B1" s="620"/>
      <c r="C1" s="620" t="s">
        <v>81</v>
      </c>
      <c r="D1" s="620"/>
      <c r="E1" s="620"/>
      <c r="F1" s="620"/>
      <c r="G1" s="620" t="s">
        <v>82</v>
      </c>
      <c r="H1" s="620"/>
      <c r="I1" s="620" t="s">
        <v>83</v>
      </c>
      <c r="J1" s="620"/>
      <c r="K1" s="620" t="s">
        <v>84</v>
      </c>
      <c r="L1" s="620"/>
      <c r="M1" s="620" t="s">
        <v>85</v>
      </c>
      <c r="N1" s="620"/>
      <c r="O1" s="620" t="s">
        <v>86</v>
      </c>
      <c r="P1" s="620"/>
      <c r="Q1" s="620" t="s">
        <v>87</v>
      </c>
      <c r="R1" s="620"/>
      <c r="S1" s="620" t="s">
        <v>88</v>
      </c>
      <c r="T1" s="620"/>
      <c r="U1" s="620" t="s">
        <v>89</v>
      </c>
      <c r="V1" s="620"/>
      <c r="W1" s="620" t="s">
        <v>90</v>
      </c>
      <c r="X1" s="620"/>
    </row>
    <row r="2" spans="1:24" x14ac:dyDescent="0.3">
      <c r="A2" s="620"/>
      <c r="B2" s="620"/>
      <c r="C2" s="620"/>
      <c r="D2" s="620"/>
      <c r="E2" s="620"/>
      <c r="F2" s="620"/>
      <c r="G2" s="620"/>
      <c r="H2" s="620"/>
      <c r="I2" s="620"/>
      <c r="J2" s="620"/>
      <c r="K2" s="620"/>
      <c r="L2" s="620"/>
      <c r="M2" s="620"/>
      <c r="N2" s="620"/>
      <c r="O2" s="620"/>
      <c r="P2" s="620"/>
      <c r="Q2" s="620"/>
      <c r="R2" s="620"/>
      <c r="S2" s="620"/>
      <c r="T2" s="620"/>
      <c r="U2" s="620"/>
      <c r="V2" s="620"/>
      <c r="W2" s="620"/>
      <c r="X2" s="620"/>
    </row>
    <row r="3" spans="1:24" x14ac:dyDescent="0.3">
      <c r="A3" s="620"/>
      <c r="B3" s="620"/>
      <c r="C3" s="620"/>
      <c r="D3" s="620"/>
      <c r="E3" s="620"/>
      <c r="F3" s="620"/>
      <c r="G3" s="620"/>
      <c r="H3" s="620"/>
      <c r="I3" s="620"/>
      <c r="J3" s="620"/>
      <c r="K3" s="620"/>
      <c r="L3" s="620"/>
      <c r="M3" s="620"/>
      <c r="N3" s="620"/>
      <c r="O3" s="620"/>
      <c r="P3" s="620"/>
      <c r="Q3" s="620"/>
      <c r="R3" s="620"/>
      <c r="S3" s="620"/>
      <c r="T3" s="620"/>
      <c r="U3" s="620"/>
      <c r="V3" s="620"/>
      <c r="W3" s="620"/>
      <c r="X3" s="620"/>
    </row>
    <row r="4" spans="1:24" x14ac:dyDescent="0.3">
      <c r="A4" s="621"/>
      <c r="B4" s="621"/>
      <c r="C4" s="621"/>
      <c r="D4" s="621"/>
      <c r="E4" s="621"/>
      <c r="F4" s="621"/>
      <c r="G4" s="621"/>
      <c r="H4" s="621"/>
      <c r="I4" s="621"/>
      <c r="J4" s="621"/>
      <c r="K4" s="621"/>
      <c r="L4" s="621"/>
      <c r="M4" s="621"/>
      <c r="N4" s="621"/>
      <c r="O4" s="621"/>
      <c r="P4" s="621"/>
      <c r="Q4" s="621"/>
      <c r="R4" s="621"/>
      <c r="S4" s="621"/>
      <c r="T4" s="621"/>
      <c r="U4" s="621"/>
      <c r="V4" s="621"/>
      <c r="W4" s="621"/>
      <c r="X4" s="621"/>
    </row>
    <row r="5" spans="1:24" x14ac:dyDescent="0.3">
      <c r="A5" s="621"/>
      <c r="B5" s="621"/>
      <c r="C5" s="621"/>
      <c r="D5" s="621"/>
      <c r="E5" s="621"/>
      <c r="F5" s="621"/>
      <c r="G5" s="621"/>
      <c r="H5" s="621"/>
      <c r="I5" s="621"/>
      <c r="J5" s="621"/>
      <c r="K5" s="621"/>
      <c r="L5" s="621"/>
      <c r="M5" s="621"/>
      <c r="N5" s="621"/>
      <c r="O5" s="621"/>
      <c r="P5" s="621"/>
      <c r="Q5" s="621"/>
      <c r="R5" s="621"/>
      <c r="S5" s="621"/>
      <c r="T5" s="621"/>
      <c r="U5" s="621"/>
      <c r="V5" s="621"/>
      <c r="W5" s="621"/>
      <c r="X5" s="621"/>
    </row>
    <row r="6" spans="1:24" x14ac:dyDescent="0.3">
      <c r="A6" s="621"/>
      <c r="B6" s="621"/>
      <c r="C6" s="621"/>
      <c r="D6" s="621"/>
      <c r="E6" s="621"/>
      <c r="F6" s="621"/>
      <c r="G6" s="621"/>
      <c r="H6" s="621"/>
      <c r="I6" s="621"/>
      <c r="J6" s="621"/>
      <c r="K6" s="621"/>
      <c r="L6" s="621"/>
      <c r="M6" s="621"/>
      <c r="N6" s="621"/>
      <c r="O6" s="621"/>
      <c r="P6" s="621"/>
      <c r="Q6" s="621"/>
      <c r="R6" s="621"/>
      <c r="S6" s="621"/>
      <c r="T6" s="621"/>
      <c r="U6" s="621"/>
      <c r="V6" s="621"/>
      <c r="W6" s="621"/>
      <c r="X6" s="621"/>
    </row>
    <row r="7" spans="1:24" x14ac:dyDescent="0.3">
      <c r="A7" s="621"/>
      <c r="B7" s="621"/>
      <c r="C7" s="621"/>
      <c r="D7" s="621"/>
      <c r="E7" s="621"/>
      <c r="F7" s="621"/>
      <c r="G7" s="621"/>
      <c r="H7" s="621"/>
      <c r="I7" s="621"/>
      <c r="J7" s="621"/>
      <c r="K7" s="621"/>
      <c r="L7" s="621"/>
      <c r="M7" s="621"/>
      <c r="N7" s="621"/>
      <c r="O7" s="621"/>
      <c r="P7" s="621"/>
      <c r="Q7" s="621"/>
      <c r="R7" s="621"/>
      <c r="S7" s="621"/>
      <c r="T7" s="621"/>
      <c r="U7" s="621"/>
      <c r="V7" s="621"/>
      <c r="W7" s="621"/>
      <c r="X7" s="621"/>
    </row>
    <row r="8" spans="1:24" x14ac:dyDescent="0.3">
      <c r="A8" s="621"/>
      <c r="B8" s="621"/>
      <c r="C8" s="621"/>
      <c r="D8" s="621"/>
      <c r="E8" s="621"/>
      <c r="F8" s="621"/>
      <c r="G8" s="621"/>
      <c r="H8" s="621"/>
      <c r="I8" s="621"/>
      <c r="J8" s="621"/>
      <c r="K8" s="621"/>
      <c r="L8" s="621"/>
      <c r="M8" s="621"/>
      <c r="N8" s="621"/>
      <c r="O8" s="621"/>
      <c r="P8" s="621"/>
      <c r="Q8" s="621"/>
      <c r="R8" s="621"/>
      <c r="S8" s="621"/>
      <c r="T8" s="621"/>
      <c r="U8" s="621"/>
      <c r="V8" s="621"/>
      <c r="W8" s="621"/>
      <c r="X8" s="621"/>
    </row>
    <row r="9" spans="1:24" x14ac:dyDescent="0.3">
      <c r="A9" s="621"/>
      <c r="B9" s="621"/>
      <c r="C9" s="621"/>
      <c r="D9" s="621"/>
      <c r="E9" s="621"/>
      <c r="F9" s="621"/>
      <c r="G9" s="621"/>
      <c r="H9" s="621"/>
      <c r="I9" s="621"/>
      <c r="J9" s="621"/>
      <c r="K9" s="621"/>
      <c r="L9" s="621"/>
      <c r="M9" s="621"/>
      <c r="N9" s="621"/>
      <c r="O9" s="621"/>
      <c r="P9" s="621"/>
      <c r="Q9" s="621"/>
      <c r="R9" s="621"/>
      <c r="S9" s="621"/>
      <c r="T9" s="621"/>
      <c r="U9" s="621"/>
      <c r="V9" s="621"/>
      <c r="W9" s="621"/>
      <c r="X9" s="621"/>
    </row>
    <row r="10" spans="1:24" x14ac:dyDescent="0.3">
      <c r="A10" s="621"/>
      <c r="B10" s="621"/>
      <c r="C10" s="621"/>
      <c r="D10" s="621"/>
      <c r="E10" s="621"/>
      <c r="F10" s="621"/>
      <c r="G10" s="621"/>
      <c r="H10" s="621"/>
      <c r="I10" s="621"/>
      <c r="J10" s="621"/>
      <c r="K10" s="621"/>
      <c r="L10" s="621"/>
      <c r="M10" s="621"/>
      <c r="N10" s="621"/>
      <c r="O10" s="621"/>
      <c r="P10" s="621"/>
      <c r="Q10" s="621"/>
      <c r="R10" s="621"/>
      <c r="S10" s="621"/>
      <c r="T10" s="621"/>
      <c r="U10" s="621"/>
      <c r="V10" s="621"/>
      <c r="W10" s="621"/>
      <c r="X10" s="621"/>
    </row>
    <row r="11" spans="1:24" x14ac:dyDescent="0.3">
      <c r="A11" s="621"/>
      <c r="B11" s="621"/>
      <c r="C11" s="621"/>
      <c r="D11" s="621"/>
      <c r="E11" s="621"/>
      <c r="F11" s="621"/>
      <c r="G11" s="621"/>
      <c r="H11" s="621"/>
      <c r="I11" s="621"/>
      <c r="J11" s="621"/>
      <c r="K11" s="621"/>
      <c r="L11" s="621"/>
      <c r="M11" s="621"/>
      <c r="N11" s="621"/>
      <c r="O11" s="621"/>
      <c r="P11" s="621"/>
      <c r="Q11" s="621"/>
      <c r="R11" s="621"/>
      <c r="S11" s="621"/>
      <c r="T11" s="621"/>
      <c r="U11" s="621"/>
      <c r="V11" s="621"/>
      <c r="W11" s="621"/>
      <c r="X11" s="621"/>
    </row>
    <row r="12" spans="1:24" x14ac:dyDescent="0.3">
      <c r="A12" s="621"/>
      <c r="B12" s="621"/>
      <c r="C12" s="621"/>
      <c r="D12" s="621"/>
      <c r="E12" s="621"/>
      <c r="F12" s="621"/>
      <c r="G12" s="621"/>
      <c r="H12" s="621"/>
      <c r="I12" s="621"/>
      <c r="J12" s="621"/>
      <c r="K12" s="621"/>
      <c r="L12" s="621"/>
      <c r="M12" s="621"/>
      <c r="N12" s="621"/>
      <c r="O12" s="621"/>
      <c r="P12" s="621"/>
      <c r="Q12" s="621"/>
      <c r="R12" s="621"/>
      <c r="S12" s="621"/>
      <c r="T12" s="621"/>
      <c r="U12" s="621"/>
      <c r="V12" s="621"/>
      <c r="W12" s="621"/>
      <c r="X12" s="621"/>
    </row>
    <row r="13" spans="1:24" x14ac:dyDescent="0.3">
      <c r="A13" s="621"/>
      <c r="B13" s="621"/>
      <c r="C13" s="621"/>
      <c r="D13" s="621"/>
      <c r="E13" s="621"/>
      <c r="F13" s="621"/>
      <c r="G13" s="621"/>
      <c r="H13" s="621"/>
      <c r="I13" s="621"/>
      <c r="J13" s="621"/>
      <c r="K13" s="621"/>
      <c r="L13" s="621"/>
      <c r="M13" s="621"/>
      <c r="N13" s="621"/>
      <c r="O13" s="621"/>
      <c r="P13" s="621"/>
      <c r="Q13" s="621"/>
      <c r="R13" s="621"/>
      <c r="S13" s="621"/>
      <c r="T13" s="621"/>
      <c r="U13" s="621"/>
      <c r="V13" s="621"/>
      <c r="W13" s="621"/>
      <c r="X13" s="621"/>
    </row>
    <row r="14" spans="1:24" x14ac:dyDescent="0.3">
      <c r="A14" s="621"/>
      <c r="B14" s="621"/>
      <c r="C14" s="621"/>
      <c r="D14" s="621"/>
      <c r="E14" s="621"/>
      <c r="F14" s="621"/>
      <c r="G14" s="621"/>
      <c r="H14" s="621"/>
      <c r="I14" s="621"/>
      <c r="J14" s="621"/>
      <c r="K14" s="621"/>
      <c r="L14" s="621"/>
      <c r="M14" s="621"/>
      <c r="N14" s="621"/>
      <c r="O14" s="621"/>
      <c r="P14" s="621"/>
      <c r="Q14" s="621"/>
      <c r="R14" s="621"/>
      <c r="S14" s="621"/>
      <c r="T14" s="621"/>
      <c r="U14" s="621"/>
      <c r="V14" s="621"/>
      <c r="W14" s="621"/>
      <c r="X14" s="621"/>
    </row>
    <row r="15" spans="1:24" x14ac:dyDescent="0.3">
      <c r="A15" s="621"/>
      <c r="B15" s="621"/>
      <c r="C15" s="621"/>
      <c r="D15" s="621"/>
      <c r="E15" s="621"/>
      <c r="F15" s="621"/>
      <c r="G15" s="621"/>
      <c r="H15" s="621"/>
      <c r="I15" s="621"/>
      <c r="J15" s="621"/>
      <c r="K15" s="621"/>
      <c r="L15" s="621"/>
      <c r="M15" s="621"/>
      <c r="N15" s="621"/>
      <c r="O15" s="621"/>
      <c r="P15" s="621"/>
      <c r="Q15" s="621"/>
      <c r="R15" s="621"/>
      <c r="S15" s="621"/>
      <c r="T15" s="621"/>
      <c r="U15" s="621"/>
      <c r="V15" s="621"/>
      <c r="W15" s="621"/>
      <c r="X15" s="621"/>
    </row>
    <row r="16" spans="1:24" x14ac:dyDescent="0.3">
      <c r="A16" s="621"/>
      <c r="B16" s="621"/>
      <c r="C16" s="621"/>
      <c r="D16" s="621"/>
      <c r="E16" s="621"/>
      <c r="F16" s="621"/>
      <c r="G16" s="621"/>
      <c r="H16" s="621"/>
      <c r="I16" s="621"/>
      <c r="J16" s="621"/>
      <c r="K16" s="621"/>
      <c r="L16" s="621"/>
      <c r="M16" s="621"/>
      <c r="N16" s="621"/>
      <c r="O16" s="621"/>
      <c r="P16" s="621"/>
      <c r="Q16" s="621"/>
      <c r="R16" s="621"/>
      <c r="S16" s="621"/>
      <c r="T16" s="621"/>
      <c r="U16" s="621"/>
      <c r="V16" s="621"/>
      <c r="W16" s="621"/>
      <c r="X16" s="621"/>
    </row>
    <row r="17" spans="1:24" x14ac:dyDescent="0.3">
      <c r="A17" s="621"/>
      <c r="B17" s="621"/>
      <c r="C17" s="621"/>
      <c r="D17" s="621"/>
      <c r="E17" s="621"/>
      <c r="F17" s="621"/>
      <c r="G17" s="621"/>
      <c r="H17" s="621"/>
      <c r="I17" s="621"/>
      <c r="J17" s="621"/>
      <c r="K17" s="621"/>
      <c r="L17" s="621"/>
      <c r="M17" s="621"/>
      <c r="N17" s="621"/>
      <c r="O17" s="621"/>
      <c r="P17" s="621"/>
      <c r="Q17" s="621"/>
      <c r="R17" s="621"/>
      <c r="S17" s="621"/>
      <c r="T17" s="621"/>
      <c r="U17" s="621"/>
      <c r="V17" s="621"/>
      <c r="W17" s="621"/>
      <c r="X17" s="621"/>
    </row>
    <row r="18" spans="1:24" x14ac:dyDescent="0.3">
      <c r="A18" s="621"/>
      <c r="B18" s="621"/>
      <c r="C18" s="621"/>
      <c r="D18" s="621"/>
      <c r="E18" s="621"/>
      <c r="F18" s="621"/>
      <c r="G18" s="621"/>
      <c r="H18" s="621"/>
      <c r="I18" s="621"/>
      <c r="J18" s="621"/>
      <c r="K18" s="621"/>
      <c r="L18" s="621"/>
      <c r="M18" s="621"/>
      <c r="N18" s="621"/>
      <c r="O18" s="621"/>
      <c r="P18" s="621"/>
      <c r="Q18" s="621"/>
      <c r="R18" s="621"/>
      <c r="S18" s="621"/>
      <c r="T18" s="621"/>
      <c r="U18" s="621"/>
      <c r="V18" s="621"/>
      <c r="W18" s="621"/>
      <c r="X18" s="621"/>
    </row>
    <row r="19" spans="1:24" x14ac:dyDescent="0.3">
      <c r="A19" s="621"/>
      <c r="B19" s="621"/>
      <c r="C19" s="621"/>
      <c r="D19" s="621"/>
      <c r="E19" s="621"/>
      <c r="F19" s="621"/>
      <c r="G19" s="621"/>
      <c r="H19" s="621"/>
      <c r="I19" s="621"/>
      <c r="J19" s="621"/>
      <c r="K19" s="621"/>
      <c r="L19" s="621"/>
      <c r="M19" s="621"/>
      <c r="N19" s="621"/>
      <c r="O19" s="621"/>
      <c r="P19" s="621"/>
      <c r="Q19" s="621"/>
      <c r="R19" s="621"/>
      <c r="S19" s="621"/>
      <c r="T19" s="621"/>
      <c r="U19" s="621"/>
      <c r="V19" s="621"/>
      <c r="W19" s="621"/>
      <c r="X19" s="621"/>
    </row>
    <row r="20" spans="1:24" x14ac:dyDescent="0.3">
      <c r="A20" s="621"/>
      <c r="B20" s="621"/>
      <c r="C20" s="621"/>
      <c r="D20" s="621"/>
      <c r="E20" s="621"/>
      <c r="F20" s="621"/>
      <c r="G20" s="621"/>
      <c r="H20" s="621"/>
      <c r="I20" s="621"/>
      <c r="J20" s="621"/>
      <c r="K20" s="621"/>
      <c r="L20" s="621"/>
      <c r="M20" s="621"/>
      <c r="N20" s="621"/>
      <c r="O20" s="621"/>
      <c r="P20" s="621"/>
      <c r="Q20" s="621"/>
      <c r="R20" s="621"/>
      <c r="S20" s="621"/>
      <c r="T20" s="621"/>
      <c r="U20" s="621"/>
      <c r="V20" s="621"/>
      <c r="W20" s="621"/>
      <c r="X20" s="621"/>
    </row>
    <row r="21" spans="1:24" x14ac:dyDescent="0.3">
      <c r="A21" s="621"/>
      <c r="B21" s="621"/>
      <c r="C21" s="621"/>
      <c r="D21" s="621"/>
      <c r="E21" s="621"/>
      <c r="F21" s="621"/>
      <c r="G21" s="621"/>
      <c r="H21" s="621"/>
      <c r="I21" s="621"/>
      <c r="J21" s="621"/>
      <c r="K21" s="621"/>
      <c r="L21" s="621"/>
      <c r="M21" s="621"/>
      <c r="N21" s="621"/>
      <c r="O21" s="621"/>
      <c r="P21" s="621"/>
      <c r="Q21" s="621"/>
      <c r="R21" s="621"/>
      <c r="S21" s="621"/>
      <c r="T21" s="621"/>
      <c r="U21" s="621"/>
      <c r="V21" s="621"/>
      <c r="W21" s="621"/>
      <c r="X21" s="621"/>
    </row>
    <row r="22" spans="1:24" x14ac:dyDescent="0.3">
      <c r="A22" s="621"/>
      <c r="B22" s="621"/>
      <c r="C22" s="621"/>
      <c r="D22" s="621"/>
      <c r="E22" s="621"/>
      <c r="F22" s="621"/>
      <c r="G22" s="621"/>
      <c r="H22" s="621"/>
      <c r="I22" s="621"/>
      <c r="J22" s="621"/>
      <c r="K22" s="621"/>
      <c r="L22" s="621"/>
      <c r="M22" s="621"/>
      <c r="N22" s="621"/>
      <c r="O22" s="621"/>
      <c r="P22" s="621"/>
      <c r="Q22" s="621"/>
      <c r="R22" s="621"/>
      <c r="S22" s="621"/>
      <c r="T22" s="621"/>
      <c r="U22" s="621"/>
      <c r="V22" s="621"/>
      <c r="W22" s="621"/>
      <c r="X22" s="621"/>
    </row>
    <row r="23" spans="1:24" x14ac:dyDescent="0.3">
      <c r="A23" s="621"/>
      <c r="B23" s="621"/>
      <c r="C23" s="621"/>
      <c r="D23" s="621"/>
      <c r="E23" s="621"/>
      <c r="F23" s="621"/>
      <c r="G23" s="621"/>
      <c r="H23" s="621"/>
      <c r="I23" s="621"/>
      <c r="J23" s="621"/>
      <c r="K23" s="621"/>
      <c r="L23" s="621"/>
      <c r="M23" s="621"/>
      <c r="N23" s="621"/>
      <c r="O23" s="621"/>
      <c r="P23" s="621"/>
      <c r="Q23" s="621"/>
      <c r="R23" s="621"/>
      <c r="S23" s="621"/>
      <c r="T23" s="621"/>
      <c r="U23" s="621"/>
      <c r="V23" s="621"/>
      <c r="W23" s="621"/>
      <c r="X23" s="621"/>
    </row>
    <row r="24" spans="1:24" x14ac:dyDescent="0.3">
      <c r="A24" s="621"/>
      <c r="B24" s="621"/>
      <c r="C24" s="621"/>
      <c r="D24" s="621"/>
      <c r="E24" s="621"/>
      <c r="F24" s="621"/>
      <c r="G24" s="621"/>
      <c r="H24" s="621"/>
      <c r="I24" s="621"/>
      <c r="J24" s="621"/>
      <c r="K24" s="621"/>
      <c r="L24" s="621"/>
      <c r="M24" s="621"/>
      <c r="N24" s="621"/>
      <c r="O24" s="621"/>
      <c r="P24" s="621"/>
      <c r="Q24" s="621"/>
      <c r="R24" s="621"/>
      <c r="S24" s="621"/>
      <c r="T24" s="621"/>
      <c r="U24" s="621"/>
      <c r="V24" s="621"/>
      <c r="W24" s="621"/>
      <c r="X24" s="621"/>
    </row>
    <row r="25" spans="1:24" x14ac:dyDescent="0.3">
      <c r="A25" s="621"/>
      <c r="B25" s="621"/>
      <c r="C25" s="621"/>
      <c r="D25" s="621"/>
      <c r="E25" s="621"/>
      <c r="F25" s="621"/>
      <c r="G25" s="621"/>
      <c r="H25" s="621"/>
      <c r="I25" s="621"/>
      <c r="J25" s="621"/>
      <c r="K25" s="621"/>
      <c r="L25" s="621"/>
      <c r="M25" s="621"/>
      <c r="N25" s="621"/>
      <c r="O25" s="621"/>
      <c r="P25" s="621"/>
      <c r="Q25" s="621"/>
      <c r="R25" s="621"/>
      <c r="S25" s="621"/>
      <c r="T25" s="621"/>
      <c r="U25" s="621"/>
      <c r="V25" s="621"/>
      <c r="W25" s="621"/>
      <c r="X25" s="621"/>
    </row>
    <row r="26" spans="1:24" x14ac:dyDescent="0.3">
      <c r="A26" s="621"/>
      <c r="B26" s="621"/>
      <c r="C26" s="621"/>
      <c r="D26" s="621"/>
      <c r="E26" s="621"/>
      <c r="F26" s="621"/>
      <c r="G26" s="621"/>
      <c r="H26" s="621"/>
      <c r="I26" s="621"/>
      <c r="J26" s="621"/>
      <c r="K26" s="621"/>
      <c r="L26" s="621"/>
      <c r="M26" s="621"/>
      <c r="N26" s="621"/>
      <c r="O26" s="621"/>
      <c r="P26" s="621"/>
      <c r="Q26" s="621"/>
      <c r="R26" s="621"/>
      <c r="S26" s="621"/>
      <c r="T26" s="621"/>
      <c r="U26" s="621"/>
      <c r="V26" s="621"/>
      <c r="W26" s="621"/>
      <c r="X26" s="621"/>
    </row>
    <row r="27" spans="1:24" x14ac:dyDescent="0.3">
      <c r="A27" s="621"/>
      <c r="B27" s="621"/>
      <c r="C27" s="621"/>
      <c r="D27" s="621"/>
      <c r="E27" s="621"/>
      <c r="F27" s="621"/>
      <c r="G27" s="621"/>
      <c r="H27" s="621"/>
      <c r="I27" s="621"/>
      <c r="J27" s="621"/>
      <c r="K27" s="621"/>
      <c r="L27" s="621"/>
      <c r="M27" s="621"/>
      <c r="N27" s="621"/>
      <c r="O27" s="621"/>
      <c r="P27" s="621"/>
      <c r="Q27" s="621"/>
      <c r="R27" s="621"/>
      <c r="S27" s="621"/>
      <c r="T27" s="621"/>
      <c r="U27" s="621"/>
      <c r="V27" s="621"/>
      <c r="W27" s="621"/>
      <c r="X27" s="621"/>
    </row>
    <row r="28" spans="1:24" x14ac:dyDescent="0.3">
      <c r="A28" s="621"/>
      <c r="B28" s="621"/>
      <c r="C28" s="621"/>
      <c r="D28" s="621"/>
      <c r="E28" s="621"/>
      <c r="F28" s="621"/>
      <c r="G28" s="621"/>
      <c r="H28" s="621"/>
      <c r="I28" s="621"/>
      <c r="J28" s="621"/>
      <c r="K28" s="621"/>
      <c r="L28" s="621"/>
      <c r="M28" s="621"/>
      <c r="N28" s="621"/>
      <c r="O28" s="621"/>
      <c r="P28" s="621"/>
      <c r="Q28" s="621"/>
      <c r="R28" s="621"/>
      <c r="S28" s="621"/>
      <c r="T28" s="621"/>
      <c r="U28" s="621"/>
      <c r="V28" s="621"/>
      <c r="W28" s="621"/>
      <c r="X28" s="621"/>
    </row>
    <row r="29" spans="1:24" x14ac:dyDescent="0.3">
      <c r="A29" s="621"/>
      <c r="B29" s="621"/>
      <c r="C29" s="621"/>
      <c r="D29" s="621"/>
      <c r="E29" s="621"/>
      <c r="F29" s="621"/>
      <c r="G29" s="621"/>
      <c r="H29" s="621"/>
      <c r="I29" s="621"/>
      <c r="J29" s="621"/>
      <c r="K29" s="621"/>
      <c r="L29" s="621"/>
      <c r="M29" s="621"/>
      <c r="N29" s="621"/>
      <c r="O29" s="621"/>
      <c r="P29" s="621"/>
      <c r="Q29" s="621"/>
      <c r="R29" s="621"/>
      <c r="S29" s="621"/>
      <c r="T29" s="621"/>
      <c r="U29" s="621"/>
      <c r="V29" s="621"/>
      <c r="W29" s="621"/>
      <c r="X29" s="621"/>
    </row>
    <row r="30" spans="1:24" x14ac:dyDescent="0.3">
      <c r="A30" s="621"/>
      <c r="B30" s="621"/>
      <c r="C30" s="621"/>
      <c r="D30" s="621"/>
      <c r="E30" s="621"/>
      <c r="F30" s="621"/>
      <c r="G30" s="621"/>
      <c r="H30" s="621"/>
      <c r="I30" s="621"/>
      <c r="J30" s="621"/>
      <c r="K30" s="621"/>
      <c r="L30" s="621"/>
      <c r="M30" s="621"/>
      <c r="N30" s="621"/>
      <c r="O30" s="621"/>
      <c r="P30" s="621"/>
      <c r="Q30" s="621"/>
      <c r="R30" s="621"/>
      <c r="S30" s="621"/>
      <c r="T30" s="621"/>
      <c r="U30" s="621"/>
      <c r="V30" s="621"/>
      <c r="W30" s="621"/>
      <c r="X30" s="621"/>
    </row>
    <row r="31" spans="1:24" x14ac:dyDescent="0.3">
      <c r="A31" s="621"/>
      <c r="B31" s="621"/>
      <c r="C31" s="621"/>
      <c r="D31" s="621"/>
      <c r="E31" s="621"/>
      <c r="F31" s="621"/>
      <c r="G31" s="621"/>
      <c r="H31" s="621"/>
      <c r="I31" s="621"/>
      <c r="J31" s="621"/>
      <c r="K31" s="621"/>
      <c r="L31" s="621"/>
      <c r="M31" s="621"/>
      <c r="N31" s="621"/>
      <c r="O31" s="621"/>
      <c r="P31" s="621"/>
      <c r="Q31" s="621"/>
      <c r="R31" s="621"/>
      <c r="S31" s="621"/>
      <c r="T31" s="621"/>
      <c r="U31" s="621"/>
      <c r="V31" s="621"/>
      <c r="W31" s="621"/>
      <c r="X31" s="621"/>
    </row>
    <row r="32" spans="1:24" x14ac:dyDescent="0.3">
      <c r="A32" s="621"/>
      <c r="B32" s="621"/>
      <c r="C32" s="621"/>
      <c r="D32" s="621"/>
      <c r="E32" s="621"/>
      <c r="F32" s="621"/>
      <c r="G32" s="621"/>
      <c r="H32" s="621"/>
      <c r="I32" s="621"/>
      <c r="J32" s="621"/>
      <c r="K32" s="621"/>
      <c r="L32" s="621"/>
      <c r="M32" s="621"/>
      <c r="N32" s="621"/>
      <c r="O32" s="621"/>
      <c r="P32" s="621"/>
      <c r="Q32" s="621"/>
      <c r="R32" s="621"/>
      <c r="S32" s="621"/>
      <c r="T32" s="621"/>
      <c r="U32" s="621"/>
      <c r="V32" s="621"/>
      <c r="W32" s="621"/>
      <c r="X32" s="621"/>
    </row>
    <row r="33" spans="1:24" x14ac:dyDescent="0.3">
      <c r="A33" s="621"/>
      <c r="B33" s="621"/>
      <c r="C33" s="621"/>
      <c r="D33" s="621"/>
      <c r="E33" s="621"/>
      <c r="F33" s="621"/>
      <c r="G33" s="621"/>
      <c r="H33" s="621"/>
      <c r="I33" s="621"/>
      <c r="J33" s="621"/>
      <c r="K33" s="621"/>
      <c r="L33" s="621"/>
      <c r="M33" s="621"/>
      <c r="N33" s="621"/>
      <c r="O33" s="621"/>
      <c r="P33" s="621"/>
      <c r="Q33" s="621"/>
      <c r="R33" s="621"/>
      <c r="S33" s="621"/>
      <c r="T33" s="621"/>
      <c r="U33" s="621"/>
      <c r="V33" s="621"/>
      <c r="W33" s="621"/>
      <c r="X33" s="621"/>
    </row>
    <row r="34" spans="1:24" x14ac:dyDescent="0.3">
      <c r="A34" s="621"/>
      <c r="B34" s="621"/>
      <c r="C34" s="621"/>
      <c r="D34" s="621"/>
      <c r="E34" s="621"/>
      <c r="F34" s="621"/>
      <c r="G34" s="621"/>
      <c r="H34" s="621"/>
      <c r="I34" s="621"/>
      <c r="J34" s="621"/>
      <c r="K34" s="621"/>
      <c r="L34" s="621"/>
      <c r="M34" s="621"/>
      <c r="N34" s="621"/>
      <c r="O34" s="621"/>
      <c r="P34" s="621"/>
      <c r="Q34" s="621"/>
      <c r="R34" s="621"/>
      <c r="S34" s="621"/>
      <c r="T34" s="621"/>
      <c r="U34" s="621"/>
      <c r="V34" s="621"/>
      <c r="W34" s="621"/>
      <c r="X34" s="621"/>
    </row>
    <row r="35" spans="1:24" x14ac:dyDescent="0.3">
      <c r="A35" s="621"/>
      <c r="B35" s="621"/>
      <c r="C35" s="621"/>
      <c r="D35" s="621"/>
      <c r="E35" s="621"/>
      <c r="F35" s="621"/>
      <c r="G35" s="621"/>
      <c r="H35" s="621"/>
      <c r="I35" s="621"/>
      <c r="J35" s="621"/>
      <c r="K35" s="621"/>
      <c r="L35" s="621"/>
      <c r="M35" s="621"/>
      <c r="N35" s="621"/>
      <c r="O35" s="621"/>
      <c r="P35" s="621"/>
      <c r="Q35" s="621"/>
      <c r="R35" s="621"/>
      <c r="S35" s="621"/>
      <c r="T35" s="621"/>
      <c r="U35" s="621"/>
      <c r="V35" s="621"/>
      <c r="W35" s="621"/>
      <c r="X35" s="621"/>
    </row>
    <row r="36" spans="1:24" x14ac:dyDescent="0.3">
      <c r="A36" s="621"/>
      <c r="B36" s="621"/>
      <c r="C36" s="621"/>
      <c r="D36" s="621"/>
      <c r="E36" s="621"/>
      <c r="F36" s="621"/>
      <c r="G36" s="621"/>
      <c r="H36" s="621"/>
      <c r="I36" s="621"/>
      <c r="J36" s="621"/>
      <c r="K36" s="621"/>
      <c r="L36" s="621"/>
      <c r="M36" s="621"/>
      <c r="N36" s="621"/>
      <c r="O36" s="621"/>
      <c r="P36" s="621"/>
      <c r="Q36" s="621"/>
      <c r="R36" s="621"/>
      <c r="S36" s="621"/>
      <c r="T36" s="621"/>
      <c r="U36" s="621"/>
      <c r="V36" s="621"/>
      <c r="W36" s="621"/>
      <c r="X36" s="621"/>
    </row>
    <row r="37" spans="1:24" x14ac:dyDescent="0.3">
      <c r="A37" s="621"/>
      <c r="B37" s="621"/>
      <c r="C37" s="621"/>
      <c r="D37" s="621"/>
      <c r="E37" s="621"/>
      <c r="F37" s="621"/>
      <c r="G37" s="621"/>
      <c r="H37" s="621"/>
      <c r="I37" s="621"/>
      <c r="J37" s="621"/>
      <c r="K37" s="621"/>
      <c r="L37" s="621"/>
      <c r="M37" s="621"/>
      <c r="N37" s="621"/>
      <c r="O37" s="621"/>
      <c r="P37" s="621"/>
      <c r="Q37" s="621"/>
      <c r="R37" s="621"/>
      <c r="S37" s="621"/>
      <c r="T37" s="621"/>
      <c r="U37" s="621"/>
      <c r="V37" s="621"/>
      <c r="W37" s="621"/>
      <c r="X37" s="621"/>
    </row>
    <row r="38" spans="1:24" x14ac:dyDescent="0.3">
      <c r="A38" s="621"/>
      <c r="B38" s="621"/>
      <c r="C38" s="621"/>
      <c r="D38" s="621"/>
      <c r="E38" s="621"/>
      <c r="F38" s="621"/>
      <c r="G38" s="621"/>
      <c r="H38" s="621"/>
      <c r="I38" s="621"/>
      <c r="J38" s="621"/>
      <c r="K38" s="621"/>
      <c r="L38" s="621"/>
      <c r="M38" s="621"/>
      <c r="N38" s="621"/>
      <c r="O38" s="621"/>
      <c r="P38" s="621"/>
      <c r="Q38" s="621"/>
      <c r="R38" s="621"/>
      <c r="S38" s="621"/>
      <c r="T38" s="621"/>
      <c r="U38" s="621"/>
      <c r="V38" s="621"/>
      <c r="W38" s="621"/>
      <c r="X38" s="621"/>
    </row>
    <row r="39" spans="1:24" x14ac:dyDescent="0.3">
      <c r="A39" s="621"/>
      <c r="B39" s="621"/>
      <c r="C39" s="621"/>
      <c r="D39" s="621"/>
      <c r="E39" s="621"/>
      <c r="F39" s="621"/>
      <c r="G39" s="621"/>
      <c r="H39" s="621"/>
      <c r="I39" s="621"/>
      <c r="J39" s="621"/>
      <c r="K39" s="621"/>
      <c r="L39" s="621"/>
      <c r="M39" s="621"/>
      <c r="N39" s="621"/>
      <c r="O39" s="621"/>
      <c r="P39" s="621"/>
      <c r="Q39" s="621"/>
      <c r="R39" s="621"/>
      <c r="S39" s="621"/>
      <c r="T39" s="621"/>
      <c r="U39" s="621"/>
      <c r="V39" s="621"/>
      <c r="W39" s="621"/>
      <c r="X39" s="621"/>
    </row>
    <row r="40" spans="1:24" x14ac:dyDescent="0.3">
      <c r="A40" s="621"/>
      <c r="B40" s="621"/>
      <c r="C40" s="621"/>
      <c r="D40" s="621"/>
      <c r="E40" s="621"/>
      <c r="F40" s="621"/>
      <c r="G40" s="621"/>
      <c r="H40" s="621"/>
      <c r="I40" s="621"/>
      <c r="J40" s="621"/>
      <c r="K40" s="621"/>
      <c r="L40" s="621"/>
      <c r="M40" s="621"/>
      <c r="N40" s="621"/>
      <c r="O40" s="621"/>
      <c r="P40" s="621"/>
      <c r="Q40" s="621"/>
      <c r="R40" s="621"/>
      <c r="S40" s="621"/>
      <c r="T40" s="621"/>
      <c r="U40" s="621"/>
      <c r="V40" s="621"/>
      <c r="W40" s="621"/>
      <c r="X40" s="621"/>
    </row>
    <row r="41" spans="1:24" x14ac:dyDescent="0.3">
      <c r="A41" s="621"/>
      <c r="B41" s="621"/>
      <c r="C41" s="621"/>
      <c r="D41" s="621"/>
      <c r="E41" s="621"/>
      <c r="F41" s="621"/>
      <c r="G41" s="621"/>
      <c r="H41" s="621"/>
      <c r="I41" s="621"/>
      <c r="J41" s="621"/>
      <c r="K41" s="621"/>
      <c r="L41" s="621"/>
      <c r="M41" s="621"/>
      <c r="N41" s="621"/>
      <c r="O41" s="621"/>
      <c r="P41" s="621"/>
      <c r="Q41" s="621"/>
      <c r="R41" s="621"/>
      <c r="S41" s="621"/>
      <c r="T41" s="621"/>
      <c r="U41" s="621"/>
      <c r="V41" s="621"/>
      <c r="W41" s="621"/>
      <c r="X41" s="621"/>
    </row>
    <row r="42" spans="1:24" x14ac:dyDescent="0.3">
      <c r="A42" s="621"/>
      <c r="B42" s="621"/>
      <c r="C42" s="621"/>
      <c r="D42" s="621"/>
      <c r="E42" s="621"/>
      <c r="F42" s="621"/>
      <c r="G42" s="621"/>
      <c r="H42" s="621"/>
      <c r="I42" s="621"/>
      <c r="J42" s="621"/>
      <c r="K42" s="621"/>
      <c r="L42" s="621"/>
      <c r="M42" s="621"/>
      <c r="N42" s="621"/>
      <c r="O42" s="621"/>
      <c r="P42" s="621"/>
      <c r="Q42" s="621"/>
      <c r="R42" s="621"/>
      <c r="S42" s="621"/>
      <c r="T42" s="621"/>
      <c r="U42" s="621"/>
      <c r="V42" s="621"/>
      <c r="W42" s="621"/>
      <c r="X42" s="621"/>
    </row>
    <row r="43" spans="1:24" x14ac:dyDescent="0.3">
      <c r="A43" s="621"/>
      <c r="B43" s="621"/>
      <c r="C43" s="621"/>
      <c r="D43" s="621"/>
      <c r="E43" s="621"/>
      <c r="F43" s="621"/>
      <c r="G43" s="621"/>
      <c r="H43" s="621"/>
      <c r="I43" s="621"/>
      <c r="J43" s="621"/>
      <c r="K43" s="621"/>
      <c r="L43" s="621"/>
      <c r="M43" s="621"/>
      <c r="N43" s="621"/>
      <c r="O43" s="621"/>
      <c r="P43" s="621"/>
      <c r="Q43" s="621"/>
      <c r="R43" s="621"/>
      <c r="S43" s="621"/>
      <c r="T43" s="621"/>
      <c r="U43" s="621"/>
      <c r="V43" s="621"/>
      <c r="W43" s="621"/>
      <c r="X43" s="621"/>
    </row>
    <row r="44" spans="1:24" x14ac:dyDescent="0.3">
      <c r="A44" s="621"/>
      <c r="B44" s="621"/>
      <c r="C44" s="621"/>
      <c r="D44" s="621"/>
      <c r="E44" s="621"/>
      <c r="F44" s="621"/>
      <c r="G44" s="621"/>
      <c r="H44" s="621"/>
      <c r="I44" s="621"/>
      <c r="J44" s="621"/>
      <c r="K44" s="621"/>
      <c r="L44" s="621"/>
      <c r="M44" s="621"/>
      <c r="N44" s="621"/>
      <c r="O44" s="621"/>
      <c r="P44" s="621"/>
      <c r="Q44" s="621"/>
      <c r="R44" s="621"/>
      <c r="S44" s="621"/>
      <c r="T44" s="621"/>
      <c r="U44" s="621"/>
      <c r="V44" s="621"/>
      <c r="W44" s="621"/>
      <c r="X44" s="621"/>
    </row>
    <row r="45" spans="1:24" x14ac:dyDescent="0.3">
      <c r="A45" s="621"/>
      <c r="B45" s="621"/>
      <c r="C45" s="621"/>
      <c r="D45" s="621"/>
      <c r="E45" s="621"/>
      <c r="F45" s="621"/>
      <c r="G45" s="621"/>
      <c r="H45" s="621"/>
      <c r="I45" s="621"/>
      <c r="J45" s="621"/>
      <c r="K45" s="621"/>
      <c r="L45" s="621"/>
      <c r="M45" s="621"/>
      <c r="N45" s="621"/>
      <c r="O45" s="621"/>
      <c r="P45" s="621"/>
      <c r="Q45" s="621"/>
      <c r="R45" s="621"/>
      <c r="S45" s="621"/>
      <c r="T45" s="621"/>
      <c r="U45" s="621"/>
      <c r="V45" s="621"/>
      <c r="W45" s="621"/>
      <c r="X45" s="621"/>
    </row>
    <row r="46" spans="1:24" x14ac:dyDescent="0.3">
      <c r="A46" s="621"/>
      <c r="B46" s="621"/>
      <c r="C46" s="621"/>
      <c r="D46" s="621"/>
      <c r="E46" s="621"/>
      <c r="F46" s="621"/>
      <c r="G46" s="621"/>
      <c r="H46" s="621"/>
      <c r="I46" s="621"/>
      <c r="J46" s="621"/>
      <c r="K46" s="621"/>
      <c r="L46" s="621"/>
      <c r="M46" s="621"/>
      <c r="N46" s="621"/>
      <c r="O46" s="621"/>
      <c r="P46" s="621"/>
      <c r="Q46" s="621"/>
      <c r="R46" s="621"/>
      <c r="S46" s="621"/>
      <c r="T46" s="621"/>
      <c r="U46" s="621"/>
      <c r="V46" s="621"/>
      <c r="W46" s="621"/>
      <c r="X46" s="621"/>
    </row>
    <row r="47" spans="1:24" x14ac:dyDescent="0.3">
      <c r="A47" s="621"/>
      <c r="B47" s="621"/>
      <c r="C47" s="621"/>
      <c r="D47" s="621"/>
      <c r="E47" s="621"/>
      <c r="F47" s="621"/>
      <c r="G47" s="621"/>
      <c r="H47" s="621"/>
      <c r="I47" s="621"/>
      <c r="J47" s="621"/>
      <c r="K47" s="621"/>
      <c r="L47" s="621"/>
      <c r="M47" s="621"/>
      <c r="N47" s="621"/>
      <c r="O47" s="621"/>
      <c r="P47" s="621"/>
      <c r="Q47" s="621"/>
      <c r="R47" s="621"/>
      <c r="S47" s="621"/>
      <c r="T47" s="621"/>
      <c r="U47" s="621"/>
      <c r="V47" s="621"/>
      <c r="W47" s="621"/>
      <c r="X47" s="621"/>
    </row>
    <row r="48" spans="1:24" x14ac:dyDescent="0.3">
      <c r="A48" s="621"/>
      <c r="B48" s="621"/>
      <c r="C48" s="621"/>
      <c r="D48" s="621"/>
      <c r="E48" s="621"/>
      <c r="F48" s="621"/>
      <c r="G48" s="621"/>
      <c r="H48" s="621"/>
      <c r="I48" s="621"/>
      <c r="J48" s="621"/>
      <c r="K48" s="621"/>
      <c r="L48" s="621"/>
      <c r="M48" s="621"/>
      <c r="N48" s="621"/>
      <c r="O48" s="621"/>
      <c r="P48" s="621"/>
      <c r="Q48" s="621"/>
      <c r="R48" s="621"/>
      <c r="S48" s="621"/>
      <c r="T48" s="621"/>
      <c r="U48" s="621"/>
      <c r="V48" s="621"/>
      <c r="W48" s="621"/>
      <c r="X48" s="621"/>
    </row>
    <row r="49" spans="1:24" x14ac:dyDescent="0.3">
      <c r="A49" s="621"/>
      <c r="B49" s="621"/>
      <c r="C49" s="621"/>
      <c r="D49" s="621"/>
      <c r="E49" s="621"/>
      <c r="F49" s="621"/>
      <c r="G49" s="621"/>
      <c r="H49" s="621"/>
      <c r="I49" s="621"/>
      <c r="J49" s="621"/>
      <c r="K49" s="621"/>
      <c r="L49" s="621"/>
      <c r="M49" s="621"/>
      <c r="N49" s="621"/>
      <c r="O49" s="621"/>
      <c r="P49" s="621"/>
      <c r="Q49" s="621"/>
      <c r="R49" s="621"/>
      <c r="S49" s="621"/>
      <c r="T49" s="621"/>
      <c r="U49" s="621"/>
      <c r="V49" s="621"/>
      <c r="W49" s="621"/>
      <c r="X49" s="621"/>
    </row>
    <row r="50" spans="1:24" x14ac:dyDescent="0.3">
      <c r="A50" s="621"/>
      <c r="B50" s="621"/>
      <c r="C50" s="621"/>
      <c r="D50" s="621"/>
      <c r="E50" s="621"/>
      <c r="F50" s="621"/>
      <c r="G50" s="621"/>
      <c r="H50" s="621"/>
      <c r="I50" s="621"/>
      <c r="J50" s="621"/>
      <c r="K50" s="621"/>
      <c r="L50" s="621"/>
      <c r="M50" s="621"/>
      <c r="N50" s="621"/>
      <c r="O50" s="621"/>
      <c r="P50" s="621"/>
      <c r="Q50" s="621"/>
      <c r="R50" s="621"/>
      <c r="S50" s="621"/>
      <c r="T50" s="621"/>
      <c r="U50" s="621"/>
      <c r="V50" s="621"/>
      <c r="W50" s="621"/>
      <c r="X50" s="621"/>
    </row>
    <row r="51" spans="1:24" x14ac:dyDescent="0.3">
      <c r="A51" s="621"/>
      <c r="B51" s="621"/>
      <c r="C51" s="621"/>
      <c r="D51" s="621"/>
      <c r="E51" s="621"/>
      <c r="F51" s="621"/>
      <c r="G51" s="621"/>
      <c r="H51" s="621"/>
      <c r="I51" s="621"/>
      <c r="J51" s="621"/>
      <c r="K51" s="621"/>
      <c r="L51" s="621"/>
      <c r="M51" s="621"/>
      <c r="N51" s="621"/>
      <c r="O51" s="621"/>
      <c r="P51" s="621"/>
      <c r="Q51" s="621"/>
      <c r="R51" s="621"/>
      <c r="S51" s="621"/>
      <c r="T51" s="621"/>
      <c r="U51" s="621"/>
      <c r="V51" s="621"/>
      <c r="W51" s="621"/>
      <c r="X51" s="621"/>
    </row>
    <row r="52" spans="1:24" x14ac:dyDescent="0.3">
      <c r="A52" s="621"/>
      <c r="B52" s="621"/>
      <c r="C52" s="621"/>
      <c r="D52" s="621"/>
      <c r="E52" s="621"/>
      <c r="F52" s="621"/>
      <c r="G52" s="621"/>
      <c r="H52" s="621"/>
      <c r="I52" s="621"/>
      <c r="J52" s="621"/>
      <c r="K52" s="621"/>
      <c r="L52" s="621"/>
      <c r="M52" s="621"/>
      <c r="N52" s="621"/>
      <c r="O52" s="621"/>
      <c r="P52" s="621"/>
      <c r="Q52" s="621"/>
      <c r="R52" s="621"/>
      <c r="S52" s="621"/>
      <c r="T52" s="621"/>
      <c r="U52" s="621"/>
      <c r="V52" s="621"/>
      <c r="W52" s="621"/>
      <c r="X52" s="621"/>
    </row>
    <row r="53" spans="1:24" x14ac:dyDescent="0.3">
      <c r="A53" s="621"/>
      <c r="B53" s="621"/>
      <c r="C53" s="621"/>
      <c r="D53" s="621"/>
      <c r="E53" s="621"/>
      <c r="F53" s="621"/>
      <c r="G53" s="621"/>
      <c r="H53" s="621"/>
      <c r="I53" s="621"/>
      <c r="J53" s="621"/>
      <c r="K53" s="621"/>
      <c r="L53" s="621"/>
      <c r="M53" s="621"/>
      <c r="N53" s="621"/>
      <c r="O53" s="621"/>
      <c r="P53" s="621"/>
      <c r="Q53" s="621"/>
      <c r="R53" s="621"/>
      <c r="S53" s="621"/>
      <c r="T53" s="621"/>
      <c r="U53" s="621"/>
      <c r="V53" s="621"/>
      <c r="W53" s="621"/>
      <c r="X53" s="621"/>
    </row>
    <row r="55" spans="1:24" x14ac:dyDescent="0.3">
      <c r="A55" t="s">
        <v>91</v>
      </c>
    </row>
    <row r="57" spans="1:24" x14ac:dyDescent="0.3">
      <c r="A57" s="621" t="s">
        <v>81</v>
      </c>
      <c r="B57" s="621"/>
      <c r="C57" s="621" t="s">
        <v>92</v>
      </c>
      <c r="D57" s="621"/>
      <c r="E57" s="621"/>
      <c r="F57" s="621"/>
      <c r="G57" s="621"/>
      <c r="H57" s="477" t="s">
        <v>90</v>
      </c>
      <c r="I57" s="477"/>
    </row>
    <row r="58" spans="1:24" x14ac:dyDescent="0.3">
      <c r="A58" s="621"/>
      <c r="B58" s="621"/>
      <c r="C58" s="621"/>
      <c r="D58" s="621"/>
      <c r="E58" s="621"/>
      <c r="F58" s="621"/>
      <c r="G58" s="621"/>
      <c r="H58" s="477"/>
      <c r="I58" s="477"/>
    </row>
    <row r="59" spans="1:24" x14ac:dyDescent="0.3">
      <c r="A59" s="621"/>
      <c r="B59" s="621"/>
      <c r="C59" s="621"/>
      <c r="D59" s="621"/>
      <c r="E59" s="621"/>
      <c r="F59" s="621"/>
      <c r="G59" s="621"/>
      <c r="H59" s="621"/>
      <c r="I59" s="621"/>
    </row>
    <row r="60" spans="1:24" x14ac:dyDescent="0.3">
      <c r="A60" s="621"/>
      <c r="B60" s="621"/>
      <c r="C60" s="621"/>
      <c r="D60" s="621"/>
      <c r="E60" s="621"/>
      <c r="F60" s="621"/>
      <c r="G60" s="621"/>
      <c r="H60" s="621"/>
      <c r="I60" s="621"/>
    </row>
    <row r="61" spans="1:24" x14ac:dyDescent="0.3">
      <c r="A61" s="621"/>
      <c r="B61" s="621"/>
      <c r="C61" s="621"/>
      <c r="D61" s="621"/>
      <c r="E61" s="621"/>
      <c r="F61" s="621"/>
      <c r="G61" s="621"/>
      <c r="H61" s="621"/>
      <c r="I61" s="621"/>
    </row>
  </sheetData>
  <mergeCells count="298">
    <mergeCell ref="A60:B60"/>
    <mergeCell ref="C60:G60"/>
    <mergeCell ref="H60:I60"/>
    <mergeCell ref="A61:B61"/>
    <mergeCell ref="C61:G61"/>
    <mergeCell ref="H61:I61"/>
    <mergeCell ref="A57:B58"/>
    <mergeCell ref="C57:G58"/>
    <mergeCell ref="H57:I58"/>
    <mergeCell ref="A59:B59"/>
    <mergeCell ref="C59:G59"/>
    <mergeCell ref="H59:I59"/>
    <mergeCell ref="M52:N53"/>
    <mergeCell ref="O52:P53"/>
    <mergeCell ref="Q52:R53"/>
    <mergeCell ref="S52:T53"/>
    <mergeCell ref="U52:V53"/>
    <mergeCell ref="W52:X53"/>
    <mergeCell ref="O50:P51"/>
    <mergeCell ref="Q50:R51"/>
    <mergeCell ref="S50:T51"/>
    <mergeCell ref="U50:V51"/>
    <mergeCell ref="W50:X51"/>
    <mergeCell ref="M50:N51"/>
    <mergeCell ref="A52:B53"/>
    <mergeCell ref="C52:F53"/>
    <mergeCell ref="G52:H53"/>
    <mergeCell ref="I52:J53"/>
    <mergeCell ref="K52:L53"/>
    <mergeCell ref="A50:B51"/>
    <mergeCell ref="C50:F51"/>
    <mergeCell ref="G50:H51"/>
    <mergeCell ref="I50:J51"/>
    <mergeCell ref="K50:L51"/>
    <mergeCell ref="M48:N49"/>
    <mergeCell ref="O48:P49"/>
    <mergeCell ref="Q48:R49"/>
    <mergeCell ref="S48:T49"/>
    <mergeCell ref="U48:V49"/>
    <mergeCell ref="W48:X49"/>
    <mergeCell ref="O46:P47"/>
    <mergeCell ref="Q46:R47"/>
    <mergeCell ref="S46:T47"/>
    <mergeCell ref="U46:V47"/>
    <mergeCell ref="W46:X47"/>
    <mergeCell ref="M46:N47"/>
    <mergeCell ref="A48:B49"/>
    <mergeCell ref="C48:F49"/>
    <mergeCell ref="G48:H49"/>
    <mergeCell ref="I48:J49"/>
    <mergeCell ref="K48:L49"/>
    <mergeCell ref="A46:B47"/>
    <mergeCell ref="C46:F47"/>
    <mergeCell ref="G46:H47"/>
    <mergeCell ref="I46:J47"/>
    <mergeCell ref="K46:L47"/>
    <mergeCell ref="M44:N45"/>
    <mergeCell ref="O44:P45"/>
    <mergeCell ref="Q44:R45"/>
    <mergeCell ref="S44:T45"/>
    <mergeCell ref="U44:V45"/>
    <mergeCell ref="W44:X45"/>
    <mergeCell ref="O42:P43"/>
    <mergeCell ref="Q42:R43"/>
    <mergeCell ref="S42:T43"/>
    <mergeCell ref="U42:V43"/>
    <mergeCell ref="W42:X43"/>
    <mergeCell ref="M42:N43"/>
    <mergeCell ref="A44:B45"/>
    <mergeCell ref="C44:F45"/>
    <mergeCell ref="G44:H45"/>
    <mergeCell ref="I44:J45"/>
    <mergeCell ref="K44:L45"/>
    <mergeCell ref="A42:B43"/>
    <mergeCell ref="C42:F43"/>
    <mergeCell ref="G42:H43"/>
    <mergeCell ref="I42:J43"/>
    <mergeCell ref="K42:L43"/>
    <mergeCell ref="M40:N41"/>
    <mergeCell ref="O40:P41"/>
    <mergeCell ref="Q40:R41"/>
    <mergeCell ref="S40:T41"/>
    <mergeCell ref="U40:V41"/>
    <mergeCell ref="W40:X41"/>
    <mergeCell ref="O38:P39"/>
    <mergeCell ref="Q38:R39"/>
    <mergeCell ref="S38:T39"/>
    <mergeCell ref="U38:V39"/>
    <mergeCell ref="W38:X39"/>
    <mergeCell ref="M38:N39"/>
    <mergeCell ref="A40:B41"/>
    <mergeCell ref="C40:F41"/>
    <mergeCell ref="G40:H41"/>
    <mergeCell ref="I40:J41"/>
    <mergeCell ref="K40:L41"/>
    <mergeCell ref="A38:B39"/>
    <mergeCell ref="C38:F39"/>
    <mergeCell ref="G38:H39"/>
    <mergeCell ref="I38:J39"/>
    <mergeCell ref="K38:L39"/>
    <mergeCell ref="M36:N37"/>
    <mergeCell ref="O36:P37"/>
    <mergeCell ref="Q36:R37"/>
    <mergeCell ref="S36:T37"/>
    <mergeCell ref="U36:V37"/>
    <mergeCell ref="W36:X37"/>
    <mergeCell ref="O34:P35"/>
    <mergeCell ref="Q34:R35"/>
    <mergeCell ref="S34:T35"/>
    <mergeCell ref="U34:V35"/>
    <mergeCell ref="W34:X35"/>
    <mergeCell ref="M34:N35"/>
    <mergeCell ref="A36:B37"/>
    <mergeCell ref="C36:F37"/>
    <mergeCell ref="G36:H37"/>
    <mergeCell ref="I36:J37"/>
    <mergeCell ref="K36:L37"/>
    <mergeCell ref="A34:B35"/>
    <mergeCell ref="C34:F35"/>
    <mergeCell ref="G34:H35"/>
    <mergeCell ref="I34:J35"/>
    <mergeCell ref="K34:L35"/>
    <mergeCell ref="M32:N33"/>
    <mergeCell ref="O32:P33"/>
    <mergeCell ref="Q32:R33"/>
    <mergeCell ref="S32:T33"/>
    <mergeCell ref="U32:V33"/>
    <mergeCell ref="W32:X33"/>
    <mergeCell ref="O30:P31"/>
    <mergeCell ref="Q30:R31"/>
    <mergeCell ref="S30:T31"/>
    <mergeCell ref="U30:V31"/>
    <mergeCell ref="W30:X31"/>
    <mergeCell ref="M30:N31"/>
    <mergeCell ref="A32:B33"/>
    <mergeCell ref="C32:F33"/>
    <mergeCell ref="G32:H33"/>
    <mergeCell ref="I32:J33"/>
    <mergeCell ref="K32:L33"/>
    <mergeCell ref="A30:B31"/>
    <mergeCell ref="C30:F31"/>
    <mergeCell ref="G30:H31"/>
    <mergeCell ref="I30:J31"/>
    <mergeCell ref="K30:L31"/>
    <mergeCell ref="M28:N29"/>
    <mergeCell ref="O28:P29"/>
    <mergeCell ref="Q28:R29"/>
    <mergeCell ref="S28:T29"/>
    <mergeCell ref="U28:V29"/>
    <mergeCell ref="W28:X29"/>
    <mergeCell ref="O26:P27"/>
    <mergeCell ref="Q26:R27"/>
    <mergeCell ref="S26:T27"/>
    <mergeCell ref="U26:V27"/>
    <mergeCell ref="W26:X27"/>
    <mergeCell ref="M26:N27"/>
    <mergeCell ref="A28:B29"/>
    <mergeCell ref="C28:F29"/>
    <mergeCell ref="G28:H29"/>
    <mergeCell ref="I28:J29"/>
    <mergeCell ref="K28:L29"/>
    <mergeCell ref="A26:B27"/>
    <mergeCell ref="C26:F27"/>
    <mergeCell ref="G26:H27"/>
    <mergeCell ref="I26:J27"/>
    <mergeCell ref="K26:L27"/>
    <mergeCell ref="M24:N25"/>
    <mergeCell ref="O24:P25"/>
    <mergeCell ref="Q24:R25"/>
    <mergeCell ref="S24:T25"/>
    <mergeCell ref="U24:V25"/>
    <mergeCell ref="W24:X25"/>
    <mergeCell ref="O22:P23"/>
    <mergeCell ref="Q22:R23"/>
    <mergeCell ref="S22:T23"/>
    <mergeCell ref="U22:V23"/>
    <mergeCell ref="W22:X23"/>
    <mergeCell ref="M22:N23"/>
    <mergeCell ref="A24:B25"/>
    <mergeCell ref="C24:F25"/>
    <mergeCell ref="G24:H25"/>
    <mergeCell ref="I24:J25"/>
    <mergeCell ref="K24:L25"/>
    <mergeCell ref="A22:B23"/>
    <mergeCell ref="C22:F23"/>
    <mergeCell ref="G22:H23"/>
    <mergeCell ref="I22:J23"/>
    <mergeCell ref="K22:L23"/>
    <mergeCell ref="M20:N21"/>
    <mergeCell ref="O20:P21"/>
    <mergeCell ref="Q20:R21"/>
    <mergeCell ref="S20:T21"/>
    <mergeCell ref="U20:V21"/>
    <mergeCell ref="W20:X21"/>
    <mergeCell ref="O18:P19"/>
    <mergeCell ref="Q18:R19"/>
    <mergeCell ref="S18:T19"/>
    <mergeCell ref="U18:V19"/>
    <mergeCell ref="W18:X19"/>
    <mergeCell ref="M18:N19"/>
    <mergeCell ref="A20:B21"/>
    <mergeCell ref="C20:F21"/>
    <mergeCell ref="G20:H21"/>
    <mergeCell ref="I20:J21"/>
    <mergeCell ref="K20:L21"/>
    <mergeCell ref="A18:B19"/>
    <mergeCell ref="C18:F19"/>
    <mergeCell ref="G18:H19"/>
    <mergeCell ref="I18:J19"/>
    <mergeCell ref="K18:L19"/>
    <mergeCell ref="M16:N17"/>
    <mergeCell ref="O16:P17"/>
    <mergeCell ref="Q16:R17"/>
    <mergeCell ref="S16:T17"/>
    <mergeCell ref="U16:V17"/>
    <mergeCell ref="W16:X17"/>
    <mergeCell ref="O14:P15"/>
    <mergeCell ref="Q14:R15"/>
    <mergeCell ref="S14:T15"/>
    <mergeCell ref="U14:V15"/>
    <mergeCell ref="W14:X15"/>
    <mergeCell ref="M14:N15"/>
    <mergeCell ref="A16:B17"/>
    <mergeCell ref="C16:F17"/>
    <mergeCell ref="G16:H17"/>
    <mergeCell ref="I16:J17"/>
    <mergeCell ref="K16:L17"/>
    <mergeCell ref="A14:B15"/>
    <mergeCell ref="C14:F15"/>
    <mergeCell ref="G14:H15"/>
    <mergeCell ref="I14:J15"/>
    <mergeCell ref="K14:L15"/>
    <mergeCell ref="Q12:R13"/>
    <mergeCell ref="S12:T13"/>
    <mergeCell ref="U12:V13"/>
    <mergeCell ref="W12:X13"/>
    <mergeCell ref="O10:P11"/>
    <mergeCell ref="Q10:R11"/>
    <mergeCell ref="S10:T11"/>
    <mergeCell ref="U10:V11"/>
    <mergeCell ref="W10:X11"/>
    <mergeCell ref="Q8:R9"/>
    <mergeCell ref="S8:T9"/>
    <mergeCell ref="U8:V9"/>
    <mergeCell ref="W8:X9"/>
    <mergeCell ref="A10:B11"/>
    <mergeCell ref="C10:F11"/>
    <mergeCell ref="G10:H11"/>
    <mergeCell ref="I10:J11"/>
    <mergeCell ref="K10:L11"/>
    <mergeCell ref="M10:N11"/>
    <mergeCell ref="A8:B9"/>
    <mergeCell ref="C8:F9"/>
    <mergeCell ref="G8:H9"/>
    <mergeCell ref="I8:J9"/>
    <mergeCell ref="K8:L9"/>
    <mergeCell ref="M8:N9"/>
    <mergeCell ref="O8:P9"/>
    <mergeCell ref="W6:X7"/>
    <mergeCell ref="M1:N3"/>
    <mergeCell ref="O1:P3"/>
    <mergeCell ref="Q1:R3"/>
    <mergeCell ref="S1:T3"/>
    <mergeCell ref="U1:V3"/>
    <mergeCell ref="W1:X3"/>
    <mergeCell ref="A12:B13"/>
    <mergeCell ref="C12:F13"/>
    <mergeCell ref="G12:H13"/>
    <mergeCell ref="I12:J13"/>
    <mergeCell ref="K12:L13"/>
    <mergeCell ref="M12:N13"/>
    <mergeCell ref="O12:P13"/>
    <mergeCell ref="W4:X5"/>
    <mergeCell ref="C4:F5"/>
    <mergeCell ref="A6:B7"/>
    <mergeCell ref="C6:F7"/>
    <mergeCell ref="G6:H7"/>
    <mergeCell ref="I6:J7"/>
    <mergeCell ref="K6:L7"/>
    <mergeCell ref="M6:N7"/>
    <mergeCell ref="O6:P7"/>
    <mergeCell ref="Q6:R7"/>
    <mergeCell ref="A1:B3"/>
    <mergeCell ref="C1:F3"/>
    <mergeCell ref="G1:H3"/>
    <mergeCell ref="I1:J3"/>
    <mergeCell ref="K1:L3"/>
    <mergeCell ref="G4:H5"/>
    <mergeCell ref="I4:J5"/>
    <mergeCell ref="S6:T7"/>
    <mergeCell ref="U6:V7"/>
    <mergeCell ref="K4:L5"/>
    <mergeCell ref="M4:N5"/>
    <mergeCell ref="O4:P5"/>
    <mergeCell ref="Q4:R5"/>
    <mergeCell ref="S4:T5"/>
    <mergeCell ref="U4:V5"/>
    <mergeCell ref="A4:B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Monitoreo_Seguimento_Evaluación</vt:lpstr>
      <vt:lpstr>PINAR</vt:lpstr>
      <vt:lpstr>PLAN-ADQUISICIONES</vt:lpstr>
      <vt:lpstr>PLAN-VACANTES</vt:lpstr>
      <vt:lpstr>PREVISION-RECURSOS-HUMANOS</vt:lpstr>
      <vt:lpstr>ESTRATEGICO-TH</vt:lpstr>
      <vt:lpstr>INS-CAPACITACIONES</vt:lpstr>
      <vt:lpstr>INCENTIVOS-INSTITUCIONALES</vt:lpstr>
      <vt:lpstr>SG-SST</vt:lpstr>
      <vt:lpstr>ANTICORRUPCION</vt:lpstr>
      <vt:lpstr>PETI</vt:lpstr>
      <vt:lpstr>TRATAMIENTO-PRIVACIDAD-INFORMAC</vt:lpstr>
      <vt:lpstr>SEGURIDAD INFORMACION</vt:lpstr>
      <vt:lpstr>Monitoreo_Seguimento_Evaluación!Área_de_impresión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c:creator>
  <cp:lastModifiedBy>gerardo jose omaña rojas</cp:lastModifiedBy>
  <cp:lastPrinted>2017-09-03T02:10:22Z</cp:lastPrinted>
  <dcterms:created xsi:type="dcterms:W3CDTF">2017-01-17T16:11:32Z</dcterms:created>
  <dcterms:modified xsi:type="dcterms:W3CDTF">2024-02-08T20:01:55Z</dcterms:modified>
</cp:coreProperties>
</file>