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descargas\"/>
    </mc:Choice>
  </mc:AlternateContent>
  <xr:revisionPtr revIDLastSave="0" documentId="13_ncr:1_{EA7F8969-5B0F-49C9-B635-8FE6275D0F60}" xr6:coauthVersionLast="47" xr6:coauthVersionMax="47" xr10:uidLastSave="{00000000-0000-0000-0000-000000000000}"/>
  <bookViews>
    <workbookView xWindow="-108" yWindow="-108" windowWidth="23256" windowHeight="12576" xr2:uid="{00000000-000D-0000-FFFF-FFFF00000000}"/>
  </bookViews>
  <sheets>
    <sheet name="Monitoreo_Seguimento_Evaluación" sheetId="3" r:id="rId1"/>
    <sheet name="PINAR" sheetId="4" r:id="rId2"/>
    <sheet name="PLAN-ADQUISICIONES" sheetId="5" r:id="rId3"/>
    <sheet name="PLAN-VACANTES" sheetId="6" r:id="rId4"/>
    <sheet name="PREVISION-RECURSOS-HUMANOS" sheetId="7" r:id="rId5"/>
    <sheet name="ESTRATEGICO-TH" sheetId="8" r:id="rId6"/>
    <sheet name="INS-CAPACITACIONES" sheetId="9" r:id="rId7"/>
    <sheet name="INCENTIVOS-INSTITUCIONALES" sheetId="10" r:id="rId8"/>
    <sheet name="SG-SST" sheetId="11" r:id="rId9"/>
    <sheet name="ANTICORRUPCION" sheetId="12" r:id="rId10"/>
    <sheet name="PETI" sheetId="13" r:id="rId11"/>
    <sheet name="TRATAMIENTO-PRIVACIDAD-INFORMAC" sheetId="14" r:id="rId12"/>
    <sheet name="SEGURIDAD INFORMACION" sheetId="15" r:id="rId13"/>
  </sheets>
  <externalReferences>
    <externalReference r:id="rId14"/>
  </externalReferences>
  <definedNames>
    <definedName name="_xlnm.Print_Area" localSheetId="0">Monitoreo_Seguimento_Evaluación!$B$1:$AA$9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70" i="3" l="1"/>
  <c r="T170" i="3"/>
  <c r="O170" i="3"/>
  <c r="L170" i="3"/>
  <c r="Q170" i="3" s="1"/>
  <c r="V170" i="3" s="1"/>
  <c r="AA170" i="3" s="1"/>
  <c r="J170" i="3"/>
  <c r="Y169" i="3"/>
  <c r="T169" i="3"/>
  <c r="O169" i="3"/>
  <c r="L169" i="3"/>
  <c r="Q169" i="3" s="1"/>
  <c r="V169" i="3" s="1"/>
  <c r="AA169" i="3" s="1"/>
  <c r="J169" i="3"/>
  <c r="Y168" i="3"/>
  <c r="T168" i="3"/>
  <c r="O168" i="3"/>
  <c r="L168" i="3"/>
  <c r="Q168" i="3" s="1"/>
  <c r="V168" i="3" s="1"/>
  <c r="AA168" i="3" s="1"/>
  <c r="J168" i="3"/>
  <c r="Y167" i="3"/>
  <c r="T167" i="3"/>
  <c r="O167" i="3"/>
  <c r="L167" i="3"/>
  <c r="Q167" i="3" s="1"/>
  <c r="V167" i="3" s="1"/>
  <c r="AA167" i="3" s="1"/>
  <c r="J167" i="3"/>
  <c r="Y166" i="3"/>
  <c r="O166" i="3"/>
  <c r="L166" i="3"/>
  <c r="Q166" i="3" s="1"/>
  <c r="V166" i="3" s="1"/>
  <c r="AA166" i="3" s="1"/>
  <c r="J166" i="3"/>
  <c r="J10" i="3" l="1"/>
  <c r="L10" i="3"/>
  <c r="O10" i="3"/>
  <c r="Q10" i="3"/>
  <c r="T10" i="3"/>
  <c r="V10" i="3"/>
  <c r="J11" i="3"/>
  <c r="L11" i="3"/>
  <c r="O11" i="3"/>
  <c r="Q11" i="3"/>
  <c r="T11" i="3"/>
  <c r="V11" i="3"/>
  <c r="J12" i="3"/>
  <c r="L12" i="3"/>
  <c r="O12" i="3"/>
  <c r="Q12" i="3"/>
  <c r="T12" i="3"/>
  <c r="V12" i="3"/>
  <c r="J13" i="3"/>
  <c r="L13" i="3"/>
  <c r="O13" i="3"/>
  <c r="Q13" i="3"/>
  <c r="T13" i="3"/>
  <c r="V13" i="3"/>
  <c r="J14" i="3"/>
  <c r="L14" i="3"/>
  <c r="O14" i="3"/>
  <c r="Q14" i="3"/>
  <c r="T14" i="3"/>
  <c r="V14" i="3"/>
  <c r="J15" i="3"/>
  <c r="L15" i="3"/>
  <c r="O15" i="3"/>
  <c r="Q15" i="3"/>
  <c r="T15" i="3"/>
  <c r="V15" i="3"/>
  <c r="J16" i="3"/>
  <c r="L16" i="3"/>
  <c r="O16" i="3"/>
  <c r="Q16" i="3"/>
  <c r="T16" i="3"/>
  <c r="V16" i="3"/>
  <c r="J17" i="3"/>
  <c r="L17" i="3"/>
  <c r="O17" i="3"/>
  <c r="Q17" i="3"/>
  <c r="T17" i="3"/>
  <c r="V17" i="3"/>
  <c r="J18" i="3"/>
  <c r="L18" i="3"/>
  <c r="O18" i="3"/>
  <c r="Q18" i="3"/>
  <c r="T18" i="3"/>
  <c r="V18" i="3"/>
  <c r="J19" i="3"/>
  <c r="L19" i="3"/>
  <c r="O19" i="3"/>
  <c r="Q19" i="3"/>
  <c r="T19" i="3"/>
  <c r="V19" i="3"/>
  <c r="J20" i="3"/>
  <c r="L20" i="3"/>
  <c r="O20" i="3"/>
  <c r="Q20" i="3"/>
  <c r="T20" i="3"/>
  <c r="V20" i="3"/>
  <c r="J21" i="3"/>
  <c r="L21" i="3"/>
  <c r="O21" i="3"/>
  <c r="Q21" i="3"/>
  <c r="T21" i="3"/>
  <c r="V21" i="3"/>
  <c r="J22" i="3"/>
  <c r="L22" i="3"/>
  <c r="O22" i="3"/>
  <c r="Q22" i="3"/>
  <c r="T22" i="3"/>
  <c r="V22" i="3"/>
  <c r="J23" i="3"/>
  <c r="L23" i="3"/>
  <c r="O23" i="3"/>
  <c r="Q23" i="3"/>
  <c r="T23" i="3"/>
  <c r="V23" i="3"/>
  <c r="J24" i="3"/>
  <c r="L24" i="3"/>
  <c r="O24" i="3"/>
  <c r="Q24" i="3"/>
  <c r="T24" i="3"/>
  <c r="V24" i="3"/>
  <c r="J25" i="3"/>
  <c r="L25" i="3"/>
  <c r="O25" i="3"/>
  <c r="Q25" i="3"/>
  <c r="T25" i="3"/>
  <c r="V25" i="3"/>
  <c r="J26" i="3"/>
  <c r="L26" i="3"/>
  <c r="O26" i="3"/>
  <c r="Q26" i="3"/>
  <c r="T26" i="3"/>
  <c r="V26" i="3"/>
  <c r="J27" i="3"/>
  <c r="L27" i="3"/>
  <c r="O27" i="3"/>
  <c r="Q27" i="3"/>
  <c r="T27" i="3"/>
  <c r="V27" i="3"/>
  <c r="J28" i="3"/>
  <c r="L28" i="3"/>
  <c r="O28" i="3"/>
  <c r="Q28" i="3"/>
  <c r="T28" i="3"/>
  <c r="V28" i="3"/>
  <c r="J29" i="3"/>
  <c r="L29" i="3"/>
  <c r="O29" i="3"/>
  <c r="Q29" i="3"/>
  <c r="T29" i="3"/>
  <c r="V29" i="3"/>
  <c r="J30" i="3"/>
  <c r="L30" i="3"/>
  <c r="O30" i="3"/>
  <c r="Q30" i="3"/>
  <c r="T30" i="3"/>
  <c r="V30" i="3"/>
  <c r="J31" i="3"/>
  <c r="L31" i="3"/>
  <c r="O31" i="3"/>
  <c r="Q31" i="3"/>
  <c r="T31" i="3"/>
  <c r="V31" i="3"/>
  <c r="J32" i="3"/>
  <c r="L32" i="3"/>
  <c r="O32" i="3"/>
  <c r="Q32" i="3"/>
  <c r="T32" i="3"/>
  <c r="V32" i="3"/>
  <c r="J33" i="3"/>
  <c r="L33" i="3"/>
  <c r="O33" i="3"/>
  <c r="Q33" i="3"/>
  <c r="T33" i="3"/>
  <c r="V33" i="3"/>
  <c r="J34" i="3"/>
  <c r="L34" i="3"/>
  <c r="O34" i="3"/>
  <c r="Q34" i="3"/>
  <c r="T34" i="3"/>
  <c r="V34" i="3"/>
  <c r="J35" i="3"/>
  <c r="L35" i="3"/>
  <c r="O35" i="3"/>
  <c r="Q35" i="3"/>
  <c r="T35" i="3"/>
  <c r="V35" i="3"/>
  <c r="J36" i="3"/>
  <c r="L36" i="3"/>
  <c r="O36" i="3"/>
  <c r="Q36" i="3"/>
  <c r="T36" i="3"/>
  <c r="V36" i="3"/>
  <c r="J37" i="3"/>
  <c r="L37" i="3"/>
  <c r="O37" i="3"/>
  <c r="Q37" i="3"/>
  <c r="T37" i="3"/>
  <c r="V37" i="3"/>
  <c r="J38" i="3"/>
  <c r="L38" i="3"/>
  <c r="O38" i="3"/>
  <c r="Q38" i="3"/>
  <c r="T38" i="3"/>
  <c r="V38" i="3"/>
  <c r="J39" i="3"/>
  <c r="L39" i="3"/>
  <c r="O39" i="3"/>
  <c r="Q39" i="3"/>
  <c r="T39" i="3"/>
  <c r="V39" i="3"/>
  <c r="J40" i="3"/>
  <c r="L40" i="3"/>
  <c r="O40" i="3"/>
  <c r="Q40" i="3"/>
  <c r="T40" i="3"/>
  <c r="V40" i="3"/>
  <c r="J41" i="3"/>
  <c r="L41" i="3"/>
  <c r="O41" i="3"/>
  <c r="Q41" i="3"/>
  <c r="T41" i="3"/>
  <c r="V41" i="3"/>
  <c r="J42" i="3"/>
  <c r="L42" i="3"/>
  <c r="O42" i="3"/>
  <c r="Q42" i="3"/>
  <c r="T42" i="3"/>
  <c r="V42" i="3"/>
  <c r="J43" i="3"/>
  <c r="L43" i="3"/>
  <c r="O43" i="3"/>
  <c r="Q43" i="3"/>
  <c r="T43" i="3"/>
  <c r="V43" i="3"/>
  <c r="J44" i="3"/>
  <c r="L44" i="3"/>
  <c r="O44" i="3"/>
  <c r="Q44" i="3"/>
  <c r="T44" i="3"/>
  <c r="V44" i="3"/>
  <c r="J45" i="3"/>
  <c r="L45" i="3"/>
  <c r="O45" i="3"/>
  <c r="Q45" i="3"/>
  <c r="T45" i="3"/>
  <c r="V45" i="3"/>
  <c r="J46" i="3"/>
  <c r="L46" i="3"/>
  <c r="O46" i="3"/>
  <c r="Q46" i="3"/>
  <c r="T46" i="3"/>
  <c r="V46" i="3"/>
  <c r="J47" i="3"/>
  <c r="L47" i="3"/>
  <c r="O47" i="3"/>
  <c r="Q47" i="3"/>
  <c r="T47" i="3"/>
  <c r="V47" i="3"/>
  <c r="J48" i="3"/>
  <c r="L48" i="3"/>
  <c r="O48" i="3"/>
  <c r="Q48" i="3"/>
  <c r="T48" i="3"/>
  <c r="V48" i="3"/>
  <c r="J49" i="3"/>
  <c r="L49" i="3"/>
  <c r="O49" i="3"/>
  <c r="Q49" i="3"/>
  <c r="T49" i="3"/>
  <c r="V49" i="3"/>
  <c r="J50" i="3"/>
  <c r="L50" i="3"/>
  <c r="O50" i="3"/>
  <c r="Q50" i="3"/>
  <c r="T50" i="3"/>
  <c r="V50" i="3"/>
  <c r="J51" i="3"/>
  <c r="L51" i="3"/>
  <c r="O51" i="3"/>
  <c r="Q51" i="3"/>
  <c r="T51" i="3"/>
  <c r="V51" i="3"/>
  <c r="J55" i="3"/>
  <c r="O55" i="3"/>
  <c r="T55" i="3"/>
  <c r="J56" i="3"/>
  <c r="O56" i="3"/>
  <c r="T56" i="3"/>
  <c r="J57" i="3"/>
  <c r="J58" i="3"/>
  <c r="L58" i="3"/>
  <c r="Q58" i="3" s="1"/>
  <c r="V58" i="3" s="1"/>
  <c r="O58" i="3"/>
  <c r="T58" i="3"/>
  <c r="J59" i="3"/>
  <c r="O59" i="3"/>
  <c r="T59" i="3"/>
  <c r="J61" i="3"/>
  <c r="L61" i="3"/>
  <c r="O61" i="3"/>
  <c r="Q61" i="3"/>
  <c r="V61" i="3" s="1"/>
  <c r="T61" i="3"/>
  <c r="J62" i="3"/>
  <c r="L62" i="3"/>
  <c r="Q62" i="3" s="1"/>
  <c r="V62" i="3" s="1"/>
  <c r="O62" i="3"/>
  <c r="T62" i="3"/>
  <c r="J63" i="3"/>
  <c r="L63" i="3"/>
  <c r="O63" i="3"/>
  <c r="Q63" i="3"/>
  <c r="T63" i="3"/>
  <c r="J64" i="3"/>
  <c r="L64" i="3"/>
  <c r="Q64" i="3" s="1"/>
  <c r="V64" i="3" s="1"/>
  <c r="O64" i="3"/>
  <c r="T64" i="3"/>
  <c r="J65" i="3"/>
  <c r="L65" i="3"/>
  <c r="Q65" i="3" s="1"/>
  <c r="V65" i="3" s="1"/>
  <c r="O65" i="3"/>
  <c r="T65" i="3"/>
  <c r="J66" i="3"/>
  <c r="L66" i="3"/>
  <c r="O66" i="3"/>
  <c r="Q66" i="3"/>
  <c r="V66" i="3" s="1"/>
  <c r="T66" i="3"/>
  <c r="J67" i="3"/>
  <c r="L67" i="3"/>
  <c r="O67" i="3"/>
  <c r="Q67" i="3"/>
  <c r="T67" i="3"/>
  <c r="V67" i="3"/>
  <c r="J68" i="3"/>
  <c r="L68" i="3"/>
  <c r="Q68" i="3" s="1"/>
  <c r="V68" i="3" s="1"/>
  <c r="O68" i="3"/>
  <c r="T68" i="3"/>
  <c r="J69" i="3"/>
  <c r="L69" i="3"/>
  <c r="Q69" i="3" s="1"/>
  <c r="V69" i="3" s="1"/>
  <c r="O69" i="3"/>
  <c r="T69" i="3"/>
  <c r="J70" i="3"/>
  <c r="L70" i="3"/>
  <c r="O70" i="3"/>
  <c r="Q70" i="3"/>
  <c r="V70" i="3" s="1"/>
  <c r="T70" i="3"/>
  <c r="J71" i="3"/>
  <c r="L71" i="3"/>
  <c r="O71" i="3"/>
  <c r="Q71" i="3"/>
  <c r="T71" i="3"/>
  <c r="V71" i="3"/>
  <c r="J72" i="3"/>
  <c r="O72" i="3"/>
  <c r="T72" i="3"/>
  <c r="J73" i="3"/>
  <c r="O73" i="3"/>
  <c r="T73" i="3"/>
  <c r="J74" i="3"/>
  <c r="L74" i="3"/>
  <c r="Q74" i="3" s="1"/>
  <c r="V74" i="3" s="1"/>
  <c r="O74" i="3"/>
  <c r="T74" i="3"/>
  <c r="J75" i="3"/>
  <c r="J76" i="3"/>
  <c r="J77" i="3"/>
  <c r="L77" i="3"/>
  <c r="Q77" i="3" s="1"/>
  <c r="V77" i="3" s="1"/>
  <c r="O77" i="3"/>
  <c r="T77" i="3"/>
  <c r="J78" i="3"/>
  <c r="L78" i="3"/>
  <c r="O78" i="3"/>
  <c r="Q78" i="3"/>
  <c r="T78" i="3"/>
  <c r="V78" i="3"/>
  <c r="V79" i="3"/>
  <c r="J80" i="3"/>
  <c r="L80" i="3"/>
  <c r="O80" i="3"/>
  <c r="Q80" i="3"/>
  <c r="T80" i="3"/>
  <c r="V80" i="3"/>
  <c r="J81" i="3"/>
  <c r="L81" i="3"/>
  <c r="O81" i="3"/>
  <c r="Q81" i="3"/>
  <c r="T81" i="3"/>
  <c r="V81" i="3"/>
  <c r="J82" i="3"/>
  <c r="L82" i="3"/>
  <c r="O82" i="3"/>
  <c r="Q82" i="3"/>
  <c r="T82" i="3"/>
  <c r="V82" i="3"/>
  <c r="J83" i="3"/>
  <c r="L83" i="3"/>
  <c r="O83" i="3"/>
  <c r="Q83" i="3"/>
  <c r="T83" i="3"/>
  <c r="V83" i="3"/>
  <c r="J84" i="3"/>
  <c r="L84" i="3"/>
  <c r="O84" i="3"/>
  <c r="Q84" i="3"/>
  <c r="T84" i="3"/>
  <c r="V84" i="3"/>
  <c r="J85" i="3"/>
  <c r="L85" i="3"/>
  <c r="O85" i="3"/>
  <c r="Q85" i="3"/>
  <c r="T85" i="3"/>
  <c r="V85" i="3"/>
  <c r="J86" i="3"/>
  <c r="L86" i="3"/>
  <c r="O86" i="3"/>
  <c r="Q86" i="3"/>
  <c r="T86" i="3"/>
  <c r="V86" i="3"/>
  <c r="J87" i="3"/>
  <c r="L87" i="3"/>
  <c r="O87" i="3"/>
  <c r="Q87" i="3"/>
  <c r="T87" i="3"/>
  <c r="V87" i="3"/>
  <c r="J88" i="3"/>
  <c r="L88" i="3"/>
  <c r="O88" i="3"/>
  <c r="Q88" i="3"/>
  <c r="T88" i="3"/>
  <c r="V88" i="3"/>
  <c r="J89" i="3"/>
  <c r="L89" i="3"/>
  <c r="O89" i="3"/>
  <c r="Q89" i="3"/>
  <c r="T89" i="3"/>
  <c r="V89" i="3"/>
  <c r="J90" i="3"/>
  <c r="L90" i="3"/>
  <c r="O90" i="3"/>
  <c r="Q90" i="3"/>
  <c r="T90" i="3"/>
  <c r="V90" i="3"/>
  <c r="J91" i="3"/>
  <c r="L91" i="3"/>
  <c r="O91" i="3"/>
  <c r="Q91" i="3"/>
  <c r="T91" i="3"/>
  <c r="V91" i="3"/>
  <c r="J92" i="3"/>
  <c r="L92" i="3"/>
  <c r="O92" i="3"/>
  <c r="Q92" i="3"/>
  <c r="T92" i="3"/>
  <c r="V92" i="3"/>
  <c r="J93" i="3"/>
  <c r="L93" i="3"/>
  <c r="O93" i="3"/>
  <c r="Q93" i="3"/>
  <c r="T93" i="3"/>
  <c r="V93" i="3"/>
  <c r="J94" i="3"/>
  <c r="L94" i="3"/>
  <c r="O94" i="3"/>
  <c r="Q94" i="3"/>
  <c r="T94" i="3"/>
  <c r="V94" i="3"/>
  <c r="J95" i="3"/>
  <c r="L95" i="3"/>
  <c r="O95" i="3"/>
  <c r="Q95" i="3"/>
  <c r="T95" i="3"/>
  <c r="V95" i="3"/>
  <c r="J96" i="3"/>
  <c r="L96" i="3"/>
  <c r="V96" i="3" s="1"/>
  <c r="O96" i="3"/>
  <c r="Q96" i="3"/>
  <c r="T96" i="3"/>
  <c r="J97" i="3"/>
  <c r="L97" i="3"/>
  <c r="O97" i="3"/>
  <c r="Q97" i="3"/>
  <c r="T97" i="3"/>
  <c r="V97" i="3"/>
  <c r="J98" i="3"/>
  <c r="L98" i="3"/>
  <c r="O98" i="3"/>
  <c r="Q98" i="3"/>
  <c r="T98" i="3"/>
  <c r="V98" i="3"/>
  <c r="J99" i="3"/>
  <c r="L99" i="3"/>
  <c r="O99" i="3"/>
  <c r="Q99" i="3"/>
  <c r="T99" i="3"/>
  <c r="V99" i="3"/>
  <c r="J100" i="3"/>
  <c r="L100" i="3"/>
  <c r="O100" i="3"/>
  <c r="Q100" i="3"/>
  <c r="T100" i="3"/>
  <c r="V100" i="3"/>
  <c r="J101" i="3"/>
  <c r="L101" i="3"/>
  <c r="O101" i="3"/>
  <c r="Q101" i="3"/>
  <c r="T101" i="3"/>
  <c r="V101" i="3"/>
  <c r="J102" i="3"/>
  <c r="L102" i="3"/>
  <c r="O102" i="3"/>
  <c r="Q102" i="3"/>
  <c r="T102" i="3"/>
  <c r="V102" i="3"/>
  <c r="J103" i="3"/>
  <c r="L103" i="3"/>
  <c r="O103" i="3"/>
  <c r="Q103" i="3"/>
  <c r="T103" i="3"/>
  <c r="V103" i="3"/>
  <c r="J104" i="3"/>
  <c r="L104" i="3"/>
  <c r="O104" i="3"/>
  <c r="Q104" i="3"/>
  <c r="T104" i="3"/>
  <c r="V104" i="3"/>
  <c r="J105" i="3"/>
  <c r="L105" i="3"/>
  <c r="O105" i="3"/>
  <c r="Q105" i="3"/>
  <c r="T105" i="3"/>
  <c r="V105" i="3"/>
  <c r="J106" i="3"/>
  <c r="L106" i="3"/>
  <c r="O106" i="3"/>
  <c r="Q106" i="3"/>
  <c r="T106" i="3"/>
  <c r="V106" i="3"/>
  <c r="J107" i="3"/>
  <c r="L107" i="3"/>
  <c r="O107" i="3"/>
  <c r="Q107" i="3"/>
  <c r="T107" i="3"/>
  <c r="V107" i="3"/>
  <c r="J108" i="3"/>
  <c r="L108" i="3"/>
  <c r="O108" i="3"/>
  <c r="Q108" i="3"/>
  <c r="T108" i="3"/>
  <c r="V108" i="3"/>
  <c r="J109" i="3"/>
  <c r="L109" i="3"/>
  <c r="O109" i="3"/>
  <c r="Q109" i="3"/>
  <c r="T109" i="3"/>
  <c r="V109" i="3"/>
  <c r="J110" i="3"/>
  <c r="L110" i="3"/>
  <c r="O110" i="3"/>
  <c r="Q110" i="3"/>
  <c r="T110" i="3"/>
  <c r="V110" i="3"/>
  <c r="J111" i="3"/>
  <c r="L111" i="3"/>
  <c r="O111" i="3"/>
  <c r="Q111" i="3"/>
  <c r="T111" i="3"/>
  <c r="V111" i="3"/>
  <c r="J112" i="3"/>
  <c r="L112" i="3"/>
  <c r="O112" i="3"/>
  <c r="Q112" i="3"/>
  <c r="T112" i="3"/>
  <c r="V112" i="3"/>
  <c r="J113" i="3"/>
  <c r="L113" i="3"/>
  <c r="O113" i="3"/>
  <c r="Q113" i="3"/>
  <c r="T113" i="3"/>
  <c r="V113" i="3"/>
  <c r="J114" i="3"/>
  <c r="L114" i="3"/>
  <c r="O114" i="3"/>
  <c r="Q114" i="3"/>
  <c r="T114" i="3"/>
  <c r="V114" i="3"/>
  <c r="J115" i="3"/>
  <c r="L115" i="3"/>
  <c r="O115" i="3"/>
  <c r="Q115" i="3"/>
  <c r="T115" i="3"/>
  <c r="V115" i="3"/>
  <c r="J116" i="3"/>
  <c r="L116" i="3"/>
  <c r="O116" i="3"/>
  <c r="Q116" i="3"/>
  <c r="T116" i="3"/>
  <c r="V116" i="3"/>
  <c r="J117" i="3"/>
  <c r="O117" i="3"/>
  <c r="Q117" i="3"/>
  <c r="T117" i="3"/>
  <c r="V117" i="3"/>
  <c r="J118" i="3"/>
  <c r="L118" i="3"/>
  <c r="O118" i="3"/>
  <c r="Q118" i="3"/>
  <c r="T118" i="3"/>
  <c r="V118" i="3"/>
  <c r="J119" i="3"/>
  <c r="L119" i="3"/>
  <c r="O119" i="3"/>
  <c r="Q119" i="3"/>
  <c r="T119" i="3"/>
  <c r="V119" i="3"/>
  <c r="J120" i="3"/>
  <c r="L120" i="3"/>
  <c r="O120" i="3"/>
  <c r="Q120" i="3"/>
  <c r="T120" i="3"/>
  <c r="V120" i="3"/>
  <c r="J121" i="3"/>
  <c r="L121" i="3"/>
  <c r="O121" i="3"/>
  <c r="Q121" i="3"/>
  <c r="T121" i="3"/>
  <c r="V121" i="3"/>
  <c r="J122" i="3"/>
  <c r="L122" i="3"/>
  <c r="O122" i="3"/>
  <c r="Q122" i="3"/>
  <c r="T122" i="3"/>
  <c r="V122" i="3"/>
  <c r="J123" i="3"/>
  <c r="L123" i="3"/>
  <c r="O123" i="3"/>
  <c r="Q123" i="3"/>
  <c r="T123" i="3"/>
  <c r="V123" i="3"/>
  <c r="J124" i="3"/>
  <c r="O124" i="3"/>
  <c r="Q124" i="3"/>
  <c r="T124" i="3"/>
  <c r="V124" i="3"/>
  <c r="J125" i="3"/>
  <c r="O125" i="3"/>
  <c r="Q125" i="3"/>
  <c r="T125" i="3"/>
  <c r="V125" i="3"/>
  <c r="J126" i="3"/>
  <c r="O126" i="3"/>
  <c r="Q126" i="3"/>
  <c r="T126" i="3"/>
  <c r="V126" i="3"/>
  <c r="J127" i="3"/>
  <c r="O127" i="3"/>
  <c r="Q127" i="3"/>
  <c r="T127" i="3"/>
  <c r="V127" i="3"/>
  <c r="J128" i="3"/>
  <c r="O128" i="3"/>
  <c r="Q128" i="3"/>
  <c r="T128" i="3"/>
  <c r="V128" i="3"/>
  <c r="J129" i="3"/>
  <c r="O129" i="3"/>
  <c r="Q129" i="3"/>
  <c r="T129" i="3"/>
  <c r="V129" i="3"/>
  <c r="J130" i="3"/>
  <c r="O130" i="3"/>
  <c r="Q130" i="3"/>
  <c r="T130" i="3"/>
  <c r="V130" i="3"/>
  <c r="J131" i="3"/>
  <c r="O131" i="3"/>
  <c r="Q131" i="3"/>
  <c r="T131" i="3"/>
  <c r="V131" i="3"/>
  <c r="J132" i="3"/>
  <c r="O132" i="3"/>
  <c r="Q132" i="3"/>
  <c r="T132" i="3"/>
  <c r="V132" i="3"/>
  <c r="J133" i="3"/>
  <c r="O133" i="3"/>
  <c r="Q133" i="3"/>
  <c r="T133" i="3"/>
  <c r="V133" i="3"/>
  <c r="J134" i="3"/>
  <c r="O134" i="3"/>
  <c r="Q134" i="3"/>
  <c r="T134" i="3"/>
  <c r="V134" i="3"/>
  <c r="J135" i="3"/>
  <c r="O135" i="3"/>
  <c r="Q135" i="3"/>
  <c r="T135" i="3"/>
  <c r="V135" i="3"/>
  <c r="J136" i="3"/>
  <c r="O136" i="3"/>
  <c r="Q136" i="3"/>
  <c r="T136" i="3"/>
  <c r="V136" i="3"/>
  <c r="J137" i="3"/>
  <c r="L137" i="3"/>
  <c r="O137" i="3"/>
  <c r="Q137" i="3"/>
  <c r="V137" i="3" s="1"/>
  <c r="T137" i="3"/>
  <c r="J138" i="3"/>
  <c r="L138" i="3"/>
  <c r="Q138" i="3" s="1"/>
  <c r="V138" i="3" s="1"/>
  <c r="O138" i="3"/>
  <c r="T138" i="3"/>
  <c r="J139" i="3"/>
  <c r="L139" i="3"/>
  <c r="O139" i="3"/>
  <c r="Q139" i="3"/>
  <c r="V139" i="3" s="1"/>
  <c r="T139" i="3"/>
  <c r="J140" i="3"/>
  <c r="L140" i="3"/>
  <c r="Q140" i="3" s="1"/>
  <c r="V140" i="3" s="1"/>
  <c r="O140" i="3"/>
  <c r="T140" i="3"/>
  <c r="J141" i="3"/>
  <c r="L141" i="3"/>
  <c r="O141" i="3"/>
  <c r="Q141" i="3"/>
  <c r="V141" i="3" s="1"/>
  <c r="T141" i="3"/>
  <c r="J142" i="3"/>
  <c r="L142" i="3"/>
  <c r="Q142" i="3" s="1"/>
  <c r="V142" i="3" s="1"/>
  <c r="O142" i="3"/>
  <c r="T142" i="3"/>
  <c r="J143" i="3"/>
  <c r="L143" i="3"/>
  <c r="O143" i="3"/>
  <c r="Q143" i="3"/>
  <c r="V143" i="3" s="1"/>
  <c r="T143" i="3"/>
  <c r="J144" i="3"/>
  <c r="L144" i="3"/>
  <c r="Q144" i="3" s="1"/>
  <c r="V144" i="3" s="1"/>
  <c r="O144" i="3"/>
  <c r="T144" i="3"/>
  <c r="J145" i="3"/>
  <c r="L145" i="3"/>
  <c r="O145" i="3"/>
  <c r="Q145" i="3"/>
  <c r="V145" i="3" s="1"/>
  <c r="T145" i="3"/>
  <c r="J146" i="3"/>
  <c r="L146" i="3"/>
  <c r="Q146" i="3" s="1"/>
  <c r="V146" i="3" s="1"/>
  <c r="O146" i="3"/>
  <c r="T146" i="3"/>
  <c r="J147" i="3"/>
  <c r="L147" i="3"/>
  <c r="O147" i="3"/>
  <c r="Q147" i="3"/>
  <c r="V147" i="3" s="1"/>
  <c r="T147" i="3"/>
  <c r="J148" i="3"/>
  <c r="L148" i="3"/>
  <c r="Q148" i="3" s="1"/>
  <c r="V148" i="3" s="1"/>
  <c r="O148" i="3"/>
  <c r="T148" i="3"/>
  <c r="J149" i="3"/>
  <c r="L149" i="3"/>
  <c r="O149" i="3"/>
  <c r="Q149" i="3"/>
  <c r="V149" i="3" s="1"/>
  <c r="T149" i="3"/>
  <c r="J150" i="3"/>
  <c r="L150" i="3"/>
  <c r="Q150" i="3" s="1"/>
  <c r="V150" i="3" s="1"/>
  <c r="O150" i="3"/>
  <c r="T150" i="3"/>
  <c r="J151" i="3"/>
  <c r="L151" i="3"/>
  <c r="O151" i="3"/>
  <c r="Q151" i="3"/>
  <c r="V151" i="3" s="1"/>
  <c r="T151" i="3"/>
  <c r="J152" i="3"/>
  <c r="L152" i="3"/>
  <c r="Q152" i="3" s="1"/>
  <c r="V152" i="3" s="1"/>
  <c r="O152" i="3"/>
  <c r="T152" i="3"/>
  <c r="J153" i="3"/>
  <c r="L153" i="3"/>
  <c r="O153" i="3"/>
  <c r="Q153" i="3"/>
  <c r="V153" i="3" s="1"/>
  <c r="T153" i="3"/>
  <c r="J154" i="3"/>
  <c r="L154" i="3"/>
  <c r="Q154" i="3" s="1"/>
  <c r="V154" i="3" s="1"/>
  <c r="O154" i="3"/>
  <c r="T154" i="3"/>
  <c r="J155" i="3"/>
  <c r="L155" i="3"/>
  <c r="O155" i="3"/>
  <c r="Q155" i="3"/>
  <c r="V155" i="3" s="1"/>
  <c r="T155" i="3"/>
  <c r="J156" i="3"/>
  <c r="L156" i="3"/>
  <c r="Q156" i="3" s="1"/>
  <c r="V156" i="3" s="1"/>
  <c r="O156" i="3"/>
  <c r="T156" i="3"/>
  <c r="J157" i="3"/>
  <c r="L157" i="3"/>
  <c r="O157" i="3"/>
  <c r="Q157" i="3"/>
  <c r="V157" i="3" s="1"/>
  <c r="T157" i="3"/>
  <c r="J158" i="3"/>
  <c r="L158" i="3"/>
  <c r="Q158" i="3" s="1"/>
  <c r="V158" i="3" s="1"/>
  <c r="O158" i="3"/>
  <c r="T158" i="3"/>
  <c r="AA110" i="3"/>
  <c r="Y110" i="3"/>
  <c r="AA109" i="3"/>
  <c r="Y109" i="3"/>
  <c r="AA108" i="3"/>
  <c r="AA107" i="3" s="1"/>
  <c r="Y108" i="3"/>
  <c r="Y107" i="3"/>
  <c r="AA106" i="3"/>
  <c r="Y106" i="3"/>
  <c r="AA105" i="3"/>
  <c r="Y105" i="3"/>
  <c r="AA104" i="3"/>
  <c r="Y104" i="3"/>
  <c r="AA103" i="3"/>
  <c r="Y103" i="3"/>
  <c r="AA102" i="3"/>
  <c r="Y102" i="3"/>
  <c r="AA101" i="3"/>
  <c r="Y101" i="3"/>
  <c r="AA100" i="3"/>
  <c r="Y100" i="3"/>
  <c r="AA99" i="3"/>
  <c r="Y99" i="3"/>
  <c r="AA98" i="3"/>
  <c r="Y98" i="3"/>
  <c r="AA97" i="3"/>
  <c r="Y97" i="3"/>
  <c r="AA96" i="3"/>
  <c r="Y96" i="3"/>
  <c r="AA95" i="3"/>
  <c r="Y95" i="3"/>
  <c r="AA94" i="3"/>
  <c r="Y94" i="3"/>
  <c r="AA93" i="3"/>
  <c r="Y93" i="3"/>
  <c r="AA92" i="3"/>
  <c r="Y92" i="3"/>
  <c r="AA123" i="3"/>
  <c r="Y123" i="3"/>
  <c r="AA122" i="3"/>
  <c r="Y122" i="3"/>
  <c r="AA121" i="3"/>
  <c r="Y121" i="3"/>
  <c r="AA120" i="3"/>
  <c r="Y120" i="3"/>
  <c r="AA119" i="3"/>
  <c r="Y119" i="3"/>
  <c r="AA118" i="3"/>
  <c r="Y118" i="3"/>
  <c r="AA117" i="3"/>
  <c r="Y117" i="3"/>
  <c r="AA116" i="3"/>
  <c r="Y116" i="3"/>
  <c r="AA115" i="3"/>
  <c r="Y115" i="3"/>
  <c r="AA114" i="3"/>
  <c r="Y114" i="3"/>
  <c r="AA113" i="3"/>
  <c r="Y113" i="3"/>
  <c r="AA112" i="3"/>
  <c r="Y112" i="3"/>
  <c r="AA111" i="3"/>
  <c r="Y111" i="3"/>
  <c r="Y77" i="3" l="1"/>
  <c r="AA77" i="3"/>
  <c r="Y74" i="3"/>
  <c r="AA74" i="3"/>
  <c r="Y71" i="3"/>
  <c r="AA71" i="3"/>
  <c r="Y70" i="3"/>
  <c r="AA70" i="3"/>
  <c r="Y69" i="3"/>
  <c r="AA69" i="3"/>
  <c r="Y68" i="3"/>
  <c r="AA68" i="3"/>
  <c r="Y67" i="3"/>
  <c r="AA67" i="3"/>
  <c r="Y66" i="3"/>
  <c r="AA66" i="3"/>
  <c r="Y65" i="3"/>
  <c r="AA65" i="3"/>
  <c r="Y64" i="3"/>
  <c r="AA64" i="3"/>
  <c r="AA63" i="3"/>
  <c r="Y63" i="3"/>
  <c r="Y62" i="3"/>
  <c r="AA62" i="3"/>
  <c r="Y61" i="3"/>
  <c r="AA61" i="3"/>
  <c r="Y59" i="3"/>
  <c r="Y58" i="3"/>
  <c r="AA58" i="3"/>
  <c r="Y56" i="3"/>
  <c r="Y55" i="3"/>
  <c r="AA44" i="3" l="1"/>
  <c r="Y44" i="3"/>
  <c r="AA43" i="3"/>
  <c r="Y43" i="3"/>
  <c r="AA42" i="3"/>
  <c r="Y42" i="3"/>
  <c r="AA41" i="3"/>
  <c r="Y41" i="3"/>
  <c r="AA40" i="3"/>
  <c r="Y40" i="3"/>
  <c r="AA39" i="3"/>
  <c r="Y39" i="3"/>
  <c r="AA38" i="3"/>
  <c r="Y38" i="3"/>
  <c r="AA37" i="3"/>
  <c r="Y37" i="3"/>
  <c r="AA36" i="3"/>
  <c r="Y36" i="3"/>
  <c r="AA35" i="3"/>
  <c r="Y35" i="3"/>
  <c r="AA34" i="3"/>
  <c r="Y34" i="3"/>
  <c r="AA33" i="3"/>
  <c r="Y33" i="3"/>
  <c r="AA32" i="3"/>
  <c r="Y32" i="3"/>
  <c r="AA31" i="3"/>
  <c r="Y31" i="3"/>
  <c r="AA30" i="3"/>
  <c r="Y30" i="3"/>
  <c r="AA29" i="3"/>
  <c r="Y29" i="3"/>
  <c r="AA28" i="3"/>
  <c r="Y28" i="3"/>
  <c r="AA27" i="3"/>
  <c r="Y27" i="3"/>
  <c r="AA26" i="3"/>
  <c r="Y26" i="3"/>
  <c r="AA25" i="3"/>
  <c r="Y25" i="3"/>
  <c r="AA24" i="3"/>
  <c r="Y24" i="3"/>
  <c r="AA23" i="3"/>
  <c r="Y23" i="3"/>
  <c r="AA22" i="3"/>
  <c r="Y22" i="3"/>
  <c r="AA21" i="3"/>
  <c r="Y21" i="3"/>
  <c r="AA20" i="3"/>
  <c r="Y20" i="3"/>
  <c r="AA19" i="3"/>
  <c r="Y19" i="3"/>
  <c r="AA18" i="3"/>
  <c r="Y18" i="3"/>
  <c r="AA17" i="3"/>
  <c r="Y17" i="3"/>
  <c r="AA16" i="3"/>
  <c r="Y16" i="3"/>
  <c r="AA15" i="3"/>
  <c r="Y15" i="3"/>
  <c r="AA14" i="3"/>
  <c r="Y14" i="3"/>
  <c r="AA13" i="3"/>
  <c r="Y13" i="3"/>
  <c r="AA12" i="3"/>
  <c r="Y12" i="3"/>
  <c r="AA11" i="3"/>
  <c r="Y11" i="3"/>
  <c r="AA10" i="3"/>
  <c r="Y10" i="3"/>
  <c r="AA91" i="3" l="1"/>
  <c r="Y91" i="3"/>
  <c r="AA90" i="3"/>
  <c r="Y90" i="3"/>
  <c r="AA89" i="3"/>
  <c r="Y89" i="3"/>
  <c r="AA88" i="3"/>
  <c r="Y88" i="3"/>
  <c r="AA87" i="3"/>
  <c r="Y87" i="3"/>
  <c r="AA86" i="3"/>
  <c r="Y86" i="3"/>
  <c r="AA85" i="3"/>
  <c r="Y85" i="3"/>
  <c r="AA84" i="3"/>
  <c r="Y84" i="3"/>
  <c r="AA83" i="3"/>
  <c r="Y83" i="3"/>
  <c r="AA82" i="3"/>
  <c r="Y82" i="3"/>
  <c r="AA81" i="3"/>
  <c r="Y81" i="3"/>
  <c r="AA80" i="3"/>
  <c r="Y80" i="3"/>
  <c r="AA78" i="3"/>
  <c r="Y78" i="3"/>
  <c r="Y158" i="3" l="1"/>
  <c r="AA158" i="3"/>
  <c r="Y157" i="3"/>
  <c r="AA157" i="3"/>
  <c r="Y156" i="3"/>
  <c r="AA156" i="3"/>
  <c r="Y155" i="3"/>
  <c r="AA155" i="3"/>
  <c r="Y154" i="3"/>
  <c r="AA154" i="3"/>
  <c r="Y153" i="3"/>
  <c r="AA153" i="3"/>
  <c r="Y152" i="3"/>
  <c r="AA152" i="3"/>
  <c r="Y151" i="3"/>
  <c r="AA151" i="3"/>
  <c r="Y150" i="3"/>
  <c r="AA150" i="3"/>
  <c r="Y149" i="3"/>
  <c r="AA149" i="3"/>
  <c r="Y148" i="3"/>
  <c r="AA148" i="3"/>
  <c r="Y147" i="3"/>
  <c r="AA147" i="3"/>
  <c r="Y146" i="3"/>
  <c r="AA146" i="3"/>
  <c r="Y145" i="3"/>
  <c r="AA145" i="3"/>
  <c r="Y144" i="3"/>
  <c r="AA144" i="3"/>
  <c r="Y143" i="3"/>
  <c r="AA143" i="3"/>
  <c r="Y142" i="3"/>
  <c r="AA142" i="3"/>
  <c r="Y141" i="3"/>
  <c r="AA141" i="3"/>
  <c r="Y140" i="3"/>
  <c r="AA140" i="3"/>
  <c r="Y139" i="3"/>
  <c r="AA139" i="3"/>
  <c r="Y138" i="3"/>
  <c r="AA138" i="3"/>
  <c r="Y137" i="3"/>
  <c r="AA137" i="3"/>
  <c r="AA136" i="3" l="1"/>
  <c r="Y136" i="3"/>
  <c r="AA135" i="3"/>
  <c r="Y135" i="3"/>
  <c r="AA134" i="3"/>
  <c r="Y134" i="3"/>
  <c r="AA133" i="3"/>
  <c r="Y133" i="3"/>
  <c r="AA132" i="3"/>
  <c r="Y132" i="3"/>
  <c r="AA131" i="3"/>
  <c r="Y131" i="3"/>
  <c r="AA130" i="3"/>
  <c r="Y130" i="3"/>
  <c r="AA129" i="3"/>
  <c r="Y129" i="3"/>
  <c r="AA128" i="3"/>
  <c r="Y128" i="3"/>
  <c r="AA127" i="3"/>
  <c r="Y127" i="3"/>
  <c r="AA126" i="3"/>
  <c r="Y126" i="3"/>
  <c r="AA125" i="3"/>
  <c r="Y125" i="3"/>
  <c r="AA124" i="3"/>
  <c r="Y124" i="3"/>
  <c r="AA51" i="3" l="1"/>
  <c r="Y51" i="3"/>
  <c r="AA50" i="3"/>
  <c r="Y50" i="3"/>
  <c r="AA49" i="3"/>
  <c r="Y49" i="3"/>
  <c r="AA48" i="3"/>
  <c r="Y48" i="3"/>
  <c r="AA47" i="3"/>
  <c r="Y47" i="3"/>
  <c r="AA46" i="3"/>
  <c r="Y46" i="3"/>
  <c r="AA45" i="3"/>
  <c r="Y4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PRESTACION 32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Z8" authorId="1" shapeId="0" xr:uid="{00000000-0006-0000-0000-000004000000}">
      <text>
        <r>
          <rPr>
            <sz val="10"/>
            <color indexed="81"/>
            <rFont val="Tahoma"/>
            <family val="2"/>
          </rPr>
          <t>Sustentar la razón del incumplimiento del indicador o  en caso contrario cual es el impacto generado</t>
        </r>
      </text>
    </comment>
    <comment ref="I124" authorId="2" shapeId="0" xr:uid="{097083D0-6ACE-4743-91F6-6AD497B6869A}">
      <text>
        <r>
          <rPr>
            <b/>
            <sz val="9"/>
            <color indexed="81"/>
            <rFont val="Tahoma"/>
            <family val="2"/>
          </rPr>
          <t xml:space="preserve">Cargar a 30 enero/21-ejecucion (IV) tri/20 </t>
        </r>
        <r>
          <rPr>
            <sz val="9"/>
            <color indexed="81"/>
            <rFont val="Tahoma"/>
            <family val="2"/>
          </rPr>
          <t xml:space="preserve">
</t>
        </r>
      </text>
    </comment>
    <comment ref="N124" authorId="2" shapeId="0" xr:uid="{05E09C90-B1F1-4504-8B52-FD58581F9006}">
      <text>
        <r>
          <rPr>
            <b/>
            <sz val="9"/>
            <color indexed="81"/>
            <rFont val="Tahoma"/>
            <family val="2"/>
          </rPr>
          <t xml:space="preserve">Cargar a 30 de abril/21-ejecucion (I) tri/21 </t>
        </r>
        <r>
          <rPr>
            <sz val="9"/>
            <color indexed="81"/>
            <rFont val="Tahoma"/>
            <family val="2"/>
          </rPr>
          <t xml:space="preserve">
</t>
        </r>
      </text>
    </comment>
    <comment ref="S124" authorId="2" shapeId="0" xr:uid="{F6DF4CFE-6A03-4CFC-ABED-0E5875D4FDB1}">
      <text>
        <r>
          <rPr>
            <b/>
            <sz val="9"/>
            <color indexed="81"/>
            <rFont val="Tahoma"/>
            <family val="2"/>
          </rPr>
          <t xml:space="preserve">Cargar a 30  de julio/21-ejecucion (II) tri-21 </t>
        </r>
        <r>
          <rPr>
            <sz val="9"/>
            <color indexed="81"/>
            <rFont val="Tahoma"/>
            <family val="2"/>
          </rPr>
          <t xml:space="preserve">
</t>
        </r>
      </text>
    </comment>
    <comment ref="X124" authorId="2" shapeId="0" xr:uid="{7136761D-11A8-406A-959D-E7EC1E4841CD}">
      <text>
        <r>
          <rPr>
            <b/>
            <sz val="9"/>
            <color indexed="81"/>
            <rFont val="Tahoma"/>
            <family val="2"/>
          </rPr>
          <t>Cargar a 30 de octubre/21-ejecucion (III) tri/21</t>
        </r>
        <r>
          <rPr>
            <sz val="9"/>
            <color indexed="81"/>
            <rFont val="Tahoma"/>
            <family val="2"/>
          </rPr>
          <t xml:space="preserve">
</t>
        </r>
      </text>
    </comment>
    <comment ref="I127" authorId="2" shapeId="0" xr:uid="{13309BD4-9A8D-49A7-86F7-70A4FD78A1E5}">
      <text>
        <r>
          <rPr>
            <b/>
            <sz val="9"/>
            <color indexed="81"/>
            <rFont val="Tahoma"/>
            <family val="2"/>
          </rPr>
          <t xml:space="preserve">Cargar a 30 enero/21-ejecucion (IV) tri/20 </t>
        </r>
        <r>
          <rPr>
            <sz val="9"/>
            <color indexed="81"/>
            <rFont val="Tahoma"/>
            <family val="2"/>
          </rPr>
          <t xml:space="preserve">
</t>
        </r>
      </text>
    </comment>
    <comment ref="N127" authorId="2" shapeId="0" xr:uid="{32AC0F4A-19F3-46B2-9608-77FB604A5601}">
      <text>
        <r>
          <rPr>
            <b/>
            <sz val="9"/>
            <color indexed="81"/>
            <rFont val="Tahoma"/>
            <family val="2"/>
          </rPr>
          <t xml:space="preserve">Cargar a 30 enero/21-ejecucion (IV) tri/20 </t>
        </r>
        <r>
          <rPr>
            <sz val="9"/>
            <color indexed="81"/>
            <rFont val="Tahoma"/>
            <family val="2"/>
          </rPr>
          <t xml:space="preserve">
</t>
        </r>
      </text>
    </comment>
    <comment ref="S127" authorId="2" shapeId="0" xr:uid="{CDBE1ECD-A7E9-416F-9FB2-178688611995}">
      <text>
        <r>
          <rPr>
            <b/>
            <sz val="9"/>
            <color indexed="81"/>
            <rFont val="Tahoma"/>
            <family val="2"/>
          </rPr>
          <t xml:space="preserve">Cargar a 30 enero/21-ejecucion (IV) tri/20 </t>
        </r>
        <r>
          <rPr>
            <sz val="9"/>
            <color indexed="81"/>
            <rFont val="Tahoma"/>
            <family val="2"/>
          </rPr>
          <t xml:space="preserve">
</t>
        </r>
      </text>
    </comment>
    <comment ref="X127" authorId="2" shapeId="0" xr:uid="{DE0477EF-1775-4057-9CD6-D2C573C6A3B5}">
      <text>
        <r>
          <rPr>
            <b/>
            <sz val="9"/>
            <color indexed="81"/>
            <rFont val="Tahoma"/>
            <family val="2"/>
          </rPr>
          <t xml:space="preserve">Cargar a 30 enero/21-ejecucion (IV) tri/20 </t>
        </r>
        <r>
          <rPr>
            <sz val="9"/>
            <color indexed="81"/>
            <rFont val="Tahoma"/>
            <family val="2"/>
          </rPr>
          <t xml:space="preserve">
</t>
        </r>
      </text>
    </comment>
    <comment ref="I128" authorId="2" shapeId="0" xr:uid="{4137834B-5C67-4F3E-9EBB-9BA64FA71309}">
      <text>
        <r>
          <rPr>
            <b/>
            <sz val="9"/>
            <color indexed="81"/>
            <rFont val="Tahoma"/>
            <family val="2"/>
          </rPr>
          <t xml:space="preserve">Revisar a 30 enero/21-El cargue del PAS/21 y ejecucion (IV) tri/20 </t>
        </r>
        <r>
          <rPr>
            <sz val="9"/>
            <color indexed="81"/>
            <rFont val="Tahoma"/>
            <family val="2"/>
          </rPr>
          <t xml:space="preserve">
</t>
        </r>
      </text>
    </comment>
    <comment ref="N128" authorId="2" shapeId="0" xr:uid="{20E302BE-327B-4CC8-8B02-1E0AAAA44432}">
      <text>
        <r>
          <rPr>
            <b/>
            <sz val="9"/>
            <color indexed="81"/>
            <rFont val="Tahoma"/>
            <family val="2"/>
          </rPr>
          <t xml:space="preserve">Revisar a 30 de abril/21-El cargue ejecucion (I) tri/21 </t>
        </r>
        <r>
          <rPr>
            <sz val="9"/>
            <color indexed="81"/>
            <rFont val="Tahoma"/>
            <family val="2"/>
          </rPr>
          <t xml:space="preserve">
</t>
        </r>
      </text>
    </comment>
    <comment ref="S128" authorId="2" shapeId="0" xr:uid="{6B2ABB9B-ED50-4E19-8FCB-2FE28E8307DA}">
      <text>
        <r>
          <rPr>
            <b/>
            <sz val="9"/>
            <color indexed="81"/>
            <rFont val="Tahoma"/>
            <family val="2"/>
          </rPr>
          <t xml:space="preserve">Revisar a 30  de julio/21-El cargue ejecucion (II) tri-21 </t>
        </r>
        <r>
          <rPr>
            <sz val="9"/>
            <color indexed="81"/>
            <rFont val="Tahoma"/>
            <family val="2"/>
          </rPr>
          <t xml:space="preserve">
</t>
        </r>
      </text>
    </comment>
    <comment ref="X128" authorId="2" shapeId="0" xr:uid="{33F80844-212A-49D2-B134-60B4FEF78863}">
      <text>
        <r>
          <rPr>
            <b/>
            <sz val="9"/>
            <color indexed="81"/>
            <rFont val="Tahoma"/>
            <family val="2"/>
          </rPr>
          <t>Revisar a 30 de octubre/21- El cargue ejecucion (III) tri/21</t>
        </r>
        <r>
          <rPr>
            <sz val="9"/>
            <color indexed="81"/>
            <rFont val="Tahoma"/>
            <family val="2"/>
          </rPr>
          <t xml:space="preserve">
</t>
        </r>
      </text>
    </comment>
    <comment ref="E166" authorId="3" shapeId="0" xr:uid="{4D5A8792-119B-4ED3-9EA2-26BC2A4868B5}">
      <text>
        <r>
          <rPr>
            <b/>
            <sz val="9"/>
            <color indexed="81"/>
            <rFont val="Tahoma"/>
            <family val="2"/>
          </rPr>
          <t>PRESTACION 32:</t>
        </r>
        <r>
          <rPr>
            <sz val="9"/>
            <color indexed="81"/>
            <rFont val="Tahoma"/>
            <family val="2"/>
          </rPr>
          <t xml:space="preserve">
</t>
        </r>
      </text>
    </comment>
    <comment ref="I191" authorId="2" shapeId="0" xr:uid="{00000000-0006-0000-0000-000005000000}">
      <text>
        <r>
          <rPr>
            <b/>
            <sz val="9"/>
            <color indexed="81"/>
            <rFont val="Tahoma"/>
            <family val="2"/>
          </rPr>
          <t xml:space="preserve">Cargar a 30 enero/21-ejecucion (IV) tri/20 </t>
        </r>
        <r>
          <rPr>
            <sz val="9"/>
            <color indexed="81"/>
            <rFont val="Tahoma"/>
            <family val="2"/>
          </rPr>
          <t xml:space="preserve">
</t>
        </r>
      </text>
    </comment>
    <comment ref="I195" authorId="2" shapeId="0" xr:uid="{00000000-0006-0000-0000-000006000000}">
      <text>
        <r>
          <rPr>
            <b/>
            <sz val="9"/>
            <color indexed="81"/>
            <rFont val="Tahoma"/>
            <family val="2"/>
          </rPr>
          <t xml:space="preserve">Cargar a 30 enero/21-ejecucion (IV) tri/20 </t>
        </r>
        <r>
          <rPr>
            <sz val="9"/>
            <color indexed="81"/>
            <rFont val="Tahoma"/>
            <family val="2"/>
          </rPr>
          <t xml:space="preserve">
</t>
        </r>
      </text>
    </comment>
    <comment ref="I196" authorId="2" shapeId="0" xr:uid="{00000000-0006-0000-0000-000007000000}">
      <text>
        <r>
          <rPr>
            <b/>
            <sz val="9"/>
            <color indexed="81"/>
            <rFont val="Tahoma"/>
            <family val="2"/>
          </rPr>
          <t xml:space="preserve">Revisar a 30 enero/21-El cargue del PAS/21 y ejecucion (IV) tri/20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<sst xmlns="http://schemas.openxmlformats.org/spreadsheetml/2006/main" count="1755" uniqueCount="1245">
  <si>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</si>
  <si>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</si>
  <si>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</si>
  <si>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</si>
  <si>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</si>
  <si>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</si>
  <si>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</si>
  <si>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</si>
  <si>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</si>
  <si>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</si>
  <si>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</si>
  <si>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</si>
  <si>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</si>
  <si>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</si>
  <si>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</si>
  <si>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</si>
  <si>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</si>
  <si>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</si>
  <si>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</si>
  <si>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</si>
  <si>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</si>
  <si>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</si>
  <si>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</si>
  <si>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</si>
  <si>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</si>
  <si>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</si>
  <si>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</si>
  <si>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</si>
  <si>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</si>
  <si>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</si>
  <si>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</si>
  <si>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</si>
  <si>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</si>
  <si>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</si>
  <si>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</si>
  <si>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</si>
  <si>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</si>
  <si>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</si>
  <si>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</si>
  <si>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</si>
  <si>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</si>
  <si>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</si>
  <si>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</si>
  <si>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</si>
  <si>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Recursos Financieros</t>
  </si>
  <si>
    <t>Recursos Financieros, Presupuesto, Tesorería, Jurídica, Prestación de Servicios y Salud Pública</t>
  </si>
  <si>
    <t xml:space="preserve"> Areas involucradas en el Plan de Desarrollo (Coordinadora Recursos Financieros y Presupuesto)</t>
  </si>
  <si>
    <t xml:space="preserve">Recuros Financieros, Presupuesto y Prestación de Servicios de Salud </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</si>
  <si>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</si>
  <si>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</si>
  <si>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</si>
  <si>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</si>
  <si>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</si>
  <si>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</si>
  <si>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</si>
  <si>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</si>
  <si>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</si>
  <si>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</si>
  <si>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</si>
  <si>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</si>
  <si>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</si>
  <si>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</si>
  <si>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</si>
  <si>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</si>
  <si>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</si>
  <si>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</si>
  <si>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</si>
  <si>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</si>
  <si>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</si>
  <si>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</si>
  <si>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</si>
  <si>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</si>
  <si>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</si>
  <si>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</si>
  <si>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</si>
  <si>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</si>
  <si>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</si>
  <si>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</si>
  <si>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</si>
  <si>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</si>
  <si>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</si>
  <si>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</si>
  <si>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</si>
  <si>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</si>
  <si>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</si>
  <si>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</si>
  <si>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</si>
  <si>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</si>
  <si>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</si>
  <si>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</si>
  <si>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</si>
  <si>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</si>
  <si>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</si>
  <si>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</si>
  <si>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</si>
  <si>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</si>
  <si>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</si>
  <si>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</si>
  <si>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</si>
  <si>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</si>
  <si>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</si>
  <si>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</si>
  <si>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</si>
  <si>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</si>
  <si>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</si>
  <si>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</si>
  <si>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</si>
  <si>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</si>
  <si>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</si>
  <si>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</si>
  <si>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</si>
  <si>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</si>
  <si>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</si>
  <si>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</si>
  <si>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</si>
  <si>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</si>
  <si>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</si>
  <si>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</si>
  <si>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</si>
  <si>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</si>
  <si>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</si>
  <si>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</si>
  <si>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</si>
  <si>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</si>
  <si>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</si>
  <si>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</si>
  <si>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</si>
  <si>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</si>
  <si>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</si>
  <si>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</si>
  <si>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</si>
  <si>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</si>
  <si>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</si>
  <si>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</si>
  <si>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</si>
  <si>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</si>
  <si>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</si>
  <si>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</si>
  <si>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</si>
  <si>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</si>
  <si>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</si>
  <si>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</si>
  <si>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</si>
  <si>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</si>
  <si>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</si>
  <si>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</si>
  <si>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</si>
  <si>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</si>
  <si>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</si>
  <si>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</si>
  <si>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</si>
  <si>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</si>
  <si>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</si>
  <si>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</si>
  <si>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</si>
  <si>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</si>
  <si>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</si>
  <si>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</si>
  <si>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</si>
  <si>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</si>
  <si>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</si>
  <si>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</si>
  <si>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</si>
  <si>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</si>
  <si>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</si>
  <si>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</si>
  <si>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</si>
  <si>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</si>
  <si>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</si>
  <si>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</si>
  <si>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</si>
  <si>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</si>
  <si>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</si>
  <si>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</si>
  <si>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</si>
  <si>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</si>
  <si>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</si>
  <si>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</si>
  <si>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</si>
  <si>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</si>
  <si>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</si>
  <si>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</si>
  <si>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</si>
  <si>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</si>
  <si>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</si>
  <si>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</si>
  <si>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</si>
  <si>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</si>
  <si>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</si>
  <si>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</si>
  <si>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</si>
  <si>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</si>
  <si>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</si>
  <si>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</si>
  <si>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</si>
  <si>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</si>
  <si>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</si>
  <si>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</si>
  <si>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</si>
  <si>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</si>
  <si>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</si>
  <si>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</si>
  <si>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</si>
  <si>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</si>
  <si>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</si>
  <si>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</si>
  <si>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</si>
  <si>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</si>
  <si>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</si>
  <si>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</si>
  <si>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</si>
  <si>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</si>
  <si>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</si>
  <si>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</si>
  <si>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</si>
  <si>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</si>
  <si>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</si>
  <si>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</si>
  <si>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</si>
  <si>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</si>
  <si>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</si>
  <si>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</si>
  <si>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</si>
  <si>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</si>
  <si>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</si>
  <si>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</si>
  <si>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</si>
  <si>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</si>
  <si>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</si>
  <si>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</si>
  <si>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</si>
  <si>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</si>
  <si>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</si>
  <si>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</si>
  <si>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</si>
  <si>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</si>
  <si>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</si>
  <si>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</si>
  <si>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</si>
  <si>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</si>
  <si>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</si>
  <si>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</si>
  <si>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</si>
  <si>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</si>
  <si>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</si>
  <si>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</si>
  <si>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</si>
  <si>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</si>
  <si>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</si>
  <si>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</si>
  <si>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</si>
  <si>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</si>
  <si>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</si>
  <si>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</si>
  <si>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</si>
  <si>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</si>
  <si>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</si>
  <si>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</si>
  <si>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</si>
  <si>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</si>
  <si>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</si>
  <si>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</si>
  <si>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</si>
  <si>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</si>
  <si>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</si>
  <si>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</si>
  <si>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</si>
  <si>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</si>
  <si>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</si>
  <si>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</si>
  <si>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</si>
  <si>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</si>
  <si>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</si>
  <si>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</si>
  <si>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</si>
  <si>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</si>
  <si>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</si>
  <si>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</si>
  <si>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</si>
  <si>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</si>
  <si>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</si>
  <si>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</si>
  <si>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</si>
  <si>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</si>
  <si>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</si>
  <si>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</si>
  <si>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</si>
  <si>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</si>
  <si>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</si>
  <si>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</si>
  <si>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</si>
  <si>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</si>
  <si>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</si>
  <si>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</si>
  <si>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</si>
  <si>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</si>
  <si>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</si>
  <si>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</si>
  <si>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</si>
  <si>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</si>
  <si>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</si>
  <si>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</si>
  <si>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</si>
  <si>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</si>
  <si>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</si>
  <si>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</si>
  <si>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</si>
  <si>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</si>
  <si>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</si>
  <si>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</si>
  <si>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</si>
  <si>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</si>
  <si>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</si>
  <si>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</si>
  <si>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</si>
  <si>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</si>
  <si>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</si>
  <si>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</si>
  <si>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</si>
  <si>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</si>
  <si>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</si>
  <si>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</si>
  <si>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</si>
  <si>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</si>
  <si>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</si>
  <si>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</si>
  <si>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</si>
  <si>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</si>
  <si>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</si>
  <si>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</si>
  <si>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</si>
  <si>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</si>
  <si>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</si>
  <si>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</si>
  <si>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</si>
  <si>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</si>
  <si>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</si>
  <si>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</si>
  <si>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</si>
  <si>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</si>
  <si>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</si>
  <si>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</si>
  <si>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</si>
  <si>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</si>
  <si>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</si>
  <si>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</si>
  <si>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</si>
  <si>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</si>
  <si>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</si>
  <si>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</si>
  <si>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</si>
  <si>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</si>
  <si>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</si>
  <si>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</si>
  <si>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</si>
  <si>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</si>
  <si>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</si>
  <si>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</si>
  <si>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Recursos Financieros, Atención en Salud, Recursos Humanos, Jurídica,  Planeación (Arquitectura) (Sistemas)</t>
  </si>
  <si>
    <t>Recursos Financieros, Atención en Salud, Recursos Humanos, Jurídica,  Planeación Sistemas</t>
  </si>
  <si>
    <t>Grupo Financiero con responsabilidad de las ESE como empleadoras y las Entidades Administradoras  (Cesantías, Salud, Pensiones y ARL)</t>
  </si>
  <si>
    <t>Recuros Financieros, Atención en Salud.</t>
  </si>
  <si>
    <t>Recuros Financieros, Presupuesto y Pagaduría.</t>
  </si>
  <si>
    <t>0</t>
  </si>
  <si>
    <t>Avances esperados y ejecutados en los Informes de Gestion, Planes de Accion. 
Logro de Metas Planteadas 
Mejoramiento de Gestión</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</si>
  <si>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</si>
  <si>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</si>
  <si>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</si>
  <si>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</si>
  <si>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</si>
  <si>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</si>
  <si>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</si>
  <si>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</si>
  <si>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</si>
  <si>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</si>
  <si>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</si>
  <si>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</si>
  <si>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</si>
  <si>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</si>
  <si>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</si>
  <si>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</si>
  <si>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</si>
  <si>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</si>
  <si>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</si>
  <si>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</si>
  <si>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</si>
  <si>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</si>
  <si>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</si>
  <si>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</si>
  <si>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</si>
  <si>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</si>
  <si>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</si>
  <si>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</si>
  <si>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</si>
  <si>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</si>
  <si>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</si>
  <si>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</si>
  <si>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</si>
  <si>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</si>
  <si>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</si>
  <si>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</si>
  <si>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</si>
  <si>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</si>
  <si>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</si>
  <si>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</si>
  <si>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</si>
  <si>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</si>
  <si>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</si>
  <si>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</si>
  <si>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</si>
  <si>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</si>
  <si>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</si>
  <si>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</si>
  <si>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</si>
  <si>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</si>
  <si>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</si>
  <si>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</si>
  <si>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</si>
  <si>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</si>
  <si>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</si>
  <si>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</si>
  <si>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</si>
  <si>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</si>
  <si>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</si>
  <si>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</si>
  <si>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</si>
  <si>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</si>
  <si>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</si>
  <si>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</si>
  <si>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</si>
  <si>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</si>
  <si>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</si>
  <si>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</si>
  <si>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</si>
  <si>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</si>
  <si>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</si>
  <si>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</si>
  <si>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</si>
  <si>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</si>
  <si>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</si>
  <si>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</si>
  <si>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</si>
  <si>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</si>
  <si>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</si>
  <si>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</si>
  <si>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</si>
  <si>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</si>
  <si>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</si>
  <si>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Concientizar en la entidad la importancia de la implementación de la Política Digital</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</si>
  <si>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</si>
  <si>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</si>
  <si>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</si>
  <si>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</si>
  <si>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Apoyar la implementación de la facturación electrónica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</si>
  <si>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</si>
  <si>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</si>
  <si>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</si>
  <si>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</si>
  <si>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Procedimiento</t>
  </si>
  <si>
    <t>Formatos de solicitud interna</t>
  </si>
  <si>
    <t>Proyectos de fortalecimiento TIC</t>
  </si>
  <si>
    <t>Número de software en funcionamiento según la normatividad de la entidad/Total de software adquiridos * 100</t>
  </si>
  <si>
    <t>Procedimiento creado</t>
  </si>
  <si>
    <t>Solicitudes de servicios  atendidas en el periodo/Total de solicitudes de servicios  * 100</t>
  </si>
  <si>
    <t>Aportes realizados a la planificación y ejecución de proyectos / Total de proyectos propuestos por la entidad * 100</t>
  </si>
  <si>
    <t>Informes de Auditoría e Informes de gestión de la OCI</t>
  </si>
  <si>
    <t>Dos (2) sesiones de Comité Institucional de Control Interno</t>
  </si>
  <si>
    <t>Conjuntamente con la Dirección convocar a Comité de Control Interno, como mínimo dos (2) veces al año.</t>
  </si>
  <si>
    <t>Actas de Comité.</t>
  </si>
  <si>
    <t>1.     Convocar y desarrollar el Comité de Conciliación y Defensa Judicial</t>
  </si>
  <si>
    <t>1.   Mantener al día los procesos de investigación disciplinaria a que haya lugar</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</si>
  <si>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</si>
  <si>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</si>
  <si>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</si>
  <si>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</si>
  <si>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</si>
  <si>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</si>
  <si>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</si>
  <si>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</si>
  <si>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</si>
  <si>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</si>
  <si>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</si>
  <si>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</si>
  <si>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</si>
  <si>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</si>
  <si>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</si>
  <si>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</si>
  <si>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</si>
  <si>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</si>
  <si>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</si>
  <si>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</si>
  <si>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 xml:space="preserve"> - Recibo de los bienes o servicios y tramite del pago correspondiente</t>
  </si>
  <si>
    <t>Facturas de venta de bienes, o de servicios</t>
  </si>
  <si>
    <t>Publicar los documentos contractuales requeridos y en los términos legales</t>
  </si>
  <si>
    <t xml:space="preserve"> - Revisión de los documentos a insertar en el SECOP</t>
  </si>
  <si>
    <t>Documentos publicados en el SECOP</t>
  </si>
  <si>
    <t xml:space="preserve"> - Inserción en el SECOP de los documentos</t>
  </si>
  <si>
    <t xml:space="preserve"> - Verificación y seguimiento a la publicación de los documentos</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</si>
  <si>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</si>
  <si>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</si>
  <si>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</si>
  <si>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</si>
  <si>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</si>
  <si>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</si>
  <si>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</si>
  <si>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Documentos soportes para revisión y validación de información .  Información cargada en el aplicativo web en los plazos establecidos por el Ministerio de Salud y protección Social  y Resolución del IDS</t>
  </si>
  <si>
    <t xml:space="preserve">Programar la distribución de los recursos de acuerdo a metodología definida para aplicar normatividad, construir indicadores financieros y aplicarlos </t>
  </si>
  <si>
    <t xml:space="preserve"> Elaborar la distribucion  de los recursos SGP- Subsidio Oferta a las ESE de acuerdo a los muncipios monopolios de acuerdo a metodología del IDS acorde normatividad- Elaborar los indicadores financieros - realizar seguimientos a los indicadores trimestralmente e informar  ala oficina de Prestación de Servicios para el giro de los recursos</t>
  </si>
  <si>
    <t>Coordinar nivel nacional capacitaciones para aplicación del CCPT, al igual que definir el Clasificador Presupuestal para las ESE</t>
  </si>
  <si>
    <t>Realizar comunicación solicitud información cuadros informe a la Contraloria General de la Nación (SIRECI) sobre ejecución recursos del Sistema General de Participaciones. Consolidado de la información.</t>
  </si>
  <si>
    <t xml:space="preserve">Consolidado de la documentación solicitada y remitida a la Contadora del Departamento </t>
  </si>
  <si>
    <t>Plan de Desarrollo del Departamento elaborado 2020-2023</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</si>
  <si>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</si>
  <si>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</si>
  <si>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</si>
  <si>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</si>
  <si>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Documentos de constitución de Reservas y Cuentas por pagar, cuadro operaciones de cierre.</t>
  </si>
  <si>
    <t>Ejecutar Presupuesto con disponibilidades, registros  y definitivas presupuestales requeridos por el Ordenador</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</si>
  <si>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</si>
  <si>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</si>
  <si>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</si>
  <si>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</si>
  <si>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</si>
  <si>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</si>
  <si>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</si>
  <si>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</si>
  <si>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</si>
  <si>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</si>
  <si>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(No. de Validaciones / Total de ESE del Departamento )*100</t>
  </si>
  <si>
    <t>No. ESE con % Saneamiento de Aportes Patronales -2012-2016 / Total de ESE Del Departamento con 100% Saneamiento Aportes Patronales )*100</t>
  </si>
  <si>
    <t>No. ESE con % Indicadores Financieros Trimestrales  / Total de ESE Del Departamento con 100% Seguimiento Indicadores Financieros* 100)</t>
  </si>
  <si>
    <t>Actos Administrativos constitución de Reservas,  Cuentas por pagar e incoporación Presupuestal de los resultados del cierre</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</si>
  <si>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</si>
  <si>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</si>
  <si>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</si>
  <si>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</si>
  <si>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carpeta de Historia laboral</t>
  </si>
  <si>
    <t>Inducción al personal vinculado.</t>
  </si>
  <si>
    <t>formato de asistencia</t>
  </si>
  <si>
    <t>Circular de información y requerimiento a jefes inmediatos sobre la la evaluación del desempeño laboral de los funcionarios inscritos en carrera.</t>
  </si>
  <si>
    <t>Circular fisica o e-mail</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</si>
  <si>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</si>
  <si>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</si>
  <si>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</si>
  <si>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Registro de autorizaciones de las profesiones y ocupaciones del área de salud  y reporte mensual al RETHUS.</t>
  </si>
  <si>
    <t>registro y resoluciones</t>
  </si>
  <si>
    <t>Organizar  reuniones del Comité de Servicio Social Obligatorio en cumplimiento de sus competencias</t>
  </si>
  <si>
    <t>Oficios enviados por los profesionales y convocatoria.</t>
  </si>
  <si>
    <t>consolidacion ejecucion y publicacion en pagina web del plan estrategico de talento humano para la actual vigencia</t>
  </si>
  <si>
    <t xml:space="preserve">Elaboracion y envio para publicación en la pagina Institucional el plan estrategico de talento humano </t>
  </si>
  <si>
    <t>Documento de plan estrategico de talento humano y publicación en la pagina Web de la Entidad</t>
  </si>
  <si>
    <t xml:space="preserve">Elaboracion, consolidacion y seguimiento del plan anual de vacantes </t>
  </si>
  <si>
    <t>elaboracion y cargue a la plataforma web institucional del plan anual de vacantes</t>
  </si>
  <si>
    <t>publicacion del plan anual de vacantes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</si>
  <si>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</si>
  <si>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</si>
  <si>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</si>
  <si>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prevision de recursos humano </t>
  </si>
  <si>
    <t xml:space="preserve">Elaboracion del plan de prevision de recursos humanos </t>
  </si>
  <si>
    <t xml:space="preserve">publicacion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</si>
  <si>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</si>
  <si>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</si>
  <si>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</si>
  <si>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</si>
  <si>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</si>
  <si>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</si>
  <si>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</si>
  <si>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</si>
  <si>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</si>
  <si>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</si>
  <si>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</si>
  <si>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</si>
  <si>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</si>
  <si>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</si>
  <si>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</si>
  <si>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</si>
  <si>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</si>
  <si>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</si>
  <si>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</si>
  <si>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</si>
  <si>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</si>
  <si>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</si>
  <si>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Integrar la planificacion del programa Hospitales Seguros Frente a Desastres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</si>
  <si>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</si>
  <si>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</si>
  <si>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</si>
  <si>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</si>
  <si>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</si>
  <si>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</si>
  <si>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</si>
  <si>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</si>
  <si>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</si>
  <si>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</si>
  <si>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</si>
  <si>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</si>
  <si>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</si>
  <si>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</si>
  <si>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</si>
  <si>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</si>
  <si>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</si>
  <si>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</si>
  <si>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</si>
  <si>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Sanidad Portuaria</t>
  </si>
  <si>
    <t>(# Actividades programadas / # Actividades ejecutadas) * 100</t>
  </si>
  <si>
    <t xml:space="preserve">25% los Prestadores de Servicios de Salud con implementación del Sistema de Garantía de la Calidad en los Servicios de Salud </t>
  </si>
  <si>
    <t>Resgistro de Licencias expedidas</t>
  </si>
  <si>
    <t xml:space="preserve">Seguimiento, monitoreo y verificación según plan anual de visitas para cada vigencia de las condiciones de tecnologia biomedica </t>
  </si>
  <si>
    <t>Formato de Revision de Tecnologia Biomedica.</t>
  </si>
  <si>
    <t xml:space="preserve">Verificacion en la implementacion del PAMEC según plan anual de visitas programadas para cada vigencia </t>
  </si>
  <si>
    <t>Actas de  Evaluaciones y seguimientos a PAMEC.</t>
  </si>
  <si>
    <t>Verificacion de la  aplicación y seguimiento y reporte de Sistemas de Informacion por parte de las IPS programadas en el plan anual de visitas para cada vigencia.</t>
  </si>
  <si>
    <t>Actas de  Evaluaciones y seguimientos a Sistemas de Informacion.</t>
  </si>
  <si>
    <t xml:space="preserve">Realizar jornadas de (Asistencia 
Tecnica) Capacitación sobre la normatividad vigente a los Prestadores de Servicios de Salud programados para visita durante la Vigencia. </t>
  </si>
  <si>
    <t>Resgistro de asistencias o capacitaciones.</t>
  </si>
  <si>
    <t>Asesorar  y brindar acompañamiento a los prestadores que voluntariamente participen del Modelo de Asistencia Tecnica Sistema Unico de Acreditación. En el marco del Plan Nacional de Mejoramiento de la Calidad en Salud. (PNMCS )</t>
  </si>
  <si>
    <t>Registro de Asesoria en
 Sistema Unico de Acreditación.</t>
  </si>
  <si>
    <t>Asesorar  en la conformacion de Unidades 
Funcionales  de Atención del Cancer 
a todas las Instituciones  prestadoras de servicios de salud interesadas en
 habilitar una UFCA - UACAI
UFCA= Unidad Funcional de Cancer Adultos
UACAI= Unidad de Atención de Cancer  Infantil.</t>
  </si>
  <si>
    <t>Registro de Asesoria en normatividad 
vigente para conformacion 
de Unidades Funcionales de Atención de Cancer. UFCA- UACAI.</t>
  </si>
  <si>
    <t>Asesoria y Asistencia Tecnica  en normatividad  vigente Resolución 3100 de 2019 a prestadores de Servicios de Salud  habilitados para atención de poblacion migrante.</t>
  </si>
  <si>
    <t xml:space="preserve">Registro de Asesoria y/o Asistencia Tecnica en normatividad 
vigente.
</t>
  </si>
  <si>
    <t xml:space="preserve">(Número de IPS con tecnologia biomedica con seguimiento, monitoreo y verificación/ Total de visitas programadas) *100 </t>
  </si>
  <si>
    <t>(Número de Evaluaciones  en implementación del PAMEC/ Total de Evaluaciones  programadas)*100</t>
  </si>
  <si>
    <t>(Número de Evaluaciones  para indicadores de sistemas de informacion / Total de Evaluaciones  programadas)*100</t>
  </si>
  <si>
    <t>Número de  IPS Asesoradas en SUA /  Total de IPS programadas.</t>
  </si>
  <si>
    <t>Número de  IPS Asesoradas en UFCA - UACAI /  Total de IPS programadas.</t>
  </si>
  <si>
    <t>Circular
Actas, 
correos
Listados de asistencia</t>
  </si>
  <si>
    <t>Acta de Reunión</t>
  </si>
  <si>
    <t>Base de datos</t>
  </si>
  <si>
    <t>Acta</t>
  </si>
  <si>
    <t>Circular</t>
  </si>
  <si>
    <t>Informe</t>
  </si>
  <si>
    <t>Meta 134:Cubrir el 100% de los Servicios de salud requeridos por la población a cargo del Dpto. con los recursos asignados.</t>
  </si>
  <si>
    <t>Realizar convenios interadministrativos con la red Pública  de acuerdo a lineamientos  de Minsalud con los recursos del SGP Susidio a la oferta</t>
  </si>
  <si>
    <t>convenios  realizados y evidenciados</t>
  </si>
  <si>
    <t>Tramitar el 100% de las solicitudes de autorizaciónes radicas ( Tutela) servicios de salud  a la Poblacion a cargo del departamento.</t>
  </si>
  <si>
    <t>Realizar contrato de prestacion de servicios  de salud a la  atencion de la poblacion inimputables de acuerdo a lineamientos y recursosos transferidos por la Nación.</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</si>
  <si>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</si>
  <si>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</si>
  <si>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</si>
  <si>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</si>
  <si>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2020 - 2023</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</si>
  <si>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</si>
  <si>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</si>
  <si>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</si>
  <si>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</si>
  <si>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</si>
  <si>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</si>
  <si>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</si>
  <si>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Numero de Estudio de necesidades elaborados para compra  de insumos de interes en salud publica / Total   de necesiadades  de insumos  de interes en salud publica programados en la vigencia * 100</t>
  </si>
  <si>
    <t>PROMOCION Y PREVENCION EN SALUD PUBLICA</t>
  </si>
  <si>
    <t>Ejecucion del 100% de los  procedimientos, actividades e insumos del plan de salud publica de intervenciones colectivas (PIC),  priorizados por la Direccion territorial de salud.</t>
  </si>
  <si>
    <t>Formulacion del PIC Departamental siguiendo lineamiento de RIAS</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</si>
  <si>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</si>
  <si>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</si>
  <si>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</si>
  <si>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</si>
  <si>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</si>
  <si>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</si>
  <si>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</si>
  <si>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</si>
  <si>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</si>
  <si>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</si>
  <si>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</si>
  <si>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</si>
  <si>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</si>
  <si>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</si>
  <si>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</si>
  <si>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</si>
  <si>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DT POBLACIONES VULNERABLES (Víctimas)</t>
  </si>
  <si>
    <t>DT POBLACIONES VULNERABLES (Discapacidad)</t>
  </si>
  <si>
    <t>No de asistencias técnicas realizadas/ No de asistencias técnicas programadas *100</t>
  </si>
  <si>
    <t>según demanda</t>
  </si>
  <si>
    <t>CENTRO REGULADOR DE URGENCIAS Y EMERGENCIAS</t>
  </si>
  <si>
    <t>Recepciòn , revision de documentación y expedición de licencias de  Seguridad  y Salud en el trabajo.</t>
  </si>
  <si>
    <t>(Número de licencias expedidas de Seguridad y Salud en el trabajo/ total  programadas )*100</t>
  </si>
  <si>
    <t>(Número de prestadores de servicios de salud capacitados y /o Asistencia tecnica / total de prestadores de salud  programados)*100</t>
  </si>
  <si>
    <t>Número de  IPS  de atencion a poblacion migrante  Asesoradas  en Resolucion 3100 de 2019 /  Total de IPS programadas.</t>
  </si>
  <si>
    <t>CONTROL INTERNO DE GESTION</t>
  </si>
  <si>
    <t>POBLACIONES VULNERABLES (NNA)</t>
  </si>
  <si>
    <t xml:space="preserve">
Realizar seguimiento  al 100% de  las  IPS  en la implementación  de la RPMS, para la prevención la EDA </t>
  </si>
  <si>
    <t>No de seguimientos realizadas/ No de asistencias técnicas programadas *100</t>
  </si>
  <si>
    <t>Lograr alianzas trans sectoriales con 3 actores estrategicos en el componente comunitario de la estrategia de AIEPI Las practicas claves relacionadas con EDA.</t>
  </si>
  <si>
    <t>Realizar seguimiento  al 100% de  las  IPS  en la implementación  de las Salas ERA, para la  prevencion de la IRA</t>
  </si>
  <si>
    <t>Lograr alianzas trans sectoriales con 3 actores estrategicos en el componente comunitario de la estrategia de AIEPI Las practicas claves relacionadas con IRA</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</si>
  <si>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</si>
  <si>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</si>
  <si>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</si>
  <si>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</si>
  <si>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</si>
  <si>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20 Municipios con implementación del protocolo de Atencion  Integral en Salud con enfoque Psicosocial  en Victimas del Conflicto Armado</t>
  </si>
  <si>
    <t>DT POBLACIONES VULNERABLES (victimas)</t>
  </si>
  <si>
    <t>32 Municipios asesorados y asistidos técnicamente  en el procesos de enfoque diferencial para la  formulación y desarrollo de objetivos, estrategias y acciones acordes en el marco de la garantía de derechos de las Personas con Discapacidad.</t>
  </si>
  <si>
    <t xml:space="preserve">MACROPROCESO </t>
  </si>
  <si>
    <t>Direccionamiento
Estrategico</t>
  </si>
  <si>
    <t>Elaborar el Plan Anticorrupcion de la Entidad 2022</t>
  </si>
  <si>
    <t>Presentación y aprobación del plan de acción en salud-pas y el componente operativo anual de inversiones coai 2022 ante el consejo de gobierno</t>
  </si>
  <si>
    <t>Asesorar y verificar el cumplimento del estandar de infraestructura fisica de la Resolución 2003 de 2014</t>
  </si>
  <si>
    <t>Dar seguimiento al PETI y al Sistema de Gestión de Seguridad Informática
Aplicar los lineamientos TIC para el Estado, TIC para la sociedad y los elementos habilitadores de la Política Digital
Dar seguimiento al Plan de Seguridad y Privacidad de la Información
Realizar el proceso de transición al protocolo IPv6 en convivencia con el protocolo IPv4
Dar seguimiento al Plan de Acción de Gobierno Digital
Dar continuidad al programa de correcta disposición final de los residuos tecnológicos - RAEE de acuerdo con la normatividad del gobierno nacional</t>
  </si>
  <si>
    <t>Planes PETI, Plan de tratamiento de riesgos de Seguridad y Privacidad de la Información y Plan de Seguridad y Privacidad de la Información  publicados en la página web institucional.
Presentación del seguimiento a los planes PETI, Plan de tratamiento de riesgos de Seguridad y Privacidad de la Información y Plan de Seguridad y Privacidad de la Información ante el Comité Institucional de Gestión y Desempeño 
Entrega al distribuidor autorizado  de los elementos de la Entidad con concepto de improductivos, obsoletos
y  que se encuentran en mal estado</t>
  </si>
  <si>
    <t>Mantener actualizados los contenidos de la página web de la entidad en  cumplimiento de la normatividad vigente.</t>
  </si>
  <si>
    <t xml:space="preserve">
Dar cumplimiento a la política editorial institucional
</t>
  </si>
  <si>
    <t xml:space="preserve">Política Editorial aplicada
</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</si>
  <si>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</si>
  <si>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</si>
  <si>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</si>
  <si>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</si>
  <si>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</si>
  <si>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</si>
  <si>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Desarrollar el 100% del Programa Anual de Auditorias</t>
  </si>
  <si>
    <t>Evaluacion MECI a traves de la plataforma del FURAG</t>
  </si>
  <si>
    <t>Diligenciar el formulario de MECI en la pataforma FURAG</t>
  </si>
  <si>
    <t>Gestión de Control Interno</t>
  </si>
  <si>
    <t>GESTION JURIDICA</t>
  </si>
  <si>
    <t xml:space="preserve">GESTION CONTRACTUAL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</si>
  <si>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</si>
  <si>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</si>
  <si>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Resolución (s) de distribución de recursos de confinanciación por municipios y cuadro de distribución por fuentes del régimen subsidiado- Acto Administrativo de ajustes de recursos con y sin situación de fondos de acuerdo a la LMA mensual</t>
  </si>
  <si>
    <t>Cuentas de cobro con el cumplimiento de los requisitos registradas y pagadas</t>
  </si>
  <si>
    <t>Valor asignado , tramitado y  avalado para pago de los recursos del Ministerio de Salud  y el Departamento para cada  ESE con PSFF viabilizado por el Ministerio de Hacienda / Total recursos asignados a la ESE para ejecutarlos.</t>
  </si>
  <si>
    <t xml:space="preserve">Número de municipios evaluados / total municipios certificados </t>
  </si>
  <si>
    <t>GESTION FINANCIERA</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</si>
  <si>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</si>
  <si>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</si>
  <si>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 xml:space="preserve">Búsqueda activa de Prestadores no habilitados (directorio telefónico, revistas, página web).   </t>
  </si>
  <si>
    <t>Acta  de visita, registro de prestadores nuevos.</t>
  </si>
  <si>
    <t>Realizar las Visitas Previas y  Programadas de acuerdo a lo contemplado en el decreto 780 del 2016  Resolucion 3100 del 2019 ,Visitas  de  IVCy visitas de planes de contingencia a las IPS para la atención de  emergencias de eventos epidemiológicos  en el departamento  según los lineamientos del MSPS.</t>
  </si>
  <si>
    <t xml:space="preserve"> Programación anual de visitas,
Informes de visitas realizadas</t>
  </si>
  <si>
    <t xml:space="preserve">Seguimiento, monitoreo y evaluación al  100% de la Red Pública  con planes de mantenimiento hospitalario </t>
  </si>
  <si>
    <t>Recepción  y trámite de quejas y reclamos interpuestas por usuarios afiliados al SGSSS.</t>
  </si>
  <si>
    <t>Registro de recepcion y tramite de quejas.</t>
  </si>
  <si>
    <t>100 % de quejas y reclamos interpuestas por los usuarios tramitadas</t>
  </si>
  <si>
    <t>Recepción, revisión de documentación y expedición de licencias de funcionamiento de equipos emisores de radiaciones ionizantes</t>
  </si>
  <si>
    <t>(Número de novedades revisadas y validadas /
total novedades programadas )*100</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</si>
  <si>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</si>
  <si>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</si>
  <si>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</si>
  <si>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</si>
  <si>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Contrato realizado y evidenciado</t>
  </si>
  <si>
    <t>anual</t>
  </si>
  <si>
    <t>Mantener  en 98%  la cobertura Universal del SGSSS en los 40 municipios del Departamento, incluyendo los 8 municipios PDET</t>
  </si>
  <si>
    <t>Asesoria, Asistencia tecnica y  Seguimiento a los municipios para la afiliacion a los PPNA</t>
  </si>
  <si>
    <t>Cruce de usuarios afiliados frentea la base de datos del sisben nacional para identificar que poblacion no se encuentra sisbenizada</t>
  </si>
  <si>
    <t>Monitoreo  a los 40 municipios  de las actas de reunion mensual con las eps, donde se refleje el consolidado de ingresos de ppna mensualmente</t>
  </si>
  <si>
    <t xml:space="preserve">Asistencia Tecnica  y seguimiento a municipios a los procesos del regimen subsidiado.
</t>
  </si>
  <si>
    <t>Realizar seguimiento alos municipios sobre el acto administrativo que garantice la continuidad y la universalidad del regimen subsidiado</t>
  </si>
  <si>
    <t>Acto administrativo municipal</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</si>
  <si>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</si>
  <si>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</si>
  <si>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</si>
  <si>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</si>
  <si>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</si>
  <si>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</si>
  <si>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</si>
  <si>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100% de  EAPB  con Seguimiento y Monitoreo por parte del Ente Territorial</t>
  </si>
  <si>
    <t>Mesa de conciliacion , 
Compromisos de depuracion y pago</t>
  </si>
  <si>
    <t>Auditorías de seguimiento a las EAPB en el cumplimiento de la Normatividad del Sistema de Garantía Social en Salud</t>
  </si>
  <si>
    <t>Actas, Informes</t>
  </si>
  <si>
    <t>Seguimiento a las EAPB en  la Ejecución de acciones de Salud pública de las Dimensiones de salud Mental y Dimensión de Poblaciones vulnerables.</t>
  </si>
  <si>
    <t xml:space="preserve">ATENCION EN SALUD </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</si>
  <si>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</si>
  <si>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</si>
  <si>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</si>
  <si>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</si>
  <si>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Numero de municipios categoria 4, 5 y 6 con  acciones de IVC de los factores de riesgo del ambiente, y de control de vectores y zoonosis de competencia del sector salud / Total municipios  4, 5 y 6  * 100</t>
  </si>
  <si>
    <t xml:space="preserve">según demanda </t>
  </si>
  <si>
    <t>Según demnada</t>
  </si>
  <si>
    <t>Se garantizo el analisis de muestras de aguas y alimentos  en el marco de la vigilancia  y control sanitario que se realiza desde salud ambiental en los 39 municipios y la secretaria de salud del municipio de Cúcuta en su jurisdiccion</t>
  </si>
  <si>
    <t>Para vigilancia de dengue, mortalidad de dengue, dengue NS1. Paralisis flacida aguda,sarampion Rubeola, fiebre amarilla, sindromes de rubeola congenito, difteria, tosferina, mortalidad IRAG, Zika, Chikunguña, covid-19, chagas.</t>
  </si>
  <si>
    <t xml:space="preserve">Realizar comites de sanidad portuaria </t>
  </si>
  <si>
    <t>acta de reunion  comités de sanidad portuaria/ # de comité de sanidad portuaria programados)</t>
  </si>
  <si>
    <t>Actas de comité de sanidad portuaria/ # de comité de sanidad portuaria programados)</t>
  </si>
  <si>
    <t xml:space="preserve">En cumplimiento al decreto 612 de 2018, la oficina Sistemas de Información elabora y publica a 31 de enero de la presente vigencia los siguientes planes:
-  PETI https://ids.gov.co/web/2022/PLAN_INTEGRADO/PETI_V3_2021-2023.pdf
- Plan de tratamiento de riesgos de Seguridad y Privacidad de la Información https://ids.gov.co/web/2022/PLAN_INTEGRADO/SGSI_Plan_Tratamiento_de_riesgos_v3_2022.pdf
- Plan de Seguridad y Privacidad de la Información https://ids.gov.co/web/2022/PLAN_INTEGRADO/Plan_Seguridad_y_Privacidad_IDS_2022.pdf
Los planes publicados, a cargo de la Oficina de Sistemas de Información son socializados en el primer Comité de Gestión y Desempeño Institucional, realizado el día 17 de Marzo 2022.
Dentro del seguimiento al Plan de tratamiento de riesgos de Seguridad y Privacidad de la Información mediante circular N° 159 de 04 de abril de 2022  (https://ids.gov.co/web/2022/CIRCULAR/CIRCULAR_159_de_04_Abr_2022.pdf) se  socializa a los Coordinadores de dependencias, grupos y subgrupos que es de obligatorio cumplimiento para los funcionarios y contratistas, aplicar lo estipulado en el anexo técnico de la Resolución N° 1017 de 2021 donde se establecen las Políticas de Seguridad y Privacidad de la Información de la entidad.
</t>
  </si>
  <si>
    <t>La Oficina Sistemas de Información lidera el proceso  de acuerdo a la Guía de Transición de IPv4 a IPv6 para Colombia, adoptada mediante la Resolución No. 01126 de 2021 de Mintic. 
Actualmente el IDS se encuentra en la Fase I. Planeación de IPV6. Para lo cual se realizó la actualización del inventario de activos de información y el  diagnóstico de computadores, impresoras y equipos de conectividad para establecer si soportan, o no, el protocolo IPv6.
El 1 de Junio de 2022 se realizó  una sesión  presencial de acompañamiento de Mintic con el fin de resolver inquietudes en el proceso de implementación del protocolo IPV6.  El 28 de junio de 2022, la Oficina de Sistemas de Información participó en  la segunda sesión de acompañamiento de Mintic, realizada virtualmente, la cual fue  convocada por el IDS   mediante circular 027 de 23 de Junio de 2022. 
La Oficina de Sistemas de Información lidera el  seguimiento al Plan de Seguridad y Privacidad de la Información y socializa este seguimiento en el segundo Comité de Gestión y Desempeño Institucional realizado el 22-06-2022. 
Mediante Circular 290 de 21-06-2022, se solicita a todas las dependencias de la entidad, su compromiso para dar cumplimiento al cronograma, de recolección de RAEE para la vigencia 2022.</t>
  </si>
  <si>
    <t>La Oficina Sistemas de Información lidera el proceso  de acuerdo a la Guía de Transición de IPv4 a IPv6 para Colombia, adoptada mediante la Resolución No. 01126 de 2021 de Mintic. 
Actualmente el IDS se encuentra en la Fase I. Planeación de IPV6. Para lo cual se presenta a la Oficina de Recursos Físicos  la cotización de  suministro de direccionamiento IP Versión 6 (IPV6) suministrada por el proveedor de internet.
La Oficina de Sistemas de Información lidera el  seguimiento al Plan de Seguridad y Privacidad de la Información y socializa este seguimiento en el segundo Comité de Gestión y Desempeño Institucional realizado el 22-06-2022. 
La Oficina Sistemas de Información lidera el proceso  de recolección de RAEE para la vigencia 2022, se socializa a los correos institucionales de los coordinadores y jefes de grupos y subgrupos el cronograma establecido. Se socializa con toda la entidad,  la realización de la jornada RAEE, mediante publicación en la página web institucional en el link https://ids.gov.co/web/campanas/jornada-de-capacitacion-recoleccion-y-entrega-de-residuos-de-aparatos-electricos/   . La recolección de los elementos por parte de la Gobernación Departamental está programada para el día Jueves 20 de Octubre.</t>
  </si>
  <si>
    <t>En cumplimiento del decreto 612 de 2018, a 31 de enero de la vigencia 2022, se publicaron  en la página web institucional en el link https://ids.gov.co/planes/plan-de-accion-institucional/   los planes PETI, Plan de tratamiento de riesgos de Seguridad y Privacidad de la Información y Plan de Seguridad y Privacidad de la Información  publicados. 
Actualmente se culminó la fase I de la implementacion del protocolo IPv6 y se encuentra realizando la Fase 2 y 3 con las pruebas piloto y de funcionamiento del direccionamiento otorgado por el proveedor de servicios de internet
La Oficina de Sistemas de Información socializó el  seguimiento al Plan de Seguridad y Privacidad de la Información y socializa  en el segundo Comité de Gestión y Desempeño Institucional realizado el 22-06-2022. 
Mediante Resolución 4320 de 20 de Octubre de 2022, se dieron de baja los elementos RAEE de la Entidad con concepto de improductivos, obsoletos
y  en mal estado y se hizo entrega al distribuidor autorizado Corporación Retorna, de acuerdo al programa RAEE liderado por la Gobernación Departamental.</t>
  </si>
  <si>
    <t>Según demanda</t>
  </si>
  <si>
    <t>Se socializa con las dependencias los software que manejan en cada una.
Se actualiza el catálogo de sistemas de información:  https://docs.google.com/spreadsheets/d/1mpykevrg8mKMNLrw_SEZ-j2WKFzbFkjb/edit#gid=1602252338
Se prestar soporte técnico en la implementación del software según demanda
Se realiza seguimiento a los ajustes pertinentes del software según demanda.</t>
  </si>
  <si>
    <t>Se socializa en el II Comité de gestión y desempeño institucional realizado el 22-06-2022 el catálogo de sistemas de información actualizado, que tiene como  propósito identificar y conservar una lista completa y actualizada de los sistemas de información en la entidad.
Se socializa con las dependencias los software que manejan en cada una.
Se prestar soporte técnico en la implementación del software según demanda
Se realiza seguimiento a los ajustes pertinentes del software según demanda.</t>
  </si>
  <si>
    <t>Se mantiene actualizado el catálogo de sistemas de información de la entidad.
Se socializa con las dependencias los software que competen a cada una de las dependencias.
Se presta soporte técnico en la implementación del software según demanda
Se realiza seguimiento a los ajustes pertinentes del software según demanda.</t>
  </si>
  <si>
    <t>De conformidad con la Ley de 1712 de 2014, Ley de Transparencia, en el siguiente link de la página web, se presenta el registro de publicaciones  realizadas en el trimestre https://ids.gov.co/web/2022/TRANSPARENCIA/PUBLICACIONES_PAG_WEB_2022.pdf</t>
  </si>
  <si>
    <t xml:space="preserve">De conformidad con la Ley de 1712 de 2014, Ley de Transparencia, en el siguiente link de la página web, se presenta el registro de publicaciones  realizadas en el trimestre https://ids.gov.co/web/2022/TRANSPARENCIA/PUBLICACIONES_PAG_WEB_2022.pdf
- En cumplimiento de la Resolución 1519 de 2020 de Mintic, la oficina Sistemas de Información lidera el rediseño del portal web institucional con lo cual se da alcance a los lineamientos y directrices de accesibilidad web el cumplimiento de los estándares AA y las condiciones mínimas técnicas y de seguridad digital con el fin de que puedan ser utilizados por la mayoría de ciudadanos independientemente de sus condiciones tecnológicas o del ambiente, e incluyendo a las personas con discapacidad.  </t>
  </si>
  <si>
    <t xml:space="preserve">De conformidad con la Ley de 1712 de 2014, Ley de Transparencia, en el siguiente link de la página web, se presenta el registro de publicaciones  realizadas en el trimestre https://ids.gov.co/web/2022/TRANSPARENCIA/PUBLICACIONES_WEB_2022.pdf
En cumplimiento de la directiva 016 de 30 de Sep de 2022 emitida por la Procuraduría General de la Nación, la Oficina Sistemas de Información lidera el proceso de diligenciamiento de la matriz ITA, herramienta que permite evaluar el cumplimiento de la  Resolución 1519 de 2020 de Mintic por la cual se definen los estándares y directrices para publicar la información señalada en la Ley 1712 del 2014 y se definen los requisitos materia de acceso a la información pública, accesibilidad web, seguridad digital, y datos abiertos.
Mediante Resolución 3959 de 27 de Septiembre de 2022 se actualiza en el IDS el instrumento de la Gestión de la Información Pública: Esquema de Publicación de Información conforme a lo establecido en la Ley 1712 de 2014 y en cumplimiento de la Resolución 1519 de 2020 -  Mintic, Anexos 2  </t>
  </si>
  <si>
    <t>De conformidad con la Ley de 1712 de 2014, Ley de Transparencia, en el siguiente link de la página web, se presenta el registro de publicaciones  realizadas en el trimestre https://ids.gov.co/2022/TRANSPARENCIA/PUBLICACIONES_WEB_2022.pdf
El Índice de Transparencia y Acceso a la Información Pública (ITA) de la Procuraduría General de la Nación mide el grado de cumplimiento de las obligaciones de publicar la información de la entidad derivadas de la Ley 1712 de 2014, Ley de Transparencia y Acceso a la Información Pública. El 31 de Octubre de 2022 se rindió satisfactoriamente la medición ITA para el periodo 2022;  Obteniendo por parte de la entidad una calificación de 96 puntos sobre 100.</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</si>
  <si>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</si>
  <si>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facturación electrónica se implementó en el módulo de Cartera del portal TNS oficial, ejecutado mediante Adicional  al contrato de prestación de servicios de suscripción a portal TNS oficial anual N°0623, Registro presupuestal No. 00 5701 de dic-14/2021.
Se hace seguimiento de la normal operación de esta nueva funcionalidad en el portal TNS.</t>
  </si>
  <si>
    <t>La facturación electrónica ya se encuentra implementada en el módulo de Cartera del portal TNS oficial.
Se hace seguimiento de la normal operación de esta nueva funcionalidad en el portal TNS.</t>
  </si>
  <si>
    <t>La facturación electrónica ya se encuentra implementada en el módulo de Cartera del portal TNS oficial.
Se hace seguimiento permanente de la normal operación de esta nueva funcionalidad en el portal TNS.</t>
  </si>
  <si>
    <t>La Oficina de Sistemas de Información presta soporte técnico con el fin de mantener continuidad en los servicios tecnológicos en la entidad. Para lo cual se  atienden las solicitudes de servicio técnico de equipos informáticos. El formato de solicitud de Servicio Interno (Formato F-DE-PE20-03) se  encuentra disponible en la página web institucional en el link : http://10.36.1.14/Calidad/ESTRATEGICO/DIRECCIONAMIENTO%20ESTRATEGICO/PLANEACION%20ESTRATEGICA/V1/P-DE-PE20INFORMATICA/formato/F-DE-PE20-03_v1/F-DE-PE20-03_V1.pdf
Y se hace contacto con la Oficina de Sistemas de Información a través de los canales 
•  Presencial
• Correo electrónico: serviciotecnico@ids.gov.co
• Telefónicamente: Extensión 145</t>
  </si>
  <si>
    <t>La Oficina de Sistemas de Información presta soporte técnico oportuno en todas las sedes y dependencias del IDS con el fin de mantener continuidad en los servicios técnicos y tecnológicos en la entidad.
Durante el segundo trimestre de 2022  se registraron un total de 105 solicitudes de servicio técnico atendidas por el personal técnico y tecnológico de la oficina.</t>
  </si>
  <si>
    <t xml:space="preserve">La Oficina de Sistemas de Información presta soporte técnico oportuno en todas las sedes y dependencias del IDS con el fin de mantener continuidad en los servicios técnicos y tecnológicos en la entidad.
Durante el segundo trimestre de 2022  se registraron un total de 105 solicitudes de servicio técnico atendidas por el personal técnico y tecnológico de la oficina.
</t>
  </si>
  <si>
    <t>La Oficina de Sistemas de Información presta soporte técnico oportuno en todas las sedes y dependencias del IDS con el fin de mantener continuidad en los servicios técnicos y tecnológicos en la entidad.
Durante el cuarto trimestre de 2022  se registraron un total de 70 solicitudes de servicio técnico atendidas por el personal técnico y tecnológico de la oficina.</t>
  </si>
  <si>
    <t xml:space="preserve">Mediante oficios N° 0567 de Mayo de 2020 y  N° 1135 de Diciembre de 2021, se solicitó a la Secretaría de Hacienda Departamental  apoyo para proporcionar a los usuarios una alternativa electrónica para realizar el pago de las estampillas departamentales establecidas según Ordenanza N° 010 de 2018.  
En Marzo de 2022 la Gobernación Departamental dispuso en su página web institucional el link de pago de Estampilla electrónica https://www.nortedesantander.gov.co/Atenci%C3%B3n-y-Servicios-a-la-Ciudadan%C3%ADa/Servicios/Pago-de-Estampilla-Electr%C3%B3nica
Actualmente se está validando con la Secretaría de Hacienda Departamental el proceso de pago electrónico implementado.
Se encuentra en proceso de implementación la reestructuración de la página web institucional  https://ids.gov.co/web/ según los anexos técnicos de la Resolución MinTIC 1519 del 2020, lo cual da alcance a los lineamientos del Anexo 1 Directrices de accesibilidad web. 
Continúa el desarrollo y ajuste de todo el proceso de adaptación del módulo de nómina. Ya se hizo la captura de requisitos y la empresa TNS está realizando el desarrollo, quienes lo ajustarán al procedimiento del IDS.
</t>
  </si>
  <si>
    <t xml:space="preserve">- La plataforma Sala Situacional virtual  donada por la Organización panamericana de la Salud al Instituto Departamental de Salud,  hoy en día es ejemplo a nivel nacional  en la actualidad se está utilizando para realizar el seguimiento de la vigilancia comunitaria en conjunto con la Oficina de Vigilancia en Salud Pública, donde se llevan los eventos de interés sanitario como son dengue, malaria y demás eventos epidemiológicos que se puedan presentar en el departamento en tiempo real  teniendo como base la estructura que nos otorga el Sivigila.  
- De igual forma se está haciendo la capacitación a los líderes de las comunidades en los municipios del departamento para que a través de la Sala Situacional virtual se puedan realizar los reportes de eventos de interés sanitario y así poder realizar el seguimiento respectivo. 
- Se encuentra en fase  de implementación y pruebas el módulo de nómina en el Portal web TNS Oficial. 
- Política racionalización de trámites. La Oficina de Sistemas de Información se encuentra gestionando en articulación con la empresa TNS y con las oficinas de tesorería y la demás oficinas de la institución que realizan recado para implementar la solución de pagos de los trámites institucionales a través del servicio PSE.
- Se están haciendo pruebas piloto para la implementación de firmas digitales desde la parte directiva con las diferentes oficinas, de esta manera se apoyará la política del cero papel y para comenzar a estructurar el acrhivo digital institucional. La prueba piloto se está haciendo con la oficina del Laboratorio de Salud Pública para agilizar la notificación de resultados.
</t>
  </si>
  <si>
    <t xml:space="preserve">
- Se encuentra en fase  de implementación y pruebas el módulo de nómina en el Portal web TNS Oficial. 
- Política racionalización de trámites. La Oficina de Sistemas de Información continúa la fase de documentación para implementar la solución de pagos de los trámites institucionales a través del servicio PSE.  Se realiza reunión  con con la empresa TNS,  la oficina de tesorería y  oficinas de la institución que realizan recaudos propios del IDS, según acta 007 de septiembre 1 de 2022.
Se inició el proceso de pruebas en la implementación o uso de firmas electrónicas gratuitas a través del aplicativo Acrobat Reader con la dpendencia del Laboratorio de Salud Pública, la cual se está configurando para iniciar la fase de implementación.
Se realizó el monitoreo de servidores en la dependencia de Salud Ambiental donde se programó el mantenimiento del mismo y se realizó el respaldo de las aplicaciones instaladas.
Dando cumplimiento a la resolución 1519 de 2020 de Mintic, se inició el proceso de implementación del menú PARTICIPA en la página web institucional.  
</t>
  </si>
  <si>
    <t>Se encuentra en fase  de implementación y pruebas el módulo de nómina en el Portal web TNS Oficial. 
La oficina Sistemas de Información, en articulación con la Dirección de la entidad, lideró el rediseño del portal web institucional para dar alcance a los lineamientos y directrices de accesibilidad web establecidos en la Resolución 1519 de 2020 de Mintic, con el fin de que los contenidos puedan ser utilizados por la mayoría de ciudadanos independientemente de sus condiciones tecnológicas o del ambiente, e incluyendo a las personas con discapacidad. Todo en garantía del derecho de acceso a la transparencia en la información pública consagrado en la Ley 1712 de 2014. 
El rediseño del portal web institucional del IDS promueve la participación ciudadana en el ciclo de la gestión pública, esto con el propósito de dinamizar la vinculación de la ciudadanía a través del sitio web institucional.</t>
  </si>
  <si>
    <t>solicitudes de autorizaciones con respuestas/ nro de facturas o autorizaciones radicas en el   software DKD</t>
  </si>
  <si>
    <t>Se ajusta la programacion del numero de visitas debido a que durante la actual vigencia no se ejecutara plan anual de visitas, según lo definido por el Ministerio de Salud y  Protección Social.</t>
  </si>
  <si>
    <t>No. de asesoria a municipios/ total de municipios
No. de asesoria a poblacion solicitante/ total de solicitantes
No. de seguimiento a municipios / Total de municipios</t>
  </si>
  <si>
    <t>No. Reportes cruce base de datos</t>
  </si>
  <si>
    <t>No. de municipios asistidos / total de municipios</t>
  </si>
  <si>
    <t>No. de municipios asistidos/ Total de municipios</t>
  </si>
  <si>
    <t>No. de actos administrativos por municipio / Total de municipios</t>
  </si>
  <si>
    <t>NO REPORTAN ACTOS ADMINISTRATIVOS LOS MUNICIPIOS CUCUTA, PUERTO SANTANDER.</t>
  </si>
  <si>
    <t>No. recursos departamentales comprometidos / Total de recursos departamentales de regimen subsidiado comprometidos</t>
  </si>
  <si>
    <t>No. de giros a ADRES / Total de giros  a ADRES</t>
  </si>
  <si>
    <t>NO SE REALIZARON GIROS YA QUE HAY VIGENTE UN EMBARGO</t>
  </si>
  <si>
    <t>No. de seguimientos a descargue de recursos / Total de seguimientos programados.</t>
  </si>
  <si>
    <t>Según Demanda</t>
  </si>
  <si>
    <t xml:space="preserve">Solicitude de Informes de Auditoria a los municipios y seguimiento de los Planes de mejoramiento para analisis </t>
  </si>
  <si>
    <t>Numero de auditorias a municipios / Total de municipios</t>
  </si>
  <si>
    <t>AL FINALIZAR EL TRIMESTRE LA SUPERINTENDENCIA DE SALUD NO HA REALIZADO LA CAPACITACION DE GAUDI</t>
  </si>
  <si>
    <t>EL DIA 21 Y 22 DE ABRIL LA SUPERSALUD REALIZO CAPACITACION A LOS MPIOS</t>
  </si>
  <si>
    <t>Vigilar el cumplimiento de depuracion de cartera y conciliacion de cuentas a las IPS por parte de las ERP y repòrte a la Superintendencia Nacional de Salud</t>
  </si>
  <si>
    <t>No. de mesas realizadas / Total de mesas programadas</t>
  </si>
  <si>
    <t>SE REALIZO LA 4ta. MESA CIRCULAR 30 DEL 2021</t>
  </si>
  <si>
    <t>SE REALIZO LA 1era. MESA CIRCULAR 30 DEL 2022</t>
  </si>
  <si>
    <t>SE REALIZO LA 2da. MESA CIRCULAR 30 DEL 2022</t>
  </si>
  <si>
    <t>No. de auditorias realizadas / Total de auditorias programadas</t>
  </si>
  <si>
    <t xml:space="preserve">No. de Seguimiento </t>
  </si>
  <si>
    <t xml:space="preserve">Reporte a la Supersalud de los hallazgos encontrados en los Informes de Auditoria y que no se cumplieron en el Plan de Mejoramiento </t>
  </si>
  <si>
    <t>Numero de reportes a la supersalud/ Total de planes de mejoramiento evaluados</t>
  </si>
  <si>
    <t>EN ESTE TRIMESTRE SE AUDITO LA VIGENCIA 2021</t>
  </si>
  <si>
    <t>EN ESTE TRIMESTRE SE AUDITO EL 1ER SEMESTRE VIGENCIA 2022</t>
  </si>
  <si>
    <t>Visita de auditoria a las eps, epcc, del regimen especial y de excepcion que operan en el departamento en el cumplimiento de la normatividad vigente contemplado en lista de chequeo institucional</t>
  </si>
  <si>
    <t>Lista de chequeo , Actas de visita , Informes</t>
  </si>
  <si>
    <t>No. de auditorias realizadas a EPS / Total de auditorias programadas</t>
  </si>
  <si>
    <t>Seguimiento al cumplimiento a planes de mejoramiento resultado de auditorias primer semestre y reporte a supersalud</t>
  </si>
  <si>
    <t>Informes, Planes de mejoramiento, Reportes</t>
  </si>
  <si>
    <t>No. de planes de mejoramiento de EPS revisados / Total de planes de mejoramiento de EPS elaborados</t>
  </si>
  <si>
    <t>NO SE HA REALIZADO REPORTE A LA SUPERSALUD DE AUDITORIA DEL 1ER SEMESTRE VIGENCIA 2022</t>
  </si>
  <si>
    <t>SE REPORTO A LA SUPERSALUD DE AUDITORIA DEL 1ER SEMESTRE VIGENCIA 2022</t>
  </si>
  <si>
    <t>Tramite administrativo y gestión de quejas interpuestas por la prestación de servicios de salud, en contra de las EAPB y regímenes especiales y de excepción del Departamento de Norte de Santander.</t>
  </si>
  <si>
    <t>Base de datos, en donde se relaciona toda la información de las quejas recibidas y tramitadas por parte de la oficina de Atención en Salud</t>
  </si>
  <si>
    <t>No. de tramites agilizados</t>
  </si>
  <si>
    <t xml:space="preserve">Participación en el Seguimiento a las EPS en la Implementación de las RIAS. </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</si>
  <si>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</si>
  <si>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Apoyo al  Modelo de Acción Integral Territorial (MAITE) en  el componente de redes integrales de prestadores de servicios de salud</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</si>
  <si>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</si>
  <si>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</si>
  <si>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</si>
  <si>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Consolidacion, validación y presentación de  informes trimestrales de produccion de servicios de salud de las 16 ESEs del departamento (dec 2193)</t>
  </si>
  <si>
    <t xml:space="preserve">No. de Informes </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</si>
  <si>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</si>
  <si>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Monitoreo, seguimiento y Evaluacion trimestral de produccion de servicios de las ESEs; categorizadas en riesgo medio o alto. 2 ESE del estado</t>
  </si>
  <si>
    <t xml:space="preserve">Apoyo a la Gestión Financiera en Producción y Calidad de los Componentes del Sistema General de Participaciones-Subsidio a la Oferta </t>
  </si>
  <si>
    <t>Monitoreo y seguimiento trimestral de indicadores de produccion de servicios de los componentes de subsidio a la oferta. A 7 ESE departamentales</t>
  </si>
  <si>
    <t>Seguimiento a la ejecución del Plan de Saneamiento Fiscal y financiero PSFF de las ESES:  Hospital San Juan de Dios  de Pamplona y Centro de Rehabilitación Neuro Muscular</t>
  </si>
  <si>
    <t>Informes</t>
  </si>
  <si>
    <t>%</t>
  </si>
  <si>
    <t>verificacion en el aplicativo SIHEVI</t>
  </si>
  <si>
    <t>SE RELIZA ESTA ACTIVIDAD A TRAVES DE LA PLATAFORMA SIGEVIH</t>
  </si>
  <si>
    <t>ESTA ACTIVIDAD SE REALIZARA EN EL MES DE JULIO DE 2022</t>
  </si>
  <si>
    <t>(# asistencia a comité de sanidad portuaria/ # de comité de sanidad portuaria programados)</t>
  </si>
  <si>
    <t>ACTAS DE REUNION VIRTUAL A CARGO DE SANIDAD PORTUARIA DEL IDS</t>
  </si>
  <si>
    <t>(# de reuniones programadas/ # de reuniones ejecutadas)</t>
  </si>
  <si>
    <t>ASISTENCIA A REUNIONES MESULAES DE LA SALA DE ANALISIS DE RIESGOS A CARGO DE VIGILANCIA EPIDEMIOLOGICA DEL IDS</t>
  </si>
  <si>
    <t>ASISTENCIA A REUNIONES MENSUALES DE LA SALA DE ANALISIS DE RIESGOS A CARGO DE VIGILANCIA EPIDEMIOLOGICA DEL IDS</t>
  </si>
  <si>
    <t>(# de pacientes presentados/# de pacientes gesrionados)</t>
  </si>
  <si>
    <t>EN MEL 1 TRIMESTRE SE GESTIONO LA REFERENCIA DE 4948 PACIENTES PROVENIENTES DE LOS 40 MUNICIPIOS DEL DEPARTAMENTO</t>
  </si>
  <si>
    <t>EN MEL 1 TRIMESTRE SE GESTIONO LA REFERENCIA DE 4629 PACIENTES PROVENIENTES DE LOS 40 MUNICIPIOS DEL DEPARTAMENTO</t>
  </si>
  <si>
    <t>EN MEL 1 TRIMESTRE SE GESTIONO LA REFERENCIA DE 4640 PACIENTES PROVENIENTES DE LOS 40 MUNICIPIOS DEL DEPARTAMENTO</t>
  </si>
  <si>
    <t>EN MEL 1 TRIMESTRE SE GESTIONO LA REFERENCIA DE 4302 PACIENTES PROVENIENTES DE LOS 40 MUNICIPIOS DEL DEPARTAMENTO</t>
  </si>
  <si>
    <t>(# de informe de inventario de kit toxicologia/ # meses del año)</t>
  </si>
  <si>
    <t>SE REALIZA SOLICITUD REITERADA LA LA ESE HUEM PARA ENVIO DEL INFORME DE USO DE KIT DE TOXICOLOGIA</t>
  </si>
  <si>
    <t>SEGÚN DEMANDA</t>
  </si>
  <si>
    <t>46</t>
  </si>
  <si>
    <t>1</t>
  </si>
  <si>
    <t>3</t>
  </si>
  <si>
    <t>En estre trimestre no se ha efectuado ninguna capacitación al respecto, pero, se realizó revisión de las modificaciones presupuestales presentadas por las ESE y la aplicación del catálogo de Clasificación Presupuestal .</t>
  </si>
  <si>
    <t>No se ejecuto en este trimestre.</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</si>
  <si>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</si>
  <si>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Se gestionaron todas las solicitudes de comisiones o desplazamientos autorizadas por la Dirección excepto dos por riesgos en el desplazamiento</t>
  </si>
  <si>
    <t>Se gestionaron todas las solicitudes de comisiones o desplazamientos autorizadas por la Dirección</t>
  </si>
  <si>
    <t xml:space="preserve">Se cancelaron las facturas de servicios públicos recibidas. </t>
  </si>
  <si>
    <t>Documento publicado en la pagina web institucional antes del 31 de enero de 2022</t>
  </si>
  <si>
    <t>Conforme la disponibilidad presupuestal de recursos, el Grupo gestionó los procesos de contratación de bienes y servicios requeridos por la entidad. Algunas solicitudes no contaban con respaldo presupuestal y otras no fueron  autorizadas por la Dirección</t>
  </si>
  <si>
    <t>Todos los documentos obligatorios de los procesos de contratación, fueron revisados, insertados y publicados en el SECOP para cumplir los principios de publicidad, trasparencia y vigilancia ciudadana</t>
  </si>
  <si>
    <t xml:space="preserve">RESPUESTA DE ACCIONES DE TUTELA EN LOS TERMINOS ESTABLECIDOS/NUMERO DE ACCIONES DE TUTELAS NOTIFICADAS X 100 </t>
  </si>
  <si>
    <t>DESINACION DE APODERADO / NUMERO DE SOLICITUDES DE CONCILIACION EXTRAJUDICIAL X 100</t>
  </si>
  <si>
    <t>NUMERO DE ACTAS / NUMERO DE CONVOCATORIAS DEL COMITÉ DE CONCILIACION X 100</t>
  </si>
  <si>
    <t xml:space="preserve">NUMERO DE QUEJAS / NUMERO DE DILIGENCIAS PRELIMINARES </t>
  </si>
  <si>
    <t>NUMERO DE QUEJAS /  NUMERO DE APERTURA DE INDAGACION PRELIMINAR</t>
  </si>
  <si>
    <t>NUMERO DE PROCESOS / NUMERO DE QUEJAS X 100</t>
  </si>
  <si>
    <t>NUMERO DE PROCESOS Y SU RESPECTIVA GESTION DOCUMENTAL, REGISTRO, SISTEMATIZACION Y NOTIFICACION CORRESPONDIENTE.</t>
  </si>
  <si>
    <t xml:space="preserve">actividad realizada primer trimestre de la vigencia </t>
  </si>
  <si>
    <t>elaboracion de informe acumulado de acuerdo a lineamientos del señor gobernador en informe de rendicion de cuentas permanente consolidado 2020 1er semestre del 2022</t>
  </si>
  <si>
    <t xml:space="preserve">actividad programada para el 4to trimestre de la vigencia </t>
  </si>
  <si>
    <t xml:space="preserve">grupo atencion en salud </t>
  </si>
  <si>
    <t xml:space="preserve">se realizo acompañamiento en el informe y visita realizada por la contraloria de la nacion a la entidad </t>
  </si>
  <si>
    <t xml:space="preserve">reporte de seguimeinto a proyectos de inversion a cargo del IDS en plataformas del DNP </t>
  </si>
  <si>
    <t>realizacion de visitas de calidad planteada para el tercer y cuarto trimestre de la vigencia según circular 425 de 2022</t>
  </si>
  <si>
    <t xml:space="preserve">segundemanda </t>
  </si>
  <si>
    <t xml:space="preserve">se realizo actualizacion del listado maestro de documentos </t>
  </si>
  <si>
    <t xml:space="preserve">evaluacion del PINAR en competencia elaborado en vigencia 2021 </t>
  </si>
  <si>
    <t xml:space="preserve">actualizacion realizado en vigencia 2021 se programa actualizacion comienzos de vigencia 2023 </t>
  </si>
  <si>
    <t xml:space="preserve">vigilancia y control instituional, tesoreria y prestacion de servicios </t>
  </si>
  <si>
    <t xml:space="preserve">actividad a realizar el tercer trimestre de la vigencia </t>
  </si>
  <si>
    <t xml:space="preserve">se encuentra en aprobacion por parte de la direccion para su posterior presentacion comité departamental de archivo </t>
  </si>
  <si>
    <t xml:space="preserve">ajustes de gestion </t>
  </si>
  <si>
    <t xml:space="preserve">ajustes por gestion banco de proyectos de la gobernacion </t>
  </si>
  <si>
    <t>se ha realizado de acuerdo a circular 428 de 2022</t>
  </si>
  <si>
    <t xml:space="preserve">actividad realizada en el primer trimestre de la vigencia </t>
  </si>
  <si>
    <t xml:space="preserve">auditorias realizadas en el mes de diciembre </t>
  </si>
  <si>
    <t xml:space="preserve">actividad realizada en el tercer trimestre de la vigencia </t>
  </si>
  <si>
    <t xml:space="preserve">visitas programadas en el tercer trimestre de la vigencia </t>
  </si>
  <si>
    <t xml:space="preserve">presentacion de la siguiente vigencia ante la asamblea y el señor gobernador </t>
  </si>
  <si>
    <t xml:space="preserve">respuesta y atencion a visitas de auditorias realizadas por el area de control interno </t>
  </si>
  <si>
    <t xml:space="preserve">realizacion de cargues en plataforma spi mes a mes </t>
  </si>
  <si>
    <t>Asesorar a la dirección del IDS en el desarrollo de lineamientos, políticas, estrategias, planes y programas y en las diferentes actividades que desarrolla el instituto, que permitan el cumplimiento de las normas jurídicas.</t>
  </si>
  <si>
    <t>Acompañamiento y participación en la Junta Directiva del Instituto.</t>
  </si>
  <si>
    <t xml:space="preserve">Acta - lista de asistencia - acuerdos </t>
  </si>
  <si>
    <t xml:space="preserve"># Núm. De Juntas Directivas del IDS con acompañamiento de la oficina jurídica / números de Juntas Directivas del IDS realizadas. </t>
  </si>
  <si>
    <t xml:space="preserve">se realiza segun solicitud del despacho,  no se programo junta directiva  para el primer trimestre  </t>
  </si>
  <si>
    <t>se realiza segun solicitud del despacho</t>
  </si>
  <si>
    <t xml:space="preserve"> Acompañamiento y participación en   Comité Directivo  y demás Comités del IDS.</t>
  </si>
  <si>
    <t xml:space="preserve">Acta - lista de asistencia </t>
  </si>
  <si>
    <t>Numero de comités directivos con participación de la oficina / número total de comités</t>
  </si>
  <si>
    <t>NINGUNA</t>
  </si>
  <si>
    <t>Proyectar actos administrativos</t>
  </si>
  <si>
    <t>Atender oportunamente los requerimientos de la Dirección de la entidad respecto a la elaboración de proyectos de actos administrativos</t>
  </si>
  <si>
    <t>Resoluciones, Acuerdos,Circulares, oficios, convenios</t>
  </si>
  <si>
    <t>Núm. De Actos Admtivos proyectados/ Núm. de proyectos de actos administrativos solicitados por la Dirección</t>
  </si>
  <si>
    <t>Emitir conceptos jurídicos</t>
  </si>
  <si>
    <t>Atender con diligencia la solicitud de conceptos jurídicos solicitados por la Dirección del Instituto.</t>
  </si>
  <si>
    <t xml:space="preserve">Conceptos, actas </t>
  </si>
  <si>
    <t>Núm. de conceptos jurídicos  presentados/ Núm. de conceptos solicitados por la Dirección</t>
  </si>
  <si>
    <t xml:space="preserve">se realiza según soliciyud del despacho </t>
  </si>
  <si>
    <t>Dar respuesta oportuna  a derechos de petición que son trasladados a esta oficina</t>
  </si>
  <si>
    <t>Una vez recibido el Derecho de Petición, se deben efectuar las tareas de registro, revisión, trámite y respuesta oportuna al peticionario.</t>
  </si>
  <si>
    <t>Oficios, actas, notificaciones</t>
  </si>
  <si>
    <t>No. de derechos de petición tramitados/ No. de derechos de petición recibidos</t>
  </si>
  <si>
    <t xml:space="preserve"> Inventariar los procesos adelantados en contra y a favor del IDS</t>
  </si>
  <si>
    <t>Alimentar permanentemente la base de datos de los procesos judiciales que se adelantan en la entidad, a fin de mantener la organización, información y control de los mismos.</t>
  </si>
  <si>
    <t>Base de datos actualizada</t>
  </si>
  <si>
    <t>PROCESOS JUDICIALES NOTIFICADOS/SOBRE EL TOTAL DE PROCESOS INGRESADOS A LA BASE DE DATOS</t>
  </si>
  <si>
    <t>Se mantiene debidamente actualizada la base de datos</t>
  </si>
  <si>
    <t>se mantiene debidamente actualizada la base datos,y publicada en la pagina web</t>
  </si>
  <si>
    <t>Contestar o formular demandas y demás actuaciones que sustenten la posición de la entidad</t>
  </si>
  <si>
    <t xml:space="preserve"> Notificación de la demanda y realizar seguimiento</t>
  </si>
  <si>
    <t>Expdiente Auto Admisorio , link o expedinte en fisico de Demanda, Contestacion de demanda, poder, expedientes</t>
  </si>
  <si>
    <t xml:space="preserve">NUMERO DE DEMANDAS CONTESTADAS OPORTUNAMENTE / TOTAL DE DEMANDAS X 100  </t>
  </si>
  <si>
    <t xml:space="preserve">se reciben 5 demandas de las cuales 4 se contestaron dentro del trimestre, la faltante esta en terminos para contestar, </t>
  </si>
  <si>
    <t>Contestar o formular acciones de tutela y demás actuaciones que sustenten la posición de la entidad</t>
  </si>
  <si>
    <t xml:space="preserve"> Dar respuesta accion de tutela una vez se alleguen los soportes por la dependencia responsable y realizar seguimiento</t>
  </si>
  <si>
    <t>expediente en fisico, digital, auto admisorio, escrito de tutela,  contestacion de tutela y fallo - consolidado excell</t>
  </si>
  <si>
    <t>Convocar a Comité de Conciliación conforme a solicitudes de conciliación y fechas programadas por la Procuraduría.</t>
  </si>
  <si>
    <t>Solicitud de Conciliacion - convocatoria - citaciones de procuraduria, supersalud etc</t>
  </si>
  <si>
    <t xml:space="preserve"> Designar los abogados que tramitarán cada uno de los casos para que presenten ante el comité la ponencia  correspondiente</t>
  </si>
  <si>
    <t>Poder debidamente firmado y asignado, constancia y expediente prejudicial</t>
  </si>
  <si>
    <t>se radicaron seis solicitudes de conciliacion el cual se le asigno debidamente de apoderado</t>
  </si>
  <si>
    <t xml:space="preserve">se radicaron seis solicitudes de conciliacion el cual se le asigno debidamente de apoderado, pese que la audiencia es enero se realizo todo el proceso en el comité </t>
  </si>
  <si>
    <t xml:space="preserve"> Levantar actas de reunión comité</t>
  </si>
  <si>
    <t xml:space="preserve">ACTAS </t>
  </si>
  <si>
    <t>Actas realizadas/ convocatoria del comité</t>
  </si>
  <si>
    <t>Se corrige el tercer trimestre en total fueron ocho actas, para un total en la vigencia 2023 de 21 actas</t>
  </si>
  <si>
    <t>Presentar un informe semestral de gestión y la ejecución de sus decisiones. (Ley 2220 de 2022)</t>
  </si>
  <si>
    <t>Iforme semestral, Publicacion pagina web IDS</t>
  </si>
  <si>
    <t>SOLICITUDES DEBATIDOS EN EL COMITÉ DE CONCILIACION, ANALISIS / INFORME SEMESTRAL X 100</t>
  </si>
  <si>
    <t>Esta actividad se realiza en el 1er semestre que es en junio del 2023</t>
  </si>
  <si>
    <t xml:space="preserve">se presenta el informe al director de la entidad y al comité de conciliacion </t>
  </si>
  <si>
    <t xml:space="preserve">Esta actividad se realiza durante el sedundo semestre - </t>
  </si>
  <si>
    <t>Propender por la reducción  de demandas y condenas en contra de la entidad, respecto a acciones u omisiones.</t>
  </si>
  <si>
    <t xml:space="preserve">De acuerdo a la cantidad de demandas Recomendar a la dirección de la entidad la continuidad de la contratación de los profesionales que ejercen la defensa judicial de la entidad. </t>
  </si>
  <si>
    <t>Demandas, informe trimestral a contabilidad y presupuesto, consolidado excell</t>
  </si>
  <si>
    <t xml:space="preserve">NUMERO DE PROCESOS JUDICIALES VINCULADOS Causas de demandas identificadas e intervenidas / total de causas de demanda </t>
  </si>
  <si>
    <t xml:space="preserve">se remite informe y documento excell a la oficina de sistemas para su respectiva publicacion </t>
  </si>
  <si>
    <t>Realizar seguimiento a los fallos judiciales en contra de la entidad</t>
  </si>
  <si>
    <t>Demandas, consolidado excell</t>
  </si>
  <si>
    <t>NUMERO DE PROCESOS JUDICIALES VINCULADOS / NUMERO DE PROCESOS FALLADOS EN CONTRA X 101</t>
  </si>
  <si>
    <t>se realiza seguimiento a los procesos judiciales notificados en contra de la entidad</t>
  </si>
  <si>
    <t xml:space="preserve"> Estudiar y tomar decisiones de abrir o no investigaciones por hechos o actos de los funcionarios que puedan configurar faltas disciplinarias.</t>
  </si>
  <si>
    <t>Queja, constancia secretarial, auto</t>
  </si>
  <si>
    <t xml:space="preserve">consolidado de procesos judiciales -Identificacion de demandas </t>
  </si>
  <si>
    <t>consolidado de procesos judiciales -Identificacion de demandas, quejas disciplinarias</t>
  </si>
  <si>
    <t xml:space="preserve"> Llevar a cabo los procesos de investigación conforme lo establece el Codigo General Disciplinario, mofidicado por la Ley 2094 de 2021</t>
  </si>
  <si>
    <t xml:space="preserve">Oficio Asigancion al porfesional de instrucción, oficios, pruebas, auto interlocutorio </t>
  </si>
  <si>
    <t xml:space="preserve">1 demanda sin contestar en el trimestre, se encuentra en terminos para su debida contestacion </t>
  </si>
  <si>
    <t xml:space="preserve"> Llevar para registro y control una base de datos actualizada de los procesos.</t>
  </si>
  <si>
    <t xml:space="preserve">Consolidado Excell </t>
  </si>
  <si>
    <t xml:space="preserve"> Rendir los informes exigidos en la norma y realizar seguimiento</t>
  </si>
  <si>
    <t xml:space="preserve">Número de procesos disciplinarios tramitados durante la vigencia - requerimientos de la Procuraduria </t>
  </si>
  <si>
    <t>COBRO COACTIVO</t>
  </si>
  <si>
    <t>100% de cobros persuasivos de las obligaciones a favor de la entidad que le son cargadas al  Grupo de Gestión de Cobro Persuasivo y Coactivo durante el semestre</t>
  </si>
  <si>
    <t>Verificar que existan las condiciones y documentos soportes que conforman el título ejecutivo simple o complejo de acuerdo a la normativa aplicable</t>
  </si>
  <si>
    <t>Número de  procesos recibidos con su respectivo radicado en la vigencia 2023, con sus respectivos folios, minutas, comunicaciones, entre otros inmersos en el expediente.</t>
  </si>
  <si>
    <t>NUMERO DE PROCESOS SANCIONATORIOS RADICADOS EN LA OFICINA PARA EJECUTAR Y/O DESCARTAR SEGÚN SU ANALISIS Y CORRESPONDIENTE ACTUACION PERSUASIVA Y/O COACTIVA.</t>
  </si>
  <si>
    <t xml:space="preserve">Ingresar al inventario; sistematizar en excel, ingresar en el libro radicador y azetas el proceso y su etapa correspondiente, cuantia, calidad del ejecutado, verificacion de datos para notificaciones, gestiones documentales de persuasion.  </t>
  </si>
  <si>
    <t>LIBRO DE INVENTARIO ACTUALIZADO/NUMERO DE RADICACIONES RECIBIDAS</t>
  </si>
  <si>
    <t xml:space="preserve">Llevar a cabo los procedimientos de investigación de bienes conforme lo establece el Estatuto Tributario Nacional y la Ley 1066 de 2006 (Por la cual se dictan normas para la normalización de la cartera pública y se dictan otras disposiciones). </t>
  </si>
  <si>
    <t>Si reúne los requisitos se realiza el análisis jurídico para identificar bajo que parámetros legales debe realizarse la liquidación de la cuenta de cobro; intereses moratorios, costas procesales.aplicacion de amnistias vigentes.</t>
  </si>
  <si>
    <t>se lleva a cabo ekl comité n sanidad portuaria revision operatividad de los puntos de entrada,tratando la presentacipn de la situacion y  necesidades de cada punto de entrada,asi miso situacion de la poblacion migrante en el muniicpio de ppmplona,municipio corresdor fronterizo.</t>
  </si>
  <si>
    <t>Se lleva acabo la situacion de los puntos de frontera .
Socializacion de los eventos en interes en salud  publica por nacional venezolana.</t>
  </si>
  <si>
    <r>
      <rPr>
        <sz val="14"/>
        <rFont val="Arial"/>
        <family val="2"/>
      </rPr>
      <t>Se realizan   tres comites de seccional de sanida portuaria con el objetivo de analizar la situacion actual de los puntos de frontera del departamento</t>
    </r>
    <r>
      <rPr>
        <sz val="11"/>
        <rFont val="Arial"/>
        <family val="2"/>
      </rPr>
      <t>,</t>
    </r>
  </si>
  <si>
    <t>Se realizan 3 actas en relacion a comité seccional  de sanodad portuaria : 
1. analisis de la situacion situacion actual de los ountos de frontera, actividades realizadas a la poblacion migrante  en los punto de entrada  secretaria de aluyd municipal cucuta, puente intermacional francisco de paula santander,aeropurto internacionsl cs,iño daza</t>
  </si>
  <si>
    <t>En el  I Trimestre  se gestionaron  las  necesidades de insumos  de interes en salud  ETV , salud ambiental ; farmaceutica.</t>
  </si>
  <si>
    <t>En el II  Trimestre  se gestionaron  las  necesidades de insumos  de interes en salud  ;  para la el desarrollo   de las acciones  de vacunacion  antirabica  canina y felina ,  adquisicion de insumos elementos y rectivo s destinados para  el labortaorio de salud publica, adquisicion de medicamentos  monopolio.</t>
  </si>
  <si>
    <t>En el  III Trimestre  se gestionaron  las  necesidades de insumos  de interes en salud  ETV:(Fortalecimirento del  diagnostico  ENFERMEDAD DE CHAGAS. Zoonosis( OPERATIVIDAD DEL CENTRO DE ZOONOSIS Y BIOTERIO). Salud Ambiental ( suministro para garantizar la oprtatovodad del  IDS) ; lABORATORIO (ELEMENTOS Y REACTIVOS CON DESTINO A EL DESARROLLO DE LAS ACTIVIDADES DIAGNOSTICAS DEL LABORATOEIO DE SALUD PUBLICA.</t>
  </si>
  <si>
    <t>En el  IVTrimestre  se gestionaron  las  necesidades de insumos  de interes en salud  ETV:(ADQUISICION DE INSUMOS ADICIONALES PARA FORTALECER LAS ACCIONES DE DIAGNOSTICO DE LAS   ENFERMEDADES DE CHAGAS. Zoonosis Salud Ambiental ( suministro para garantizar la oprtatovodad del  IDS) ; lABORATORIO (ELEMENTOS Y REACTIVOS CON DESTINO A EL DESARROLLO DE LAS ACTIVIDADES DIAGNOSTICAS DEL LABORATOEIO DE SALUD PUBLICA.</t>
  </si>
  <si>
    <t>100% de los municipios programados (PAS 2023), con asesoria y asistencia tecnica en formulacion de planes, programas o proyectos, que permitan el desarrollo de las estrategias definidas para los componentes de las diferentes Dimensiones del Plan Territorial de Salud 2020 - 2023</t>
  </si>
  <si>
    <t>Numero de municipios con asesoria y asistencia tecnica PAS 2023, relacionada con las actividades pertinentes para lograr el desarrollo de las estrategias definidas para los componentes de las diferentes Dimensiones del Plan Territorial de Salud 2020 - 2023 / Total de municipios programados * 100</t>
  </si>
  <si>
    <t xml:space="preserve">Se lleva a cabo la asistencia tecnica virtual  a los municipios  del departamneto Norte de santander  en lo concernientes a la esctructura que deben conartemplar para la formulacion y elaboracion de los planes de accion en salud municipales para la vigencia 2023. </t>
  </si>
  <si>
    <t xml:space="preserve">Para el ll trimestre  se lleva acabo asistencia técnica en el
proceso de cargue al portal
web de gestión PDSP-SISPRO,
EN CUMPLIMIENTO A LA RES. NO.
1536/2015
</t>
  </si>
  <si>
    <t>las asistencias tecnica se llevara acabo  IV trImestre</t>
  </si>
  <si>
    <t>Se lleva a cabo la asistencia tecnica  a los municipios  del departamneto Norte de santander  en lo concernientes a la evaluacion del plan territorial  del 2020 al 2023.</t>
  </si>
  <si>
    <t xml:space="preserve">CONSEJO DEPARTAMENTAL DE ZOONOSIS                                                                  Se convoco y realizo el primer Consejo Departamental de zoonosis, evaluando las actividades realizadas en el control de foco del caso de rabia silvestre presentado en el municipio de Sardinata.
Taller de entrenamiento Escala Abreviada del Desarrollo EAD3, en articulación con UNICEF, cuyo objetivo de desarrollar capacidades para la adecuada aplicación de la Escala Abreviada del Desarrollo EAD3 en el departamento Norte de Santander, mediante una actividad de entrenamiento dirigida a los profesionales de la ESE IMSALUD, durante los días 22 y 23 de marzo, realizada en la UBA La Libertad. Se contó con la participación de 20 profesionales de la Salud. (Soporte Acta No. 07, 22 y 23 de marzo 2023).
COVE Departamental de de LEPRA.
Se Realiza  articulacion con el componente de adulto mayor de la dimencion Transversal de poblaciones vulnerables para apoyar las acciones pertinentes al adulto mayor.
 se realiza Articulacio con la mesa de trabajo con la dimension de convivencia social y salud mental en la tematica de cesacion de tabaco, alcohol y jovenes infractores de la ley (SARPA).
Desde la dimensión de Sexualidad, Derechos Sexuales y Reproductivos se participa activamente en: el COVE del mes de febrero (23 de febrero) en la sala SAR - IDS
°Encuentros todos los viernes de 2 a 6pm en el hotel casa blanca para el curso de migrantespara la estrategia Transforma con la organizacion cidemos UNICEF
°Participación en el conversatorio online “Las Batallas que las Cucuteñas Libran Hoy”, liderado por la Secretaría de la Mujer y Equidad de Género de la Alcaldía de San José de Cúcuta y transmitido por °Facebook Live, en el marco de la Batalla de Cúcuta, para resaltar a las mujeres que han sido líderes en diferentes áreas del conocimiento y sectores sociales, el día 24 de febrero.
°Estrategia de GIZ y organizacion Care para presentar el proyecto en salud sexual y reproductiva el dia 7 de marzo
°Encuentro en la emisora 91,2 Norte Stereo para hablar sobre temas de salud sexual el dia 8 de marzo
°Asistencia el 14 de marzo a la mesa de seguimiento de los compromisos con el comité del paro.
°Realizar  seguimiento en la implementacion de la vacunacion contra la Hepatitis B en la  poblacion (LGTBI, Habitantes de calle, Hombres que tienen relacion con hombre,  Transgenero, Trabajadoras sexuales, Indigenas) en articulacion con el PAI.
Desde la dimensión de Sexualidad, Derechos Sexuales y Reproductivos se participa activamente en: el COVE del mes de febrero (23 de febrero) en la sala SAR - IDS
Sesión del Consejo Departamental de Salud Mental según alcances establecidos en  la Ordenanza Departamental  027 de 2019 de la política pública de salud mental.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Sesión del Consejo seccional de estupefacientes de Norte de Santander en el marco del Decreto N° 000701 de 22/6/15.
Sesión del comité departamental para la prevención y reducción del consumo de sustancias psicoactivas en el marco del Decreto N° 000397 de 2/3/2016.
</t>
  </si>
  <si>
    <r>
      <rPr>
        <sz val="12"/>
        <rFont val="Arial"/>
        <family val="2"/>
      </rPr>
      <t xml:space="preserve">Se lleva acabo la  Articulación con la dimensión Transversal gestión diferencial de poblaciones vulnerables en el componente de niños, niñas y adolescentes para seguimiento al cáncer de menores de 18 años.                                                                                                              2. Articulación con el componente de adulto mayor de la dimensión Transversal de poblaciones vulnerables para apoyar las acciones pertinentes al adulto mayor.                                                                                                                                          3. Participación en COVES departamentales según programación de la vigencia (3)    
Mesas  de cáncer para seguimiento a las diferentes EAPB por parte de la oficina DVSCNT. (2)                                                                                                                                2. Reunión ruta cáncer de mama con farmacéutica ROCHE.                                                           3. Seguimiento a la estrategia CERSS desarrollada por los municipios de Cúcuta, Pamplona, Gramalote, Lourdes y El Zulia. (3)                                                                          4. Seguimiento al plan de trabajo a la implementación del municipio de Los Patios de la estrategia CERSS.
 socializacion de la estrategia hospital padrino con la ESE HUEM a los actores del sistema EAPB, ESES del departamento
- Participacion  # 3 Comite Intersectorial para la promoción y la prevención de las ITS el VIH/Sida Socializando el Plan nacional de respuesta ante ITS el VIH/ Coinfección TB  y la Hepatitis B. Realizada el día 3 de mayo del 2023,  convocado por la Secretaria de Salud Municipal de Cúcuta.   
omité Intersectorial para la Prevención de las violencias de género, con énfasis en las violencias sexuales, violencia intrafamiliar y el abordaje integral de las víctimas.      Sesión del Consejo Departamental de Salud Mental según alcances establecidos en  la Ordenanza Departamental  027 de 2019 de la política pública de salud mental.
                 </t>
    </r>
    <r>
      <rPr>
        <sz val="11"/>
        <rFont val="Arial"/>
        <family val="2"/>
      </rPr>
      <t xml:space="preserve">                                              </t>
    </r>
  </si>
  <si>
    <t>1. Mesas  de cáncer para seguimiento a las diferentes EAPB por parte de la oficina DVSCNT. (2)                                                                                                                                2.Seguimiento a la estrategia CERSS desarrollada por los municipios de Cúcuta, Pamplona, Gramalote, Lourdes y El Zulia. (3)                                                                          3. Seguimiento al plan de trabajo a la implementación del municipio de Los Patios de la estrategia CERSS.                                                                                                                      4. Reunión con fundación crecer en familia para conocer procesos brindados a jovenes infractores de la ley (SARPA).                                                                                                   5. Participación en mesa departamental de adulto mayor liderada por la secretaria de desarrollo social de la gobernación.                                                                                         6. Reunión de articulación con secretaria de desarrollo social  para socializar actividades adelantadas relacionadas con adulto mayor.                                                      7. Reunión con profesionales  de la Universidad de Santander a fin de   conocer el programa UDES saludable.                                                                                                       8. Monitoreo a las acciones contratadas para la ejecución del Plan de Intervenciones Colectivas vigencia 2023. (7)
1. Articulación con la dimensión Transversal gestión diferencial de poblaciones vulnerables en el componente de niños, niñas y adolescentes para seguimiento al cáncer de menores de 18 años.                                                                                                              2. Articulación con el componente de adulto mayor de la dimensión Transversal de poblaciones vulnerables para apoyar las acciones pertinentes al adulto mayor.                                                                                                                                          3. Participación en COVES departamentales según programación de la vigencia (3)  
Visita al Hospital San Martín, del Municipio de Sardinata, con el objetivo de realizar  monitoreo a la adherencia de las Resoluciones 2465 del 2016 y 2350 del 2020, considerando también el estudio de caso de mortalidad de la menor con identificación RC. 1092257795 con iniciales L.M.C.P. Fecha de nacimiento de la menor 27 de marzo del 2021. (Soporte Informe de Visita, 24 de julio).
Visita a la UCI DUMIAN, con el objetivo de realizar el seguimiento, análisis y trazabilidad de la probable muerte por desnutrición del caso con identificación RC. 1092257795, de acuerdo con las observaciones realizadas por el Instituto Nacional de Salud (INS).  Se solicita un concepto por escrito al profesional en pediatria que atendió el caso en referencia a la inclusión de diagnósticos y patologías de base que permiten inferir que la desnutrición aguda que presento el menor no es de etiología primaria, si no es consecuencia de una patología de base, por lo cual no corresponde a un criterio de evento 113. (Soporte Informe de Visita, 27 de julio). 
Articulación con la ESE Hospital Universitario Erasmo Meoz y ESE Hospital Local de los Patios, para el lanzamiento de la Semana Mundial de la Lactancia Materna. (Soporte Informe de celebración y anexos). 
Reunión con profesionales de la Secretaria Municipal de Cúcuta para dar lineamientos generales del programa.
se realizaron seis (3) mesas de trabajo en los Municipios de Chitaga,San Cayetano, Teorama con la participación de los enlaces de salud locales desde Alcaldía, ESE Publicas e IPS Registradas en el REPS, EPS, además E.A.P.B. y otros actores de sectores como educación y seguridad presentes en cada territorio local para analizar las condiciones de salud mental de cada Municipio.</t>
  </si>
  <si>
    <t>El Ministerio de salud  capacitación en reaaciones lepróticas con la participación de la Jefe del Programa y una profesional de apoyo.
IV Sesión del Consejo Departamental de Salud Mental según alcances establecidos en  la Ordenanza Departamental  027 de 2019 de la política pública de salud mental.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Aplicacion  a Municipios mediante mesa de trabajo, el formato de reconocimiento municipal de la dimensión de convivencia social y salud mental, que incluya variables relacionadas con  avances frente a las sustancias psicoactivas, violencia intrafamilar y  la información atención al menor infractor de la Ley, víctimas de conflicto y extranjeros, con los Municipios: silos,cucutilla, lourdes, gramalote,villa caro, bochalema,durania,ragonvalia,pamplona,pamplonita.
Participacion a la mesa  SAR de sifilis el dia 4 de diciembre del 2023.   
* reunion cohorte de gestantes con las  EAPB programada de manera semanal todos los viernes (mes octubre, noviembre y diciembre)
*participacion en las SAT realizadas por el area de VSP para el evento de Maternidad segura (mes octubre, noviembre y diciembre)
* Reunion mesa SAR plan de a celeración MM-MME el dia 10 de noviembre del 2023 oficina del IDS.      
seguimientos y monitoreos a las ESES para la implementación del protocolo de atención integral en salud a las víctimas de violencias sexuales según Resolución 459 de 2012, en los municipios que reporten el mayor número de casos - evento 875- a través del SIVIGILA.</t>
  </si>
  <si>
    <t xml:space="preserve">Capacitación virtual en el funcionamiento del aplicativo WINSISVAN Versión 6.0-2019,  Se contó con la partición de 1 Estudiante Pasante de Enfermería de la Universidad Francisco de Paula Santander, asignada a la dependencia de Nutrición del IDS. Soporte Acta 002, 27 de febrero 2023.
Socialización de las estrategias de nutrición, direccionadas desde el Ministerio de Salud y Protección Social, en el marco del plan de acción, con los municipios del departamento Norte de Santander, para la vigencia 2023. Se contó con la participación de 34 profesionales de la Salud de los diferentes municipios del departamento Norte de Santander. Soporte Acta 002, 28 de febrero 2023. 
Socialización de las Guías Alimentarias Basadas en Alimentación "GABAS", para niños menores de 2 años, gestantes y lactantes. Se cóntó con la participación de 
23 profesionales de la salud. (Soporte Acta 006, 23 de marzo 2023). 
capacitacion sobre Lineamientos  del programa lepra.
Capacitacion a 11 Ips sobre diagnosticos  de lepra y prevencion de discapacidad.
Se Realizo socializacion a los 40 municipios de las estrategias de modos, condiciones y estilos de vida saludables para el fomento de practicas de autocuidado para la prevencion de las ENT y SBVA.
 Se Realizo  socializacion y/o alistamiento de la estrategia ciudades, entornos y ruralidades saludables (CERS) a los 35  municipios restantes del departamento.
 Se Realizo  socializacion a los 40 municipios de las estrategias de la salud auditiva, visual y comunicativa"somos todos oidos", "amor por el silencio", "audicion segura" y "veo bien aprendio bien". 
  se Realizar asistencia tecnica a 40 municipios en la implementacion de las RIAS para la deteccion temprana, proteccion especifica y educacion en salud de las ENT y SBVA (Enfermedades cardiovascular-metabolicas, Enfermedad renal cronica, Cancer, Enfermedades Huerfanas, Enfermedad pulmonar obstructica cronica, Salud oral, visual y auditiva).IV Sesión del Consejo Departamental de Salud Mental según alcances establecidos en  la Ordenanza Departamental  027 de 2019 de la política pública de salud mental.Aplicacion  a Municipios mediante mesa de trabajo, el formato de reconocimiento municipal de la dimensión de convivencia social y salud mental, que incluya variables relacionadas con  avances frente a las sustancias psicoactivas, violencia intrafamilar y  la información atención al menor infractor de la Ley, víctimas de conflicto y extranjeros, con los Municipios: silos,cucutilla, lourdes, gramalote,villa caro, bochalema,durania,ragonvalia,pamplona,pamplonita
Reunion institucional logrando  el plan de acción Institucional  para reportar al Comité Departamental del Sistema Nacional de Coordinación de Responsabilidad Penal para Adolescentes en el marco del Decreto N° 1885 del 21 de septiembre de 2015 que abarque al final de la vigencia un informe técnico de cumplimiento d dicho  plan  instituconal para el  sistema de responsabilidad penal en adolescentes infractores de la Ley.
se Realizo Fortalecimientos del talento humano a Profesionales del SSO de las ESES  del departamento.
se Realizo  seguimiento al reporte de la matriz COP de las ESES del departamento
Participar en Unidades de análisis convocadas por la oficina de Vigilancia en Salud Publica de los eventos de Mortalidad Materna y Mortalidad perinatal, coinfecion TB/VIH, Sigilis Gestacional, Sifilis Congenita, menor de un año  avih y realizar seguimiento a los planes de mejoramiento de dichos análisis y la trazabilidad para el cumplimiento técnico y normativo para los eventos, así como la calidad de dicho plan, adicionalmente la implementación de la  ruta Integral atencion Materno Perinatal su seguimiento y trazabilidad para el logro de la atención integral, con calidad oportunidad que minimice riesgos en salud para las gestantes y recién nacido.
°Realizar reuniones para la activacion el SAT (sistema de alertas tempranas) para seguimiento de las morbilidades maternas extremas en articulación con las áreas que le competen, según formato estandarizado por el MSPS.
Brindar  asistencias técnicas, una a cada IPS especializada En la verificacion de las fichas de seguimiento clínico de las gestantes con VIH, Hepatitis B y Sífilis y sus hijos expuesto.
°Brindar  asistencias técnicas, una a cada IPS especializada  en la aplicación de la Guia Practica Clinica VIH/SIDA, según normatividad vigente. 
°Realizar  asistencias técnica a las EAPB, IPS para la implementación del protocolo de atención integral en salud a las víctimas de violencias sexuales según Resolución 459 de 2012.
</t>
  </si>
  <si>
    <t xml:space="preserve"> Asistencia técnica de las estrategias de salud visual auditiva y comunicativa a municipios, ESES y EAPB del departamento.                                                                        . Asistencia Técnica al municipio de Arboledas sobre Ciudades Entornos y Ruralidad Saludables y Sostenibles (CERSS)
 Asistencia técnica a las ESES, IPS y EAPB para la implementación de la Ruta Integral de Atención en Salud Materna Perinatal. Atención del Parto                                                2. Asistencia técnica a las ESES, IPS y EAPB para la implementación de la Ruta Integral de Atención en Salud Materna Perinatal. Atención de las complicaciones perinatales y/o postnatales del recién nacido.                                                                                                    .Asistencia técnica a las ESES, IPS y EAPB para la implementación de la Ruta Integral de Atención en Salud Materna Perinatal. Atención del puerperio, Atención de emergencias obstétricas.                                                                                                           .Asistencia técnica a las ESES, IPS y EAPB para la implementación de la Ruta Integral de Atención en Salud Materna Perinatal. Atención para el cuidado recién nacido.               5. Asistencia técnica a las ESES, IPS y EAPB para la implementación de la Ruta Integral de Atención en Salud Materna Perinatal. Atención para el seguimiento al recién nacido.                                                                                                                                                            Socialización del marco legal y lineamiento para la atención de las enfermedades   huerfanas.
Asistencia técnica de las estrategias de salud visual auditiva y comunicativa a municipios, ESES y EAPB del departamento.                                                                        Asistencia Técnica al municipio de Arboledas sobre Ciudades Entornos y Ruralidad Saludables y Sostenibles (CERSS)
Retroalimentar a Vigilancia y control y atencion en salud, los hallazgos encontrados frante al evento de Interrupcion Voluntaria del Embarazo en cumplimiento de la sentencia C-355 del 2006, C -055 DE 2022 resolucion 3280, ruta materno perinatal a la poblacion colombianas y migrantes. 
° seguimientos a los casos por trimestre, para verificar el cumplimiento de la atención integral a víctimas de violencia sexual, Resolución 459 de 2012.
Capacitación al talento humano en salud a la E.S.E Suroriental, EPS Comfaoriente, IPS Hacari en diagnóstico, tratamiento y seguimiento de pacientes con enfermedad de HansenCentro de atencion neuropsiquiatrico de ocaña, ESE Hosmipal Universitario Erasmo Meoz , Hospital Mental Rudesindoi Soto y Hospital E miro  Quintero Cañizares, E.S.E HOSPITAL REGIONAL DE OCCIDENTE, E.S.E HOSPITAL REGIONAL NOROCCIDENTAL, E.S.E HOSPITAL REGIONAL NOROCCIDENTAL, E.S.E </t>
  </si>
  <si>
    <t>1.Asistencia técnica de las estrategias de salud visual auditiva y comunicativa a municipios, ESES y EAPB del departamento.
2.Taller de modelo  CERSS en la universidad francisco de paula santander 
1. Asistencia técnica a las ESES, IPS y EAPB para la implementación de la Ruta Integral de Atención en Salud Materna Perinatal. Atención del Parto                                                2. Asistencia técnica a las ESES, IPS y EAPB para la implementación de la Ruta Integral de Atención en Salud Materna Perinatal. Atención de las complicaciones perinatales y/o postnatales del recién nacido.                                                                                                    3. Asistencia técnica a las ESES, IPS y EAPB para la implementación de la Ruta Integral de Atención en Salud Materna Perinatal. Atención del puerperio, Atención de emergencias obstétricas.                                                                                                           4. Asistencia técnica a las ESES, IPS y EAPB para la implementación de la Ruta Integral de Atención en Salud Materna Perinatal. Atención para el cuidado recién nacido.   .     
Capacitación teórico práctica presencial en el funcionamiento del aplicativo Winsisvan y asistencia técnica en el programa desparasitación antihelmíntica masiva , a la Coordinadora de Salud Pública del municipio de Gramalote, Lissette Paola Blanco Ayala. Soporte Acta 08, 11 de agosto
En el marco del fortalecimiento de capacidades de los actores del sistema de salud, se realiza capacitaciones en
referencia al tema de la Resolución 2350 del 2020 y la Resolución 2465 del 2016 para los profesionales de Servicio Social Obligatorio, con el objetivo de generar adherencia al lineamiento y a la recolección de datos con grado de calidad. Se contó con la participación de 78 profesionales de la salud (médicos, enfermeras, odontólogos y bacteriólogos). (Soporte Acta No. 018, del 24 de julio).
Capacitación teórico práctica presencial en el funcionamiento del aplicativo Winsisvan, a la ejecutora del PIC de Concurrencia de la ESE Jorge Cristo Sahium del Villa del Rosario, la Profesional Nutricionista Dietista Karen Daniela Rodríguez López. (Soporte Acta 07, del 31 de julio).
Capacitación teórico práctica presencial en el funcionamiento del aplicativo Winsisvan a la Nutricionista Dietista y la Trabajadora Social de la ejecución de PIC de concurrencia de Nutrición de la ESE Hospital Local de los Patios.  (Soporte Acta 09, 12 de septiembre).Capacitación a talento humano en salud en diagnóstico, tratamiento y seguimiento de enfermedad de Hansen en los Municipios de Labateca, Toledo, Pamplona, Cachira, La Esperanza.</t>
  </si>
  <si>
    <t>Capacitación a talento humano en salud en diagnóstico, tratamiento y seguimiento de enfermedad de Hansen en los Municipios de Ocaña, Arboledas, Chinacota, Salazar, Lourdes, Gramalote.
Articulación con el Director de la Fundación  SANUTEAM, productora de las FTLC y la F75 para el desarrollo de la asistencia técnica, dicho proceso de articulación se desarrolló durante el mes de agosto, considerando que el profesional Nicolas Noel CEO de Sanuteam vive en Francia. En este sentido y considerando la importancia de brindar  orientaciones en referencia al seguimiento de los niños con diagnóstico de desnutrición aguda moderada y severa y los protocolos direccionados desde el Instituto Nacional de Salud, se convoca a las E.S.E e IPS privadas del Departamento, mediante oficio dirigido al gerente de cada una de ellas para la asistencia a dicho proceso de fortalecimiento de capacidades (soporte acta 020 y 021 de fecha 11 de octubre 2023):
Supervisión y monitoreo a la adherencia de la E.S.E Hospital Regional Sur Oriental IPS Bochalema, en referencia a las estrategias relacionadas con atención a la primera infancia, madres gestantes, lactantes y nutrición (Resolución 2350 del 2020, Resolución 2465 del 2016, Resolución 3280 del 2019, SAFL, estrategia IAMII) direccionadas desde el Ministerio de Salud y
Protección Social durante la vigencia 2023. (soporte Informe de VIsiita de fecha  12 de octubre 2023).
Procuraduría Regional Norte de Santander
Grupo de Infancia y Adolescencia y Grupo de Prevención de la Policía metropolitana de San José de Cúcuta – PREVENCION, Defensoría del Pueblo Regional Norte de Santander,Asociación Colombiana de Psiquiatría, Capitulo Santander(COLPSIC), ANEC Sesión Norte de Santander, Universidad Simón Bolívar, Facultad de Trabajo social, Hospital Universitario Erasmo Meoz 
, Asociaciones de pacientes, sus familiares o cuidadores de patologías en Salud Mental, Universidad Francisco de Paula Santander, Universidad Simón Bolívar, Facultad de Psicología,  Universidad de Pamplona, Universidad Nacional Abierta y a  Distancia , Universidad de Santander, Alcalde del Municipio de Chitaga, CORPRODINCO.</t>
  </si>
  <si>
    <t>100% de los municipios de jurisdiccion con monitoreo y evaluacion de la ejecucion del PAS 2023</t>
  </si>
  <si>
    <t>Realizar monitoreo y evaluacion del PAS 2023formulados por los municipios de jurisdiccion.</t>
  </si>
  <si>
    <t>Actas o
Informes de monitoreo y seguimiento
Informe evaluacion tecnico financiera PAS 2023</t>
  </si>
  <si>
    <t xml:space="preserve">Numero de municipios con monitoero del PAS 2023 / Total de municipios * 100
</t>
  </si>
  <si>
    <t>Se realiza Evaluacion del PAS a los 40 municipios del departamneto norte de Santander.</t>
  </si>
  <si>
    <t>Se realiza evaluacion tecnico financiera a los 40 municpios del  departamnetto vigencia 2022.</t>
  </si>
  <si>
    <t>Actividad progranada para el proximo trimestre</t>
  </si>
  <si>
    <t>Se llevA acabo el monitero del I Y II Trimestre    a los 40  municipios del departamento norte de santander.</t>
  </si>
  <si>
    <t>100% Plan de Accion en Salud (PAS) 2023 con  actividades enfocadas a intervenir  las prioridades en salud publica del PTS 2020 - 2023</t>
  </si>
  <si>
    <t>Construir el PAS Departamental 2023 a partir de las prioridades en salud publica del PTS 2020-2023</t>
  </si>
  <si>
    <t>PAS Departamental 2023 formulado</t>
  </si>
  <si>
    <t xml:space="preserve">Plan de accion en salud  departamental 2023formulado </t>
  </si>
  <si>
    <t xml:space="preserve">Plan de accion en salud  departamental 2023 formulado bajo linemaientos  y normativa. del ministerio de salud y proteccion social </t>
  </si>
  <si>
    <t>Plan de accion en salud  departamental 2023 formulado bajo linemaientos  y normativa. del ministerio de salud y proteccion so</t>
  </si>
  <si>
    <t>Plan de intervenciones colectivas Departamental 20223</t>
  </si>
  <si>
    <t>Plan de intervenciones colectivas Departamental 2023  formulado</t>
  </si>
  <si>
    <t>Plan de intervenciones colectivas formulado bajo  lineamientos de MSPS definidas en la RES 518 20152.</t>
  </si>
  <si>
    <t xml:space="preserve"> Se realiza 800 acciones de IVC 558  EN SEGURIDAD ALIMENTARIA  Y AMBIENTAL</t>
  </si>
  <si>
    <t>Se realiza para el ll acciones de IVC 650 EN SEGURIDAD ALIMENTARIA  Y AMBIENTAL</t>
  </si>
  <si>
    <t>Se realiza para el lV accioneS EN SEGURIDAD ALIMENTARIA  Y AMBIENTAL</t>
  </si>
  <si>
    <t xml:space="preserve">Se realiza inspeccion vigilancia y  Control    a  prestadores de  establecimientos farmaceuticos  en los muniicipios de  cucutilla ,arboledas,salazar,San cayetano, santiago,chinacota,ocaña, cucuta , los patios.
</t>
  </si>
  <si>
    <t xml:space="preserve">Se realiza psts el ll  inspeccion vigilancia y  Control    a  prestadores de  establecimientos farmaceuticos  en los muniicipios de  cucutilla nilla del Rosario ,pamplona, ocaña, cucuta , los patios.
</t>
  </si>
  <si>
    <t>Se realiza  imspeccion vigilamcia  y control a   establecimientos farmaceuticos  en los muniicipios de  la playa, hacari,san calixto,reorama, el carmen,, abrego, cucuta,bochalema, Durania, pamplonita, ocaña,la esperanza, cachira,chimacota,villa del Rosario.</t>
  </si>
  <si>
    <t>Se realiza  imspeccion vigilamcia  y control a   establecimientos farmaceuticos  en los muniicipios de Hacari, la playa,abrego, el carmen,ocaña, tarra,san calixto,, silos, mutiscua,,cacota,chotaga la laguna</t>
  </si>
  <si>
    <t>Cumplimiento en la entrega del reporte semanal : 13 reportes
Silencio Epidemiologico :0
Oportunidad en la notificación semanal: 520 archivos planos
Cumplimiento en el ajuste de casos: sospechoso 1186, probable 717,laboratorio 3332,clinica 5763,nexo 63,descartado 1883,error digitacion 64
Ajuste de casos: 3233 casos notificados al SIVIGILA</t>
  </si>
  <si>
    <t>Cumplimiento en la entrega del reporte semanal : 13 reportes
Silencio Epidemiologico :0
Oportunidad en la notificación semanal: 520 archivos planos
Cumplimiento en el ajuste de casos: sospechoso 1174, probable 422,laboratorio 3487clinica 5873,nexo 63,descartado 2171,error digitacion 109
Ajuste de casos: 3956 casos notificados al SIVIGILA</t>
  </si>
  <si>
    <t>Cumplimiento en la entrega del reporte semanal : 13 reportes
Silencio Epidemiologico :0
Oportunidad en la notificación semanal: 275 planos Inmediatos planos municipales 1560
Cumplimiento en el ajuste de casos: sospechoso 32554 probable 11193,,laboratorio 7160,clinica15645,,nexo 234,descartado 6795,,error digitacion 335
Ajuste de casos: 14320 casos notificados al SIVIGILA</t>
  </si>
  <si>
    <t>Cumplimiento en la entrega del reporte semanal : 13 reportes
Silencio Epidemiologico :0
Oportunidad en la notificación semanal: 520 archivos planos
Cumplimiento en el ajuste de casos: sospechoso 4698, probable 2593,laboratorio 15437,clinica 24190,nexo 255 ,descartado 8858 ,error digitacion 449
Ajuste de casos: 177888casos notificados al SIVIGILA</t>
  </si>
  <si>
    <t>Se garantizo el analisis de muestras de aguas y alimentos  en el marco de la vigilancia  y control sanitario que se realiza desde salud ambiental en los 39 municipios y la secretaria de salud del municipio de Cúcuta en su jurisdiccio</t>
  </si>
  <si>
    <t>12</t>
  </si>
  <si>
    <t>778</t>
  </si>
  <si>
    <t>535</t>
  </si>
  <si>
    <r>
      <t xml:space="preserve">Vigencia: </t>
    </r>
    <r>
      <rPr>
        <b/>
        <u/>
        <sz val="14"/>
        <rFont val="Arial"/>
        <family val="2"/>
      </rPr>
      <t>2023</t>
    </r>
  </si>
  <si>
    <t xml:space="preserve">SALUD PUBLICA </t>
  </si>
  <si>
    <t>Entrega y cargue oportuno en la plataforma del SIHO de Minprotección Social.</t>
  </si>
  <si>
    <t>Coordinar la entrega y validación de  la información hospitalaria en la aplicación del Decreto 2193 de 2004, a todas la Red Pública del Departamento</t>
  </si>
  <si>
    <t xml:space="preserve">Entrega y cargue oportuno en la plataforma del SIHO del Ministero de Salud  y Protección Social del Cuarto Trimestre (febrero 28 de 2023) y anual (marzo 30 2023) vigencia 2022 ,  16 ESE validades oportunamente  del Dpto.                                                                                                                                                                                                </t>
  </si>
  <si>
    <t xml:space="preserve">Entrega y cargue oportuno en la plataforma del SIHO del Ministero de Salud  y Protección Social del primer Trimestre vigencia 2023  (Mayo 24 de 2023),  16 ESE validades oportunamente  del Dpto.                                                                                                                                                                                                </t>
  </si>
  <si>
    <t xml:space="preserve">Entrega y cargue oportuno en la plataforma del SIHO del Ministero de Salud  y Protección Social del SEGUNDO Trimestre vigencia 2023  (agosto 28 de 2023),  16 ESE validades oportunamente  del Dpto.                                                                                                                                                                                                </t>
  </si>
  <si>
    <t xml:space="preserve">Entrega y cargue oportuno en la plataforma del SIHO del Ministero de Salud  y Protección Social del TERCER Trimestre vigencia 2023  (noviembre 24 de 2023),  16 ESE validades oportunamente  del Dpto.                                                                                                                                                                                                </t>
  </si>
  <si>
    <t xml:space="preserve">  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 y cumplir con el Seguimiento al monitoreo de la ESE viabilizada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</si>
  <si>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</si>
  <si>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Revisión, validación del Informe Trimestral de Monitoreo presentado por la ESE con PSFF aprobado y elaborar Seguimiento Trimestral de las ESE con PSFF aprobado y cargue en la páguina SIED del Ministerio de Hacienda y Crédito Público.         </t>
  </si>
  <si>
    <t xml:space="preserve"> ( No. de ESE categorizadas riesgo alto y medio con PSFF viabilizado Minhacienda/ total de ESE categorizadas en riesgo alto y medio del Departamento) *100 .                                                           ( No. Informes  de seguimiento de ESE categorizadas riesgo alto y medio con  PSFF viabilizado Minhacienda/ total de ESE categorizadas en riesgo alto y medio del Departamento con PSFF viabilizado por Minhacienda ) *100 .               </t>
  </si>
  <si>
    <t xml:space="preserve"> * Consolidado del  Informe del Monitoreo, seguimiento y evaluación  al Programa de Saneamiento Fiscal y Financiero viabilizado por el Ministerio de Hacienda y Crédito Público de las ESE Hospital San Juan de  Dios de Pamplona y Centro de Rehabilitación Cardioneuromuscular correspondiente al cuarto  Trimestre de 2022 , presentado y cargado en la plataforma SIED del Ministerio de Hacienda y Crédito Público el 31 de marzo de 2023, Radicado No.1-2023-027223.                                       </t>
  </si>
  <si>
    <t xml:space="preserve"> * El  Informe de Monitoreo, seguimiento y evaluación  al Programa de Saneamiento Fiscal y Financiero viabilizado por el Ministerio de Hacienda y Crédito Público de la  ESE Centro de Rehabilitación Cardioneuromuscular correspondiente al primer  Trimestre de 2023 , no se ha  presentado y cargado en la plataforma SIED del Ministerio de Hacienda y Crédito Público por encontrarse este ministerio efectuando ajustes a los formatos utilizados por la ESE y por IDS para rendir el informe de MSE.  No se presentará informe de la ESE Hospital San Juan de Dios de Pamplona por haber ya terminado la ejecución  del PSFF (Dic 2022).                                      </t>
  </si>
  <si>
    <t xml:space="preserve"> * El  Informe de Monitoreo, seguimiento y evaluación  al Programa de Saneamiento Fiscal y Financiero viabilizado por el Ministerio de Hacienda y Crédito Público de la  ESE Centro de Rehabilitación Cardioneuromuscular correspondiente al primer y segundo  Trimestre de 2023 , no se ha  presentado y cargado en la plataforma SIED del Ministerio de Hacienda y Crédito Público por encontrarse este ministerio efectuando ajustes a los formatos utilizados por la ESE y por IDS para rendir el informe de MSE.  Se esta esperando a que el Ministerio de Hacienda y Crédito Público informe las fechas de presentación de los mismos.           </t>
  </si>
  <si>
    <t xml:space="preserve"> * El  Informe de Monitoreo, seguimiento y evaluación  al Programa de Saneamiento Fiscal y Financiero viabilizado por el Ministerio de Hacienda y Crédito Público de la  ESE Centro de Rehabilitación Cardioneuromuscular correspondiente al primer, segundo y tercer  Trimestre de 2023 , no se ha  presentado y cargado en la plataforma SIED del Ministerio de Hacienda y Crédito Público por encontrarse este ministerio efectuando ajustes a los formatos utilizados por la ESE y por IDS para rendir el informe de MSE.  Se esta esperando a que el Ministerio de Hacienda y Crédito Público informe las fechas de presentación de los mismos.           </t>
  </si>
  <si>
    <t xml:space="preserve">Programar las actividades de acuerdo al cronograma establecido en la Resolucion 1545 de 2019 y sus modificaciones espedidas por el Ministerio de Salud y Protección Social, hasta cumplir el 100% de lo programado para el desarrollo del proceso de Saneamiento de Aportes Patronales con las entidades empleadoras del Departamento. </t>
  </si>
  <si>
    <t>Convocar y coordinar mesas de saneamiento  de acuerdo a la solicitud de las entidades empledoras o Administradoras en cumplimiento de información  del  inciso   segundo  del  artículo  9 de  la Resolución 1545-10/06/2019 
- Actualizar el registro de la  información requerida a través del aplicativo  de gestión de aportes patronales que dispone el Ministerio para las activiades definidas en el cronograma de Proceso SAP 2012-2016
-Dar apoyo a las entidades administradoras   y  empleadoras   para dar cumplimiento al proceso y  finalizar   el   proceso,  conforme a lo determinado en la norma vigente
-Realizar   el  seguimiento  permanente   al  desarrollo  del procedimiento y los informes requeridos por los difrententes entes de control y MSPS.</t>
  </si>
  <si>
    <r>
      <t>A</t>
    </r>
    <r>
      <rPr>
        <sz val="11"/>
        <color indexed="63"/>
        <rFont val="Arial"/>
        <family val="2"/>
      </rPr>
      <t>ct</t>
    </r>
    <r>
      <rPr>
        <sz val="11"/>
        <color indexed="8"/>
        <rFont val="Arial"/>
        <family val="2"/>
      </rPr>
      <t>as de conciliación  que serán generadas en virtud de la Resoluciòn 1545 de 2019 y sus modificaciones desde e</t>
    </r>
    <r>
      <rPr>
        <sz val="11"/>
        <color indexed="63"/>
        <rFont val="Arial"/>
        <family val="2"/>
      </rPr>
      <t xml:space="preserve">l  </t>
    </r>
    <r>
      <rPr>
        <sz val="11"/>
        <color indexed="8"/>
        <rFont val="Arial"/>
        <family val="2"/>
      </rPr>
      <t>apl</t>
    </r>
    <r>
      <rPr>
        <sz val="11"/>
        <color indexed="63"/>
        <rFont val="Arial"/>
        <family val="2"/>
      </rPr>
      <t>i</t>
    </r>
    <r>
      <rPr>
        <sz val="11"/>
        <color indexed="8"/>
        <rFont val="Arial"/>
        <family val="2"/>
      </rPr>
      <t>cativ</t>
    </r>
    <r>
      <rPr>
        <sz val="11"/>
        <color indexed="63"/>
        <rFont val="Arial"/>
        <family val="2"/>
      </rPr>
      <t>o d</t>
    </r>
    <r>
      <rPr>
        <sz val="11"/>
        <color indexed="8"/>
        <rFont val="Arial"/>
        <family val="2"/>
      </rPr>
      <t>e ges</t>
    </r>
    <r>
      <rPr>
        <sz val="11"/>
        <color indexed="63"/>
        <rFont val="Arial"/>
        <family val="2"/>
      </rPr>
      <t>ti</t>
    </r>
    <r>
      <rPr>
        <sz val="11"/>
        <color indexed="8"/>
        <rFont val="Arial"/>
        <family val="2"/>
      </rPr>
      <t>ón de a</t>
    </r>
    <r>
      <rPr>
        <sz val="11"/>
        <color indexed="63"/>
        <rFont val="Arial"/>
        <family val="2"/>
      </rPr>
      <t>p</t>
    </r>
    <r>
      <rPr>
        <sz val="11"/>
        <color indexed="8"/>
        <rFont val="Arial"/>
        <family val="2"/>
      </rPr>
      <t>ortes pa</t>
    </r>
    <r>
      <rPr>
        <sz val="11"/>
        <color indexed="63"/>
        <rFont val="Arial"/>
        <family val="2"/>
      </rPr>
      <t>t</t>
    </r>
    <r>
      <rPr>
        <sz val="11"/>
        <color indexed="8"/>
        <rFont val="Arial"/>
        <family val="2"/>
      </rPr>
      <t>rona</t>
    </r>
    <r>
      <rPr>
        <sz val="11"/>
        <color indexed="63"/>
        <rFont val="Arial"/>
        <family val="2"/>
      </rPr>
      <t>l</t>
    </r>
    <r>
      <rPr>
        <sz val="11"/>
        <color indexed="8"/>
        <rFont val="Arial"/>
        <family val="2"/>
      </rPr>
      <t>es del MSPS o a traves de cumplimiento deotras normas. 
- Cierre de mesas y cargue de Actas de conciliación ya suscritas en el proceso  a traves del aplicativo de Gestion de Aportes Patronales en SISPRO</t>
    </r>
    <r>
      <rPr>
        <sz val="11"/>
        <color indexed="63"/>
        <rFont val="Arial"/>
        <family val="2"/>
      </rPr>
      <t xml:space="preserve">.
- Informes de la revision de los reprotes presentados por las Entidades Empleadoras del Departamento. 
</t>
    </r>
  </si>
  <si>
    <t xml:space="preserve">Apoyo a las entidades Empleadoras y Administradoras para coordinar mesas de conciliaicòn y remision de soportes para tramites del procesos SAP 2012-2016.
Se remite a la ESE Departamentales y Municipales Circulares: No.035 de enero 20 2023, remisión Resolución No.0064de enero 16 de 2023, terminación registro de Cuentas Maestras SGP Aportes Patronales y Pagadora.  -No.002 febrero 8 de 2023 solicitud soportes y apliación plazo entrega documentos Resol.0064 de 2013. - No.003 de marzo 2 de 2023, se efectúa llamado de atención por incumplimiento a remisión de soportes y se reitera el envió de documentos  que se requerían para enviar el informe consolidado del departamento y se dan otras disposiciones, remisión información completa Resol0064 de 2023. - 092 de marzo 10 de 2023, reiteración solicitud copia liquidación acuerdos de voluntades, recursos SGP Aportes Patronales vigencias 2017, 2018 y 2019 nuevo plazo remisiion  documentos Resol.064 de 2023.                                                                   -Se envia Oficio D-No.105 de febrero 2 de 2023, a las Secretarias de Salud de los MUnicipios certificados: Cúcuta, Los Patios, El Zulia, Villa del Rosario, La Playa y Herrán, solicitando copia de la liquidación acuerdos de voluntades-Recusos SGP-Aportes Patronales vigencias 2017, 2018 y 2019 en cumplimiento a la Resolcuión No.0064 de 2023.    </t>
  </si>
  <si>
    <t>Se remite a las ESE formato Excel para consolidar el avance del proceso SAP, con corte a junio 30 de 2023.                                                    * Se efectua seguimiento a la Resolución No.0064 de enero 20 de 2023, sobre la terminación Registro Cuentas Maestras SGP- Aportes Patronales: - Circular No.011 de abril 27 de 2023, dirigida a las ESE Municipales y Dptales solicitud certificación bancaria  cuentas bancarias de encuentran cerradas.   Oficios Nos.: D-No.454 abril 19 2023, dirigido a la ESE Emiro Quintero C de Ocaña, incumplimineto resolución 064 de 2023. - D-No.489 de abril 26 de 2023 Ogficina Prestacion de Servicios IDS solicitud informe seguimiento liquidación Acdos de voluntades. - D-No.0490  Municipio de Cúcuta, solicitud copia acuerdos de voluntades-recuros SGP-Aportes Patronales 2017, 2018 y 2019. - RF-No.053 de junio 13 de 2023 dirigido a Director del IDS, informano de incumplimiento por parte de la oficina de Prestación de Servicios a lo eswtablecido en la resolución 0064 de 2023.</t>
  </si>
  <si>
    <t>* Se efectua seguimiento a la Resolución No.1545 de 2019,  enviando a las Entidades Empleadoras (ESE) municipales y departamentales  Circular No.396 de septiembre 5 de 2023, solicitud información PSAP,  invitando a mesas de trabajo  según cronograma anexo a la misma y formatos saldo vigencia 2012-2016 y 1994-2016.</t>
  </si>
  <si>
    <t xml:space="preserve"> Se efectua seguimiento a la Resolución No.1545 de 2019 y sus modificaciones,  atendiendo las solicitudes presentadas por las Entidades Empleadoras (ESE) municipales y departamentales y Entidades Administradoras, para facilitar tramites pendientes  para el desarrollo de acatividades del proceso SAP.</t>
  </si>
  <si>
    <r>
      <t xml:space="preserve">Documento de Distribución recursos SGP- Subsidio Oferta por ESE y por Municipio aprobados por Comité Directivo-  Indicadores Financieros concertado por ESE y Certificaciones trimestrales de seguimiento </t>
    </r>
    <r>
      <rPr>
        <sz val="11"/>
        <color indexed="63"/>
        <rFont val="Arial"/>
        <family val="2"/>
      </rPr>
      <t>.</t>
    </r>
  </si>
  <si>
    <r>
      <t xml:space="preserve">                                                                                                                                                     -Se efectuo la elaboración del Documento Distribución Recursos SGP - Subsidio a la Oferta vigencia 2023, el cual fue presentado</t>
    </r>
    <r>
      <rPr>
        <sz val="11"/>
        <color indexed="8"/>
        <rFont val="Calibri"/>
        <family val="2"/>
      </rPr>
      <t xml:space="preserve"> el  27  de marzo de 2023, al Comité MPG del IDS, para su aprobación. </t>
    </r>
    <r>
      <rPr>
        <sz val="11"/>
        <color theme="1"/>
        <rFont val="Calibri"/>
        <family val="2"/>
        <scheme val="minor"/>
      </rPr>
      <t xml:space="preserve">  Esta distribución se efectuo acorde a la metodología impartida por el Ministerio de Salud y Protección,  dispuesto en los Documentos de Distribución del Departamento Nacional de Planeación No.072 de enero 1 de 2023-Anexo 5  (Última doceava 2022) y No.076 de febrero 10 de 2023Anexo 3 (once doceavas 2023).                                                         - Se remite Oficio No.028 firmado por la P.E. de Recursos Financieros, dirigido al Coordinador de Prestación de Servicios del IDS, donde se remite  -Documento distribución Recursos SGP Subsidio a la Oferta 2023,                                                                                  - Cuadro excel recursos de oferta distribuidos ESE con municipios trazadores e IPS tipolgia.                                                            -Certificación dada por el Coordinador de Atención en Salud, sobre las sedes monopolio de servicios de salud trazadores, en coherencia con el Programa de Reorganización, Rediseño y Modernización de las redes de las ESE.                                                           -Constancias expedidas por la Coordinadora del Subgrupo de Vigilancia y Control, sobre la habilitación de municipios monopolicios; con el objeto de ir elaborando los respectivos convenios o contratos con las ESE aprobadas por Minsalud.</t>
    </r>
  </si>
  <si>
    <t xml:space="preserve">Se remite Oficio No.055 firmado por la P.E. de Recursos Financieros, dirigido al Coordinador de Prestación de Servicios del IDS, donde se hace entrega de las Metas Financieras de Recaudo Cartera y de Servicios de Salud de las siete (7) ESE departamentales  Hospital Regional: Suroriental de Chinácota, Centro de Gramalote, Norte de Tibú, Noroccidental de Abrego y Occidente de Cáchira y de la ESE Hospital: San Juan de Dios de Pamplona y Emiro Quintero Cañizares de Ocaña,, con el objeto de evaluar seguimiento al primer trimestre de la vigencia 2023, correspondiente al Componentes del  SGP,Subsidio a la Oferta vigencia 2023. </t>
  </si>
  <si>
    <t xml:space="preserve">Se remite Oficio RF-070 firmado por el P.U. Coordinador de Recursos Financieros, dirigido al Coordinador de Prestación de Servicios del IDS, donde se hace entrega de las Metas Financieras de Recaudo Cartera y de Servicios de Salud de las siete (7) ESE departamentales  Hospital Regional: Suroriental de Chinácota, Centro de Gramalote, Norte de Tibú, Noroccidental de Abrego y Occidente de Cáchira y de la ESE Hospital: San Juan de Dios de Pamplona y Emiro Quintero Cañizares de Ocaña,, con el objeto de evaluar seguimiento al segundo trimestre de la vigencia 2023, correspondiente al Componentes del  SGP,Subsidio a la Oferta vigencia 2023. </t>
  </si>
  <si>
    <t xml:space="preserve">Se remite Oficio RF-081 de fecha 30 de noviembre de 2023,  firmado por el P.U. Coordinador de Recursos Financieros, dirigido al Coordinador de Prestación de Servicios del IDS, donde se hace entrega de las Metas Financieras de Recaudo Cartera y de Servicios de Salud de las siete (7) ESE departamentales  Hospital Regional: Suroriental de Chinácota, Centro de Gramalote, Norte de Tibú, Noroccidental de Abrego y Occidente de Cáchira y de la ESE Hospital: San Juan de Dios de Pamplona y Emiro Quintero Cañizares de Ocaña,, con el objeto de evaluar seguimiento al tercer trimestre de la vigencia 2023, correspondiente al Componentes del  SGP,Subsidio a la Oferta vigencia 2023.                                                                                                                                       - Se remite Circular No.417 de fecha 17 de septiembre de 2023, dirigida a los gerentes de las ESE municipales y Dptales, sobre observaciones dadas por el Miniserio de Salud y Protección Social, al registro de los recursos SGP-Oferta en la plataforma del  Decreto 2193 de 2004 .                                                                     - Oficio RF-No.075 de octubre 31 de 2023, firmado por el P.U. Coordinador de Recursos Financieros, dirigido al Coordinador de Prestación de Servicios del IDS, reiteración información tercer trimestre 2023 de Subsidio a la Oferta registro de los recursos del SGP-Subsidio a la Ofert en el Decreto 2193 de 2004. </t>
  </si>
  <si>
    <t>Revisar Incorporaciòn y ejecuciòn total de los recursos asignados a la ESE , preparar los informes y enviar en la periodicidad exigida por el MSPS</t>
  </si>
  <si>
    <t>Expedir Concepto Técnico para incorporar al presupuesto los recursos del MSPS asignados por Resolcuiòn - Realizar seguimiento a la ejecuciòn, verificar cumplimiento de requisitos y  reportes a través de las plataforma SIHO o el medio que defina el MSPS para tal fin para la ESE- Preparar los informes y enviar en la priodicida exigida por el MSPS lo de la competencia por Financiera</t>
  </si>
  <si>
    <t>Total asignado por resolucion y Numero de ESE con  valor asignado - Informes de ejecuciòn y reportes exigidos por la norma  para su ejecuciòn</t>
  </si>
  <si>
    <t>Valor total asignado  / Total ejecutado en el periodo</t>
  </si>
  <si>
    <t xml:space="preserve">En el primer trimestre de esta vigencia , no se ha realizado seguimiento a la ejecución de recursos asignados por el Ministerio de Salud y Protección Social en  la plataforma SISPRO de Minsalud. </t>
  </si>
  <si>
    <t xml:space="preserve">En el tercer trimestre de esta vigencia , no se ha realizado seguimiento a la ejecución de recursos asignados por el Ministerio de Salud y Protección Social en  la plataforma SISPRO de Minsalud. </t>
  </si>
  <si>
    <t>En el cuarto trimestre de esta vigencia , no se ha realizado seguimiento a la ejecución de recursos asignados por el Ministerio de Salud y Protección Social en  la plataforma SISPRO de Minsalud.</t>
  </si>
  <si>
    <t>Recursos Financieros- Asesores</t>
  </si>
  <si>
    <t xml:space="preserve">Presupuesto de ESE aprobados por el CONFIS Departamental y adoptados por las Juntas directivas de las ESE, al igual que expedir concepto a las modificaciones y Planes de cargos durante la vigencia actual. </t>
  </si>
  <si>
    <t xml:space="preserve">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2022 de las ESE del Departamento e incorporación de Cuentas por Cobrar recaudadas. </t>
  </si>
  <si>
    <t>Circularizar lineamientos para elaboración del proyecto de presupuesto ingresos y gastos de la vigencia 2023. Presupuestos elaborados. Presupuestos programados. Modificaciones presupuestales asesoradas.  Conceptos aprobación presupuesto y modificaciones a los mismos.</t>
  </si>
  <si>
    <t>(No. de Presupuestos aprobados por el CONFIS Departamental y Juntas Directivas con concepto técnico / Total de ESE Departamentales*100)                                -( No. Conceptos Técnicos expedidos de modificaciones Presupuestales presentadas por las ESE / solicitudes de revisión modificaciones Presupuestales de las ESE del Departamento *100)                            -No. de cierres financieros de vigencia 2022 revisados /Total de ESE del Departamento *100)</t>
  </si>
  <si>
    <t xml:space="preserve">*Revisión Operaciones Cierre de Vigencia 2022                                          * Modificaciones presupuestales asesoradas y con  Conceptos Técnicos  de  modificaciones al  presupuesto ingresos y gastos a las ESE del Departamento, en el primer trimestre de 2023: incorporación Operaciones cierre vigencia 2021, Incorporación Disponibioidad Inicial, incorporación cuentas por cobrar vigencvias anteriores, adición recursos Saneamiento Aportes Patronales y  Adición recursos convenios y contratos  interadministrativos (Recursos Minsalud y recursos Organizaci9ón Internacional para las MIG) para un  total de 16 conceptos técnicos emitidos para aprobación de las Juntas de las ESE.                                                                                                                                                               </t>
  </si>
  <si>
    <t xml:space="preserve">* Modificaciones presupuestales asesoradas y con  Conceptos Técnicos  de  modificaciones al  presupuesto ingresos y gastos a las ESE del Departamento, en el segundo trimestre de 2023:  incorporación cuentas por cobrar vigencvias anteriores, venta de servicios Salud Pública ,Adición recursos convenios y contratos  interadministrativos Plan de intervenciones colectivas PIC y recursos de la Gobernación Dpto N. de S.,  para un  total de 11 conceptos técnicos emitidos para aprobación de las Juntas de las ESE.                                    </t>
  </si>
  <si>
    <t xml:space="preserve">En este trimestre, no se emitio concepto técnico a la modificacions presentadas por la ESE del Departamento                                    </t>
  </si>
  <si>
    <t xml:space="preserve">* Modificaciones presupuestales presentadas por el ESE Dptales y municipales,  revisadas y sin  Concepto Técnico.       
* Emisión Circular  Externa 504 de fecha  7 de noviembre de 2023, firmada por el Director del IDS, dirigida a los Directores Locales de Salud municipios Descentralizados y a los Gerentes  de las ESE Municipales y Departamentales, anexando Proyecto lineamientos para la elaboración del presupuesto de ingresos y gastos para la vigencia fiscal de 2024  
*10 conceptos tecnicos de proyeccion presupuesto para la vigencia fiscal 2024  de la 10 ESE Departamentales de 1, 2 y 3r nivel de atención para aprobación  del CONFIS DPTAL. </t>
  </si>
  <si>
    <t>Recursos Financieros- Ministerio de Salud y Ministerio de Hacienda</t>
  </si>
  <si>
    <t xml:space="preserve">Presupuesto de ESE con aplicación del Catalogo de Clasificación Presupuestal para el 2023  </t>
  </si>
  <si>
    <t>Circulares invitación a capacitaciones dadas tanto del nivel nacional como del IDS, sobre aplicación del Catalogo de Clasificación Presupuestal aplicado a las ESE- Catalogo definido para las ESE del Departamento</t>
  </si>
  <si>
    <t>(No. de capacitaciones programadas  / Total de capacitaciones realizadas a las  ESE del Departamento*100) - Cataloogo de Clasificación Presupuestal definido</t>
  </si>
  <si>
    <t>En estre trimestre no se ha efectuado ninguna capacitación al respecto, pero, se realizó revisión de las modificaciones presupuestales presentadas por las ESE y la debida aplicación del catálogo de Clasificación Presupuestal .</t>
  </si>
  <si>
    <t xml:space="preserve">Presentar al MSPS  y al Departamento la propuesta de distribución de recursos asignados a las ESE  con PSFF para su aprobación y las modificaciones cuando fueren del caso, igual que seguimeinto a su ejecución. </t>
  </si>
  <si>
    <t>En este trimestre no se han ejecutado los recursos asignados a las ESE Centro de Rehabilitación con Programa de Saneamiento Fiscal y Financiero viabilizado en ejecución, se ha efectuado revisión preliminar de los documentos soportes para la autorización del giro correspondinte por parte del Ministerio de Salud y Protección Social.</t>
  </si>
  <si>
    <t>En este trimestre no se ha ejecutado los recursos asignados a las ESE Centro de Rehabilitación con Programa de Saneamiento Fiscal y Financiero viabilizado en ejecución, se encuentra en el proceso de  revisión preliminar de los documentos soportes para la autorización del giro correspondinte por parte del Ministerio de Salud y Protección Social. Se ha realizado reuniones conjuntas con la ESE, Minprotección Social y IDS, para la revisión y solicitud de la información.</t>
  </si>
  <si>
    <t>En este trimestre aun no se ha dado ejecución a los recursos asignados a la ESE Centro de Rehabilitación con Programa de Saneamiento Fiscal y Financiero viabilizado en ejecución por el Ministerio de Hacienda y Crédito Público.  Se encuentra en el proceso de  revisión preliminar de los documentos soportes para la autorización del giro por parte del Ministerio de Salud y Protección Social.  Se ha realizado reuniones conjuntas con la ESE, Minprotección Social y IDS, para la revisión de los soportes y para efectuar el  giro de estos recursos a la FIDUCIA y pagos a los beneficiarios finales.</t>
  </si>
  <si>
    <t>En el presente trimestre se dio ejecución a los recursos asignados a la ESE Centro de Rehabilitación Recursos FONSAET asignados mediante las Resoluciones del Ministerio de Salud y Protección Social Nos.5938 de 2014, 4885 de 2018 y 3370 de 2019, con Programa de Saneamiento Fiscal y Financiero viabilizado en ejecución por el Ministerio de Hacienda y Crédito Público.  Se efectío revisión  de los documentos soportes para la autorización del giro por parte del Ministerio de Salud y Protección Social. Finalmente se hace el  giro de estos recursos a la FIDUCIA y pagos a los beneficiarios finales.</t>
  </si>
  <si>
    <t xml:space="preserve">Cumplir  envio oportuno de la cuenta Anual  vigencia 2022, a la gobernación del Departamento para su consolidación. </t>
  </si>
  <si>
    <t xml:space="preserve">Se remite el informe mediante Oficio D-No.0160 de fecha 17 de febrero de 2023, a la Secretria de Hacienda del Dpto  en medio físico Radicado No.2023-08400-005109-2 de fecha 22 de febrero de 2023 y por correo electronico a la Secretria de Hacienda del Dpto el 21 de febrero de 2023. </t>
  </si>
  <si>
    <t>Esta actividad de ejecucto en el primer trimestre 2023</t>
  </si>
  <si>
    <t>Actividad  ejecutada en el primer trimestre 2023</t>
  </si>
  <si>
    <t>Cumplir con la información financciera que requieran las áreas involucradas en el Plan de Desarrollo</t>
  </si>
  <si>
    <t>Colaborar en la ejecución del Plan de Desarrollo del Departamento en lo correspondiente a recursos financieros del sector salud</t>
  </si>
  <si>
    <t>Ejecución de proyectos enviada a Planeación con corte a diciembre de 2022, Correo enviado Enero 23 de 2023 - Ejecución VI TRIM de 2022.</t>
  </si>
  <si>
    <t>Ejecución de proyectos enviada a Planeación con corte a Marzo de 2023, Correo enviado Abril 10 de 2023 - Ejecución I TRIM de 2023.</t>
  </si>
  <si>
    <t>Ejecución de proyectos enviada a Planeación con corte a Junio de 2023, Correo enviado 06 Julio de 2023 - Ejecución II TRIM de 2023.</t>
  </si>
  <si>
    <t>Ejecución de proyectos enviada a Planeación con corte a Septiembre de 2023, Correo enviado 24  Enero de 2024 - Ejecución IV TRIM de 2023.</t>
  </si>
  <si>
    <t xml:space="preserve">Con Oficio RF-No.031 del 12 de abril de 2023, se remite a la Oficina de Atención en Salud del IDS,   la  evaluación de la Capacidad de Gestión Municipios Descentra lizados vigencia 2022 , debidamente valorada municipio por municipio, acorde a la Metodoloía implantada por el Ministerio de Salud y Protección Social.      </t>
  </si>
  <si>
    <t xml:space="preserve">La  Evaluación de la Capacidad de Gestión a los Municipios Descentra lizados vigencia 2022 , se efectuo en el segundo trimestre de esta vigencia, acorde a la metodología implantada por el Ministerio de Salud y Protección Social.    </t>
  </si>
  <si>
    <t>Actividad realizada en el segundo trimestre de la vigencia 2023.</t>
  </si>
  <si>
    <t>Coordinar la aplicación de los recursos de Rentas Cedidas, para cofinanciar el régimen subsidado en el 2023. Ajustar de acuerdo a la LMA los recursos girados con y sin situación de fondos</t>
  </si>
  <si>
    <t xml:space="preserve">Recursos ejecutados para coofinanciación  del Aseguramiento / total recursos asingados para el aseguramiento. </t>
  </si>
  <si>
    <t>PROGRAMADO: En el mes de diciembre de 2022 se adopta el presupuesto para vigencia fiscal de 2023 con el Acuerdo N°020 del 28 de diciembre de 2022. 
PRESUPUESTO INICIAL: Subcuenta de Régimen Subsidiado  de $32.339.733.278.
ADICIONES: Resolución No.0162 del 19 de enero de 2023 $ 9,500,000,000.00 
PRESUPUESTO DEFINITIVO: $41.839.733.278
EJECUTADO: Se ejecutó en al cuarto trimestre  $6.032.074.920,17</t>
  </si>
  <si>
    <t xml:space="preserve">
ADICIONES: Acuerdo No.001 de abril 17 de 2023 $19.501.481.024,22, , Acuerdo No.001 de abril 17 de 2023 $40.973.466,50.
PRESUPUESTO DEFINITIVO: $61.382.187.768,72
EJECUTADO: Se ejecutó en el segundo trimestre  $6.032.074.920,17</t>
  </si>
  <si>
    <t>ADICIONES: Acuerdo No.008 de agosto 03 de 2023 $4.485.286.005,77
PRESUPUESTO DEFINITIVO: $65.867.473.774,49
EJECUTADO: de Enero a Septiembre de 2023  $56.273.105.262,04</t>
  </si>
  <si>
    <t xml:space="preserve">
ADICIONES:                                                                                                 Acuerdo No.009 de Diciembre 13 de 2023 $4.750.485.030.1, Resolución No 5441 $7.000.000.000.
PRESUPUESTO DEFINITIVO: $77.617.958.804,59
EJECUTADO: de Enero a Diciembre de 2023  $68.365.505.797,83</t>
  </si>
  <si>
    <t>.- Operaciones de cierre plasmadas en Acto Adminsitrativo de incorporación de saldos, recursos sin aforar, reservas presupuestales.
.- Operaciones registradas contablemente y reflejada en los Estados Financieros de la Entidad</t>
  </si>
  <si>
    <t xml:space="preserve">Efectuar reuniones para realizar el cierre vigencia 2022 de la Sede del Instituto Departamental de Salud con la conciliación entre las Oficinas de Presupuesto , contabilidad y Tesoreria y producir los Actos Administrativos </t>
  </si>
  <si>
    <t>Resolución  No.024 del 06 de Enero de 2023 Constitución de La Reserva por valor de $762.441.887,49</t>
  </si>
  <si>
    <t xml:space="preserve">
Cancelación de Reserva Resolución No.1155 del 09 de Marzo de 2023. $35.757.899.oo</t>
  </si>
  <si>
    <t>En este trimestre no se efectuo ninguna cancelación de Reserva.</t>
  </si>
  <si>
    <t xml:space="preserve">
Cancelación de Reserva Resolución No.5508 del 20 de Diciembre de 2023. $20.000.000,49</t>
  </si>
  <si>
    <t>Desarrollo de actividades financieras: Ejecución del Presupuesto vigencia 2023</t>
  </si>
  <si>
    <t>Ejecución presupuestal de Ingresos y Gastos</t>
  </si>
  <si>
    <t xml:space="preserve"> 11 Ejecuciones presupuestales de Ingresos y Gastos del I.D.S.</t>
  </si>
  <si>
    <t>Ejecución presupuestal de Ingresos y Gastos de los meses de Octubre, Noviembre y Diciembre 2022, consolidada y entregada el 30 de enero de 2023 a Sistemas para publicación Gobierno en Línea</t>
  </si>
  <si>
    <t>Ejecución presupuestal de Ingresos y Gastos de los meses de enero, febrero y marzo de 2023, consolidada y entregada el 28 de abril de 2023 a Sistemas para publicación Gobierno en Línea</t>
  </si>
  <si>
    <t>Ejecución presupuestal de Ingresos y Gastos de los meses de abril, mayo y junio de 2023, consolidada y entregada el 27 de julio de 2023 a Sistemas para publicación Gobierno en Línea</t>
  </si>
  <si>
    <t>Ejecución presupuestal de Ingresos y Gastos de los meses de julio, agosto y septiembre de 2023, consolidada y entregada el 27 de octubre de 2023 a Sistemas para publicación Gobierno en Línea</t>
  </si>
  <si>
    <t>Llevar los libros y registros contables acorde a la normatividad vigentes para  la  generacion  de los diferentes Estados Financieros ,</t>
  </si>
  <si>
    <t xml:space="preserve">Informes contables presentados a los Entes Nacionales y de Control / No. Informes Contables solicitados por los Entidades </t>
  </si>
  <si>
    <r>
      <t>Informe contable del cuarto trimestre de 2022, cargado en el chip de la Contaduría General de la Nación  el 28 de febrero de 2023</t>
    </r>
    <r>
      <rPr>
        <sz val="11"/>
        <color indexed="8"/>
        <rFont val="Calibri"/>
        <family val="2"/>
      </rPr>
      <t>.</t>
    </r>
  </si>
  <si>
    <r>
      <t xml:space="preserve">Informe contable del primer  trimestre de 2023, cargado en el chip de la Contaduría General de la Nación  el </t>
    </r>
    <r>
      <rPr>
        <sz val="11"/>
        <color indexed="8"/>
        <rFont val="Calibri"/>
        <family val="2"/>
      </rPr>
      <t>28 de abril de 2023.</t>
    </r>
  </si>
  <si>
    <r>
      <t xml:space="preserve">Informe contable del segundo trimestre de 2023, cargado en el chip de la Contaduría General de la Nación  el </t>
    </r>
    <r>
      <rPr>
        <sz val="11"/>
        <color indexed="8"/>
        <rFont val="Calibri"/>
        <family val="2"/>
      </rPr>
      <t>28 de julio de 2023.</t>
    </r>
  </si>
  <si>
    <r>
      <t>Informe contable del tercer trimestre de 2023, cargado en el chip de la Contaduría General de la Nación  el 31</t>
    </r>
    <r>
      <rPr>
        <sz val="11"/>
        <color indexed="8"/>
        <rFont val="Calibri"/>
        <family val="2"/>
      </rPr>
      <t xml:space="preserve"> de octubre de 2023.</t>
    </r>
  </si>
  <si>
    <t xml:space="preserve">Registro Presupuestal de la vigencia  2023  con sus ejecución de disponibildiades, registros y definitivas presupuestales. Recaudos de Tesoreria, pago de compromisos: Conciliaciones, boletines de caja, elaboración y presentación de informes
</t>
  </si>
  <si>
    <t>Movimientos de presupuesto, contabilidad y tesoreria registrados en el sistema integrado financiero TNS</t>
  </si>
  <si>
    <t>Se realizó el registro de todas las operaciones financieras Presupuesto, en el sistema Integrado Financiero TNS. Ejecución de 592 disponibilidades presupuestales, 768 registros presupuestales y 1091 definitivas.</t>
  </si>
  <si>
    <r>
      <t xml:space="preserve">Se realizo el registro de todas las operaciones financieras en el sistema Integrado Financiero TNS  en el segundo trimetre de 2023:                                                </t>
    </r>
    <r>
      <rPr>
        <b/>
        <u/>
        <sz val="11"/>
        <color indexed="8"/>
        <rFont val="Calibri"/>
        <family val="2"/>
      </rPr>
      <t>Tesoreria</t>
    </r>
    <r>
      <rPr>
        <sz val="11"/>
        <color theme="1"/>
        <rFont val="Calibri"/>
        <family val="2"/>
        <scheme val="minor"/>
      </rPr>
      <t xml:space="preserve"> efectuo 641 registros de ingresos por todos los conceptos y se elaboraron 2.761 comprobantes de egreso.                                                 </t>
    </r>
    <r>
      <rPr>
        <b/>
        <u/>
        <sz val="11"/>
        <color indexed="8"/>
        <rFont val="Calibri"/>
        <family val="2"/>
      </rPr>
      <t>Presupuesto</t>
    </r>
    <r>
      <rPr>
        <sz val="11"/>
        <color theme="1"/>
        <rFont val="Calibri"/>
        <family val="2"/>
        <scheme val="minor"/>
      </rPr>
      <t>, efectuo la  Ejecución de 1.374 disponibilidades presupuestales, 1.732 registros presupuestales y 3.329 definitivas.</t>
    </r>
  </si>
  <si>
    <r>
      <t xml:space="preserve">En el tercer trimestre de 2023, se realizó el registro de todas las operaciones financieras , en el sistema Integrado Financiero TNS.                                                              </t>
    </r>
    <r>
      <rPr>
        <b/>
        <sz val="11"/>
        <color indexed="8"/>
        <rFont val="Calibri"/>
        <family val="2"/>
      </rPr>
      <t>-Tesorería</t>
    </r>
    <r>
      <rPr>
        <sz val="11"/>
        <color theme="1"/>
        <rFont val="Calibri"/>
        <family val="2"/>
        <scheme val="minor"/>
      </rPr>
      <t xml:space="preserve">: Ralizó 662 registros de ingresos por todos los conceptos y se elaboraron 2.750 comprobantes de egreso.                                                                                                                                                              - </t>
    </r>
    <r>
      <rPr>
        <b/>
        <sz val="11"/>
        <color indexed="8"/>
        <rFont val="Calibri"/>
        <family val="2"/>
      </rPr>
      <t xml:space="preserve">Presupuesto : </t>
    </r>
    <r>
      <rPr>
        <sz val="11"/>
        <color theme="1"/>
        <rFont val="Calibri"/>
        <family val="2"/>
        <scheme val="minor"/>
      </rPr>
      <t>Efectuó Ejecución de 2350 disponibilidades presupuestales, 2976 registros presupuestales y 5818 definitivas.</t>
    </r>
  </si>
  <si>
    <t xml:space="preserve">
TESORERIA - Ralizó 662 registros de ingresos por todos los conceptos y se elaboraron 2.750 comprobantes de egreso en el cuarto trimestre de 2023.                                                                                                     PRESUPUESTO - Se realizó el registro de todas las operaciones financieras Presupuesto, en el sistema Integrado Financiero TNS. Ejecución de 3419 disponibilidades presupuestales, 4298 registros presupuestales y 9955 definitivas.</t>
  </si>
  <si>
    <r>
      <t xml:space="preserve"> </t>
    </r>
    <r>
      <rPr>
        <sz val="11"/>
        <color theme="1"/>
        <rFont val="Calibri"/>
        <family val="2"/>
        <scheme val="minor"/>
      </rPr>
      <t>En la oficina de Central de Cuentas se elaboraron , radicaron , tramitarón  en el mes de ENERO 2023:  140  ordenes de pago (Reserva presupuestal 1), en FEBRERO 140 ordenes de pago (Reserva Presupuestal 7)  y  MARZO 452 ordenes de pago (Reserva Presupuestal 1).                                                  Para un total de ordenes de pago  elaboradas y tramitadas  en el  primer  trimestre 2023 de 742  (De las cuales 45 fueron rechazadas en el SECOP II, 3 Rechazadas internas, 60 Devueltas y corregidas y de Reservas Presupuestales 9)</t>
    </r>
    <r>
      <rPr>
        <b/>
        <sz val="11"/>
        <color indexed="8"/>
        <rFont val="Calibri"/>
        <family val="2"/>
      </rPr>
      <t xml:space="preserve">   </t>
    </r>
    <r>
      <rPr>
        <sz val="11"/>
        <color indexed="8"/>
        <rFont val="Calibri"/>
        <family val="2"/>
      </rPr>
      <t xml:space="preserve">
</t>
    </r>
    <r>
      <rPr>
        <b/>
        <sz val="11"/>
        <color indexed="8"/>
        <rFont val="Calibri"/>
        <family val="2"/>
      </rPr>
      <t>Total tramitadas vigencia 2023: 742</t>
    </r>
    <r>
      <rPr>
        <sz val="11"/>
        <color indexed="10"/>
        <rFont val="Calibri"/>
        <family val="2"/>
      </rPr>
      <t xml:space="preserve">
</t>
    </r>
  </si>
  <si>
    <r>
      <t xml:space="preserve"> En la oficina de Central de Cuentas se elaboraron , radicaron , tramitarón  en el mes de ABRIL 2023:  390  ordenes de pago (Reserva presupuestal 2), en MAYO 2023: 530 ordenes de pago (Reserva Presupuestal 1)  y  JUNIO de 2023: 659 ordenes de pago (Reserva Presupuestal 0).                                                                    Para un total de ordenes de pago  elaboradas y tramitadas  en el  segundo  trimestre 2023 de </t>
    </r>
    <r>
      <rPr>
        <b/>
        <sz val="11"/>
        <rFont val="Calibri"/>
        <family val="2"/>
      </rPr>
      <t>1,579</t>
    </r>
    <r>
      <rPr>
        <sz val="11"/>
        <rFont val="Calibri"/>
        <family val="2"/>
      </rPr>
      <t xml:space="preserve">  (De las cuales 148 fueron rechazadas en el SECOP II, 19 Rechazadas internas, 17 Devueltas y corregidas y de Reservas Presupuestales 3)</t>
    </r>
    <r>
      <rPr>
        <b/>
        <sz val="11"/>
        <rFont val="Calibri"/>
        <family val="2"/>
      </rPr>
      <t xml:space="preserve">   </t>
    </r>
    <r>
      <rPr>
        <sz val="11"/>
        <rFont val="Calibri"/>
        <family val="2"/>
      </rPr>
      <t xml:space="preserve">
</t>
    </r>
    <r>
      <rPr>
        <b/>
        <sz val="11"/>
        <rFont val="Calibri"/>
        <family val="2"/>
      </rPr>
      <t>Total tramitadas vigencia 2023: 2,321</t>
    </r>
    <r>
      <rPr>
        <sz val="11"/>
        <rFont val="Calibri"/>
        <family val="2"/>
      </rPr>
      <t xml:space="preserve">
 Tesoreria realizó 2.761 comprobantes de pago en del segundo trimetre de 2023.             </t>
    </r>
  </si>
  <si>
    <r>
      <t xml:space="preserve"> En la oficina de Central de Cuentas se elaboraron , radicaron , tramitarón  en el mes de JULIO 2023: 513   ordenes de pago  (Reserva Presupuestal 0), en AGOSTO 2023: 708 ordenes de pago  (Reserva Presupuestal 0) y  SEPTIEMBRE de 2023: 363 ordenes de pago (Reserva Presupuestal 0).                                                                    Para un total de ordenes de pago  elaboradas y tramitadas  en el  tercer  trimestre 2023 de </t>
    </r>
    <r>
      <rPr>
        <b/>
        <sz val="11"/>
        <rFont val="Calibri"/>
        <family val="2"/>
      </rPr>
      <t xml:space="preserve">1,584 </t>
    </r>
    <r>
      <rPr>
        <b/>
        <sz val="11"/>
        <rFont val="Calibri"/>
        <family val="2"/>
      </rPr>
      <t xml:space="preserve">  </t>
    </r>
    <r>
      <rPr>
        <sz val="11"/>
        <rFont val="Calibri"/>
        <family val="2"/>
      </rPr>
      <t>(De las cuales 126 fueron rechazadas en el SECOP II, 11 Rechazadas internas, 13 Devueltas y corregidas y de Reservas Presupuestales 0)</t>
    </r>
    <r>
      <rPr>
        <b/>
        <sz val="11"/>
        <rFont val="Calibri"/>
        <family val="2"/>
      </rPr>
      <t xml:space="preserve">   </t>
    </r>
    <r>
      <rPr>
        <sz val="11"/>
        <rFont val="Calibri"/>
        <family val="2"/>
      </rPr>
      <t xml:space="preserve">
</t>
    </r>
    <r>
      <rPr>
        <b/>
        <sz val="11"/>
        <rFont val="Calibri"/>
        <family val="2"/>
      </rPr>
      <t>Total tramitadas vigencia 2023: 3,795</t>
    </r>
    <r>
      <rPr>
        <sz val="11"/>
        <rFont val="Calibri"/>
        <family val="2"/>
      </rPr>
      <t xml:space="preserve">
</t>
    </r>
    <r>
      <rPr>
        <sz val="11"/>
        <color indexed="8"/>
        <rFont val="Calibri"/>
        <family val="2"/>
      </rPr>
      <t xml:space="preserve">-Tesoreria, realizó el registro de todas las operaciones financieras, emitiendo   2.750 comprobantes de pago en del tercer trimetre de 2023.             </t>
    </r>
    <r>
      <rPr>
        <sz val="11"/>
        <color indexed="10"/>
        <rFont val="Calibri"/>
        <family val="2"/>
      </rPr>
      <t xml:space="preserve">                                                                                                                                       </t>
    </r>
    <r>
      <rPr>
        <sz val="11"/>
        <rFont val="Calibri"/>
        <family val="2"/>
      </rPr>
      <t xml:space="preserve"> </t>
    </r>
  </si>
  <si>
    <r>
      <t>En la oficina de Central de Cuentas se elaboraron , radicaron , tramitarón  en el mes de OCTUBRE 2023:729   ordenes de pago  (Reserva Presupuestal 0), en NOVIEMBRE 2023: 692 ordenes de pago  (Reserva Presupuestal 0) y  DICIEMBRE de 2023: 1664 ordenes de pago (Reserva Presupuestal 0).                                                                    Para un total de ordenes de pago  elaboradas y tramitadas  en el  cuarto  trimestre 2023 de 3085   (De las cuales 610 fueron rechazadas en el SECOP II, 28 Rechazadas internas,618 Devueltas y corregidas y de Reservas Presupuestales 0)   
Total de cuentas tramitadas vigencia 2023:</t>
    </r>
    <r>
      <rPr>
        <b/>
        <sz val="11"/>
        <color indexed="8"/>
        <rFont val="Arial"/>
        <family val="2"/>
      </rPr>
      <t xml:space="preserve"> 6880 </t>
    </r>
    <r>
      <rPr>
        <sz val="11"/>
        <color indexed="8"/>
        <rFont val="Arial"/>
        <family val="2"/>
      </rPr>
      <t xml:space="preserve">
                                                                                                                                     -Tesorería, realizó el registro de todas las operaciones financieras, emitiendo   4.476 comprobantes de pago en del cuarto trimestre de 2023.   </t>
    </r>
  </si>
  <si>
    <t xml:space="preserve">MODIFICACIONES PRESUPUESTALES SEGUN: 
RESOLUCION No.0161 (19-01-23), RESOLUCION No.0162 (19-01-23), RESOLUCION No.1160 (09-03-23).
</t>
  </si>
  <si>
    <t>MODIFICACIONES PRESUPUESTALES SEGUN: 
ACUERDO No.001  (17/04/2023),       ACUERDO No.002 (17/04/2023),      ACUERDO No.003 (17/04/2023),      ACUERDO No.004 (17/04/2023)</t>
  </si>
  <si>
    <t>PRESUPUESTO INICIAL ACUERDO No.020 (28-12-2022).                                                          MODIFICACIONES PRESUPUESTALES SEGUN: 
-ACUERDO No.008 (03-08-2023).</t>
  </si>
  <si>
    <t xml:space="preserve">En el cuarto trimetre de 2023, se efectuaron las siguientes modificaciones presupuestales según: 
- RESOLUCION No.5441 (18-12-23), RESOLUCION No.5667 (28-12-23), RESOLUCION No.5670 (28-12-23).
-ACUERDO No.009 (13/12/2023).
</t>
  </si>
  <si>
    <t xml:space="preserve">Informes presentados oportunamente de acuerdo a requerimientos  exigidos por cada Ente de Control.
</t>
  </si>
  <si>
    <r>
      <t xml:space="preserve">Del periodo de enero 01 al 31 de Marzo de 2023, se presentaron los siguientes: INFORMES:
</t>
    </r>
    <r>
      <rPr>
        <b/>
        <u/>
        <sz val="10"/>
        <color indexed="8"/>
        <rFont val="Arial Narrow"/>
        <family val="2"/>
      </rPr>
      <t xml:space="preserve">TESORERIA:   </t>
    </r>
    <r>
      <rPr>
        <u/>
        <sz val="10"/>
        <color indexed="8"/>
        <rFont val="Arial Narrow"/>
        <family val="2"/>
      </rPr>
      <t xml:space="preserve">    </t>
    </r>
    <r>
      <rPr>
        <sz val="10"/>
        <color indexed="8"/>
        <rFont val="Arial Narrow"/>
        <family val="2"/>
      </rPr>
      <t xml:space="preserve">                                                                                                                                     *Retencion en la Fuente presentadas: (16 enero 2023) mes diciembre 2022,  -(16 febrero) mes Enero 2023 - (8 marzo) mes febrero 2023 destino a la DIAN.                                                                                                                                 *Declaracion Bimestral del ICA:  -Bimestre de Noviembre -Diciembre 2022  (24 de Enero 2023);  -Bimestre de Enero-Febrero de 2023 (8 marzo 2023)   Retencion  por descuentos de  ICA, con destino a la Alcaldia de San Jose de Cucuta .                                                                                                                                                                                                                                    *Circular Unica Tipo 277 (Juegos de Suerte y Azar) - Supersalud: - Diciem bre (Enero 3-2023) ;  -Enero  (Febrero 6- 2023) y -Febrero (Marzo 3- 2023)                                                                                                                              *Rendición anual Contraloría Departamental   (Entregado 18 de Febrero de 2023).                                                                                                  -*Rendición Anual SIRECI - Enviado a financiera el 17 de febrero de 2023.
*FUT anual 2022 (Entregado el 24 de enero de 2023)                                                 
 *Reporte de Ingresos propios-recaudos:  -(Diciembre 2022), se envio el 4 de enero de 2023;   - (Enero 2023) se envio el 22 de febrero 2023;                                                                                                 (febrero 2023) se envio el 8 de marzo 2023;  Se envia a Hacienda Departamental quien es la encarada de enviarlo a la Federacion Nacional de Departamentos.                                                                                                                                                                                                                                                                                                                                  *Informe universo de productores, Licores Vinos Aperitivos Similares, Cervezas del año 2022, Presentado a la Secretaria de Hacienda Departa mental quien lo consolida y lo envia a la Supersalud.   m                   </t>
    </r>
    <r>
      <rPr>
        <b/>
        <u/>
        <sz val="10"/>
        <color indexed="8"/>
        <rFont val="Arial Narrow"/>
        <family val="2"/>
      </rPr>
      <t xml:space="preserve">PRESUPUESTO </t>
    </r>
    <r>
      <rPr>
        <sz val="10"/>
        <color indexed="8"/>
        <rFont val="Arial Narrow"/>
        <family val="2"/>
      </rPr>
      <t>:                                                                                              • SIRECI 2022  (Correo envío a Financiera 10 feb 2023)
• SIA ANUAL 2022 (Correo enviado a Sistemas Febrero 10 de 2023)
• CUIPO IV TRIM 2022 - IDS  (Transmitido 30 Ene 2023);• CUIPO IV TRIM 2022  - GOBERNACION (Enviado por correo electronico 27 Ene 2023)
• FUT IV TRIM de 2022 (Correo envío Secretaria Hacienda 25 enero de 2023);• FUT FONDO SALUD IV TRIM de 2022 - SUPERSALUD (Correo envíado a  correointernosns@supersalud.gov.co 28 febrero de 2023)
• RESOL.6348-2016 - IV TRIM 2022(Correo_ envío Sistemas - 16 Enero de 2023)
• SUPER COVID VI TRIM 2022 (Correo enviado 15 Ene 23 a HMantilla para consolidación)
• EJECUCIONES ACTIVA Y PASIVA - SIA IV TRIM 2021 (Correo Enviado Sistemas 5 de Enero 2023)
• PLAN MEJORAMIENTO CONTRALORIA SUPERSALUD VISITA 2022 (Correo enviado a Control Interno- Marzo 01 de 2023)
INFORMES INSTITUCIONALES
• PLAN DE ACCIÓN IV TRIM (Correo envío a Financiera IDS 10 de Enero de 2023)
• GOBIERNO EN LÍNEA IV TRIM DE 2022 (Correo envío a Sistemas - 30 Enero de 2023)
• EJECUCIÓN PRESUPUESTAL IV TRM 2022 (Correo enviado a Planeación Enero 21 de 2023)</t>
    </r>
  </si>
  <si>
    <r>
      <t xml:space="preserve"> Del periodo de abril a Junio 30 de 2023, se presentaron los siguientes informes:            </t>
    </r>
    <r>
      <rPr>
        <u/>
        <sz val="11"/>
        <color indexed="8"/>
        <rFont val="Calibri"/>
        <family val="2"/>
      </rPr>
      <t>TESORERIA :</t>
    </r>
    <r>
      <rPr>
        <sz val="11"/>
        <color indexed="8"/>
        <rFont val="Calibri"/>
        <family val="2"/>
      </rPr>
      <t xml:space="preserve">- Retencion en la Fuente presentadas ( 11 de abril 2023) mes Marzo de 2023, (9 de mayo 2023) mes abril 2023 y (16 de junio 2023) mes Mayo de  2023 con destino a la Direccion de Impuestos y Aduanas Nacionales (DIAN).                                                                                    -  Declaracion Bimestral Marzo y Abril (10 mayo 2023)   Retencion  por ICA Destino Alcaldia (FIDUCIARIA BBVA).                                                                                                      - CIRCULAR UNICA TIPO 277 (JUEGOS DE SUERTE Y AZAR) - Supersalud:  - Mes de Marzol (Abril 10-2023) - Abril de  2023(Mayo 10- 2023)  -Mayo de 2023 (Junio 5- 2023).                                                                              
- FUT I TRIMESTRE DE 2023 (ENTREGADO EL 18 DE ABRIL DE 2023)                                                 
 -REPORTE DE INGRESOS PROPIOS-RECAUDOS:    (Marzo de 2023) se envio el 14 de Abril de 2023;  (Abril 2023) se envio el 3 de Mayo de  2023; -(Mayo 2023) se envio el 9 Junio de 2023  Se remite a  Hacienda Departamental quien es la encargada de enviarlo a la Federacion Nacional de Departamentos.                                                                                               
• RESOL.6348-2016 - I TRIM 2023 (Correo_ envío Sistemas - 18 de Abril de 2023)                                                                                                                                                                                                                                                                                                                                               
-Informe universo de productores, Licores Vinos Aperitivos Similares, Cervezas del primer Cuatrimestre del año 2023; enviado el 15-05-2023- Presentado a la Secretaria de Hacienda Departamental quien lo consolida y lo envia a la Supersalud.   </t>
    </r>
    <r>
      <rPr>
        <sz val="11"/>
        <color theme="1"/>
        <rFont val="Calibri"/>
        <family val="2"/>
        <scheme val="minor"/>
      </rPr>
      <t xml:space="preserve">
                                                                                          </t>
    </r>
    <r>
      <rPr>
        <u/>
        <sz val="11"/>
        <color indexed="8"/>
        <rFont val="Calibri"/>
        <family val="2"/>
      </rPr>
      <t>PRESUPUESTO:</t>
    </r>
    <r>
      <rPr>
        <sz val="11"/>
        <color theme="1"/>
        <rFont val="Calibri"/>
        <family val="2"/>
        <scheme val="minor"/>
      </rPr>
      <t xml:space="preserve">
</t>
    </r>
    <r>
      <rPr>
        <b/>
        <sz val="11"/>
        <color indexed="8"/>
        <rFont val="Calibri"/>
        <family val="2"/>
      </rPr>
      <t>INFORMES DE LEY</t>
    </r>
    <r>
      <rPr>
        <sz val="11"/>
        <color theme="1"/>
        <rFont val="Calibri"/>
        <family val="2"/>
        <scheme val="minor"/>
      </rPr>
      <t xml:space="preserve">
• CUIPO I TRIM 2023 - IDS  (Transmitido 27 abril 2023)
• CUIPO I TRIM 2023  - GOBERNACION (Enviado por correo electrónico 26 abril 2023)
• FUT I TRIM de 2023 (Correo envío Secretaria Hacienda 18 abril de 2023)
• FUT FONDO SALUD I TRIM de 2023 - SUPERSALUD (Correo envíado a  correointernosns@supersalud.gov.co 5 de mayo de 2023)
• RESOL.6348-2016 - I TRIM 2023(Correo_ envío Sistemas - 18 Abril de 2023)
• SUPER COVID I TRIM 2023 (Correo enviado 7 Julio  23  correos Para: HENRY GIOVANNI MANTILLA BLANCO &lt;mhenryids@hotmail.com&gt;, Recursos Humanos IDS&lt;recursoshumanos@ids.gov.co&gt;, CONTROL INTERNO IDS controlinterno@ids.gov.co
• EJECUCIONES ACTIVA Y PASIVA - SIA II TRIM 2023 (Correo Enviado Sistemas 5 de Julio 2023)
</t>
    </r>
    <r>
      <rPr>
        <b/>
        <sz val="11"/>
        <color indexed="8"/>
        <rFont val="Calibri"/>
        <family val="2"/>
      </rPr>
      <t>INFORMES INSTITUCIONALES</t>
    </r>
    <r>
      <rPr>
        <sz val="11"/>
        <color theme="1"/>
        <rFont val="Calibri"/>
        <family val="2"/>
        <scheme val="minor"/>
      </rPr>
      <t xml:space="preserve">
• PLAN DE ACCIÓN I TRIM 2023 (Correo envío a Financiera IDS 18 de abril de 2023)
• GOBIERNO EN LÍNEA I TRIM DE 2023 (Correo envío a Sistemas - 28 abril de 2023)
• EJECUCIÓN PRESUPUESTAL I TRM 2023 (Correo enviado a Planeación Abril 10 de 2023)
</t>
    </r>
  </si>
  <si>
    <r>
      <t xml:space="preserve"> En el periodo de julio a septiembre 30 de 2023, se presentaron los siguientes informes:            </t>
    </r>
    <r>
      <rPr>
        <sz val="11"/>
        <color indexed="8"/>
        <rFont val="Calibri"/>
        <family val="2"/>
      </rPr>
      <t xml:space="preserve">TESORERIA :-Retencion en la Fuente presentadas ( 12 de julio 2023) mes JUNIO de 2023, (18 de agosto 2023) mes JULIO 2023 y (11 de septiembre 2023) mes de AGOSTO de  2023 con destino a la Direccion de Impuestos y Aduanas Nacionales (DIAN).                                                                                         -Declaración Bimestral Mayo y Junio (11 de julio de 2023)   Retencion  por ICA Destino Alcaldia (FIDUCIARIA BBVA).                                                           -  -Declaracion Bimestral Julio y Agosto (8 de septiembre de 2023)   Retencion  por ICA Destino Alcaldia (FIDUCIARIA BBVA).                                                                                                      - CIRCULAR UNICA TIPO 277 (JUEGOS DE SUERTE Y AZAR) - Supersalud:  - Mes de Junio (5 de julio de2023) - julio de  2023(2 de agosto de 2023)  -agosto de 2023 (4 de septiembre de 2023).                                                                              
- FUT II TRIMESTRE DE 2023 (ENTREGADO EL 18 DE JULIO DE 2023)                                                 
 -REPORTE DE INGRESOS PROPIOS-RECAUDOS:    junio de 2023) se envio el 05 de julio de 2023;  (julio de 2023) se envio el 8 de agosto de  2023; -(agosto de  2023) se envio el 8 septiembre de 2023  Se remite a  Hacienda Departamental quien es la encarada de enviarlo a la Federacion Nacional de Departamentos.                                       </t>
    </r>
    <r>
      <rPr>
        <u/>
        <sz val="11"/>
        <color indexed="8"/>
        <rFont val="Calibri"/>
        <family val="2"/>
      </rPr>
      <t xml:space="preserve">                                                        
</t>
    </r>
    <r>
      <rPr>
        <sz val="11"/>
        <color indexed="8"/>
        <rFont val="Calibri"/>
        <family val="2"/>
      </rPr>
      <t xml:space="preserve">• RESOL.6348-2016 - II TRIM 2023 (Correo_ envío Sistemas - 7 de julio de 2023)                                            </t>
    </r>
    <r>
      <rPr>
        <sz val="11"/>
        <color theme="1"/>
        <rFont val="Calibri"/>
        <family val="2"/>
        <scheme val="minor"/>
      </rPr>
      <t xml:space="preserve">
                                                                                          </t>
    </r>
    <r>
      <rPr>
        <u/>
        <sz val="11"/>
        <color indexed="8"/>
        <rFont val="Calibri"/>
        <family val="2"/>
      </rPr>
      <t>PRESUPUESTO:</t>
    </r>
    <r>
      <rPr>
        <sz val="11"/>
        <color theme="1"/>
        <rFont val="Calibri"/>
        <family val="2"/>
        <scheme val="minor"/>
      </rPr>
      <t xml:space="preserve">
</t>
    </r>
    <r>
      <rPr>
        <b/>
        <sz val="11"/>
        <color indexed="8"/>
        <rFont val="Calibri"/>
        <family val="2"/>
      </rPr>
      <t>INFORMES DE LEY</t>
    </r>
    <r>
      <rPr>
        <sz val="11"/>
        <color theme="1"/>
        <rFont val="Calibri"/>
        <family val="2"/>
        <scheme val="minor"/>
      </rPr>
      <t xml:space="preserve">
• CUIPO II TRIM 2023 - IDS  (Transmitido 18 julio 2023)
• CUIPO II TRIM 2023  - GOBERNACION (Enviado por correo electrónico 21 julio 2023)
• FUT II TRIM de 2023- FORMATOS DE TESORERIA Y VICTIMAS (Correo envío Secretaria Hacienda 21 Julio de 2023)
• FUT FONDO SALUD II TRIM de 2023 - SUPERSALUD (Correo envíado a  correointernosns@supersalud.gov.co 28 de Julio de 2023)
• RESOL.6348-2016 - II TRIM 2023(Correo_ envío Sistemas - 11 Julio de 2023)
• SUPER COVID II TRIM 2023 (Correo enviado 7 Julio  23  correos Para: HENRY GIOVANNI MANTILLA BLANCO &lt;mhenryids@hotmail.com&gt;, Recursos Humanos IDS&lt;recursoshumanos@ids.gov.co&gt;, CONTROL INTERNO IDS controlinterno@ids.gov.co
• EJECUCIONES ACTIVA Y PASIVA - SIA II TRIM 2023 (Correo Enviado Sistemas 5 de Julio 2023)
INFORMES INSTITUCIONALES
• PLAN DE ACCIÓN II TRIM 2023 (Correo envío a Financiera IDS 10 de julio de 2023)
• GOBIERNO EN LÍNEA II TRIM DE 2023 (Correo envío a Sistemas - 27 julio de 2023)
• EJECUCIÓN PRESUPUESTAL II TRM 2023 (Correo enviado a Planeación Julio 06 de 2023)</t>
    </r>
  </si>
  <si>
    <r>
      <t xml:space="preserve"> En el periodo de octubre a diciembree 31 de 2023, se presentaron los siguientes informes:                                                                                                                                                                                                     </t>
    </r>
    <r>
      <rPr>
        <b/>
        <u/>
        <sz val="11"/>
        <color indexed="8"/>
        <rFont val="Arial"/>
        <family val="2"/>
      </rPr>
      <t>TESORERIA-</t>
    </r>
    <r>
      <rPr>
        <sz val="11"/>
        <color indexed="8"/>
        <rFont val="Arial"/>
        <family val="2"/>
      </rPr>
      <t xml:space="preserve">:
-Retencion en la Fuente presentadas ( 10 deoctubre 2023) mes SEPTIEMBRE de 2023, (10 de noviembre 2023) mes OCTUBRE 2023 y (13 de noviembre 2023) mes de NOVIEMBRE de  2023 con destino a la Direccion de Impuestos y Aduanas Nacionales (DIAN).                                                                                      
 -Declaración Bimestral septiembre y octubre (10 de noviembre de 2023)   Retencion  por ICA Destino Alcaldia (FIDUCIARIA BBVA).                                                          
 - CIRCULAR UNICA TIPO 277 (JUEGOS DE SUERTE Y AZAR)  Supersalud:  - Mes de Septiembre  (03 de octubre de2023) - Octubre de  2023(01 de noviembre  de 2023)  -Noviembre de 2023 (04 de diciembre de 2023).     
- FUT III TRIMESTRE DE 2023 (ENTREGADO EL 17 DE OCTUBRE DE 2023)                                                 
 -REPORTE DE INGRESOS PROPIOS-RECAUDOS:    septiembre de 2023) se envio el 05 de octubre de 2023;  (octubre de 2023) se envio el 7 de noviembre de  2023; -(noviembre de  2023) se envio el 04 diciembre de 2023  Se remite a  Hacienda Departamental quien es la encarada de enviarlo a la Federacion Nacional de Departamentos.                                                                                               
• RESOL.6348-2016 - III TRIM 2023 (Correo_ envío Sistemas - 03 de octubre de 2023)                                                                                                                                                                                        </t>
    </r>
    <r>
      <rPr>
        <b/>
        <u/>
        <sz val="11"/>
        <color indexed="8"/>
        <rFont val="Arial"/>
        <family val="2"/>
      </rPr>
      <t xml:space="preserve">PRESUPUESTO: </t>
    </r>
    <r>
      <rPr>
        <sz val="11"/>
        <color indexed="8"/>
        <rFont val="Arial"/>
        <family val="2"/>
      </rPr>
      <t xml:space="preserve">
INFORMES DE LEY
• CUIPO III TRIM 2023 - IDS  (Transmitido 25 Octubreo 2023)
• CUIPO II TRIM 2023  - GOBERNACION (Enviado por correo electrónico 25 octubre 2023)
• FUT II TRIM de 2023- FORMATOS DE TESORERIA Y VICTIMAS (Correo envío Secretaria Hacienda 21 Julio de 2023)
• RESOL.6348-2016 - III TRIM 2023(Correo_ envío Sistemas - 10 Octubre de 2023)
• SUPER COVID II TRIM 2023 (Correo enviado 5 octubre  correos Para: HENRY GIOVANNI MANTILLA BLANCO &lt;mhenryids@hotmail.com&gt;, Recursos Humanos IDS&lt;recursoshumanos@ids.gov.co&gt;, CONTROL INTERNO IDS controlinterno@ids.gov.co
• EJECUCIONES ACTIVA Y PASIVA - SIA II TRIM 2023 (Correo Enviado Sistemas 4 de octubre 2023)
INFORMES INSTITUCIONALES
• PLAN DE ACCIÓN III TRIM 2023 (Correo envío a Financiera IDS 6 de Octubre de 2023)
• GOBIERNO EN LÍNEA III TRIM DE 2023 (Correo envío a Sistemas - 27 octubre de 2023)
• EJECUCIÓN PRESUPUESTAL III TRM 2023 (Correo enviado a Planeación Octubre 04 de 2023)
</t>
    </r>
  </si>
  <si>
    <t xml:space="preserve">Acta  06 En las instalaciones del Hospital Universitario Erasmo Meoz se  realizo  la visita de seguimiento a la sala ERA por parte de la profesional responsable de la dimensión de poblaciones vulnerables Jenit Cecilia Colmenares en compañía de la profesional de apoyo del componente NNA Genny Galvis y el profesional de enfermería Yesid Pérez Chacón de la secretaria de salud municipal.
Se procede a explicar el objetivo de la visita y se socializa la lista de chequeo por parte de la profesional del Instituto departamental de salud, la persona a cargo de recibir la visita es el coordinador administrativo Braulio Vera Montaguth.
El hospital Universitario Erasmo Meoz es una institución pública de alta complejidad, siempre ha realizado el reporte de indicadores a tiempo, su sala ERA brinda atención en la sala ERA en el servicio de urgencias de forma permanente, cuenta con auxiliar de enfermería y pediatra las 24 horas, la fisioterapeuta se encuentra disponible ha llamado de ser necesario.
Se da inicio a la aplicación de la lista de chequeo la sala cuenta con las especificaciones requeridas, oxímetro de pulso pediátrico, Kit de ingreso, cortina y biombo, Baño, alcohol glicerinado, elementos de PP, se cuenta con material ilustrativo sobre los mensajes claves de IRA.
</t>
  </si>
  <si>
    <t>CONCERTAR JORNADA DE SALUD EN LA COMUNIDAD DE PATHUINA QUE PERTENECE AL PUEBLO BARI CON LAS ESES-EAPB Y MUNICIPIOS</t>
  </si>
  <si>
    <t>Realizar  2 seguimiento  a  las IPS Publicas  de los 39 municipios en  la adherencia a GPC, protocolos, guías y lineamientos vigentes para la atención de la  EDA.</t>
  </si>
  <si>
    <t>No de seguimientos realizados/ No de asistencias técnicas programadas *100</t>
  </si>
  <si>
    <t>Se consolida informacion de las asisitencias realizadas en las rutas de promocion y mantenimiento de primera infancia, infancia y adolescencia desarroladas durante el primer trimestre para la ruta para primera  infancia se capacitaron un total de 106 profesionales de las IPS y ESEs del departamento, Ruta de Infancia 54 profesionales de salud capacitados y frente a la ruta para adolescencia un total de 61 profesionales de salud capacitados.</t>
  </si>
  <si>
    <t>Realizar dos ( 2) talleres    con el  ICBF para el desarrollo de capacidades en el talento humano de los operadores de los programas fami y tradicional    de acuerdo a la guia operativa comunitaria del programa de prevencion,manejo y controlde IRA-EDA dirigida a padres y cuidadores.</t>
  </si>
  <si>
    <t>No de talleres realizados/ No de planes de talleres programados *100</t>
  </si>
  <si>
    <t>Mediante 2 reuniones realizadas con el equipo de salud ambiental del IDS se logra crear un plan de accion incluido en el Consejo territorial de salud ambiental para la aticulacion de acciones con ICBF para el desarrollo de capacidades a madres comunitarias en el manejo y control de la IRA y la EDA</t>
  </si>
  <si>
    <t xml:space="preserve">Realizar 2 seguimientos  al  reporte de  los  indicadores y análisis del comportamiento epidemiológico del evento (picos respiratorios) en las IPS de la red publica y privada  que cuentan con la estrategias de Sala ERA. </t>
  </si>
  <si>
    <t xml:space="preserve">Durante el trimestre se programaron 3 visitas de seguimiento a las slas ERA  de la clinica Norte y las UBA Puente Barco Leones y  UBA comuneros con la finalidad de hacer segumiento a la impmentacionde las salas ERA lograndose cumplir el obejtivo solo   en la Clinica Norte </t>
  </si>
  <si>
    <t>Realizar 1 socializacion de la estrategia AIEPI componente comunitario y tres mensajes claves de IRA, en articulacion con DPS a padres y cuidadores</t>
  </si>
  <si>
    <t xml:space="preserve"> Se realiza reunión en las instalaciones del Departamento de Prosperidad Social por parte de los funcionarios Manuel Prado profesional componente Bienestar comunitario y la profesional del IDS de la dimensión de poblaciones vulnerables componente NNA Genny Galvis para articular acciones de promoción de salud y prevención de la enfermedad frente a la Infección Respiratoria Aguda y Enfermedad Diarreica Aguda. Una de las causas mortalidad evitable es el desconocimiento por parte de madres, padres o cuidadores de cómo prevenir las enfermedades mencionadas y ofrecer un adecuado manejo preventivo en casa antes de que se presenten complicaciones, así como la falta de reconocimiento de signos y síntomas ante los cuales se debe buscar atención en salud. Esto se relaciona con una consulta tardía al médico o a la institución de salud y como resultado los niños y niñas se agravan y mueren, especialmente los menores de 1 año, de allí la importancia de abordar estas temáticas con la comunidad. Se propone por parte del profesional del DPS programar ciclos de capacitaciones en 3 Regionales que sean dinámicas y participativas, se sugieren temáticas sobe nutrición y manejo de residuos y agua potable temáticas a confirmarse por las dimensiones de salud pública del IDS para su participación.</t>
  </si>
  <si>
    <t>Realizar 1  monitoreo a las Unidades de Atencion Integral Comunitaria(UAIC), en puerto Santander,Campo Dos, San Calixto, Hacari y Palmarito zona rural de cucuta,El Zulia.Villa del Rosario.</t>
  </si>
  <si>
    <t>No de monitoreos realizados/ No de monitoreos programados</t>
  </si>
  <si>
    <t>Seguimiento a UIAC ubicada en el corregimiento de palmarito, adscrita a la ESE IMSALUD hallandose sin funcionamiento</t>
  </si>
  <si>
    <t>Convocar a 2 mesas tecnicas de Salud con la Poblacion Indigena UWA y BARI para el desarrollo de acciones del Sistema de Salud de Poblaciones Indigenas de Norte de Santander.</t>
  </si>
  <si>
    <t>No. de mesas de salud/Total de mesas de salud  programadas*100</t>
  </si>
  <si>
    <t>Se realiza convocatoria a los representantes de la poblacion UWA y BARI presentes en la gobernacion , municipios con presencia de la poblacion indigena, actores de SGSSS donde se logra que los aseguradores se comprometan a seguir la ruta para los dos pueblos indigenas.</t>
  </si>
  <si>
    <t xml:space="preserve">Liderar las  4 Mesas tematicas de atención en Salud y Subcomité  de medidas de rehabilitación,   orientado a generar un espacio de articulacion y seguimiento para la identificacion de las diferentes barreras en salud a la poblacion Victima y 9 SentenciasCIDH. </t>
  </si>
  <si>
    <t>Mediante circular N° 094 del 13 de marzo de 2023l, se convoca a la I Mesa Temática de Atención y Asistencia en  Salud y al Sub comité de Medidas de rehabilitación, el cual se lidero de manera presencial el día jueves 23 de marzo en la sala SAR  de las instalaciones del Instituto Departamental de Salud, donde se contó con la participación de 9 miembros de las 13 convocados. Como soporte de la actividad se levanta N° 006 del 23 de marzo de 2023 en la cual se encuentra inmersa listado de asistencia y registro fotográfico</t>
  </si>
  <si>
    <t>Mediante ciruclar N° 234 del 24 de mayo se convoca a la II Mesa Tematica de Atención y Asistencia en Salud y Subcomité de Medidas de Rehabilitación, la cual se llevo a cabo d emanera prensencial en las intalaciones del IDS el 08 de junio de 2023</t>
  </si>
  <si>
    <t>Realizar 1 seguimiento a los municipios con  poblacion reconocida en la medida de reparación ( 9 sentencias) CIDH.</t>
  </si>
  <si>
    <t>No de seguimientos realizados/ No de seguimientos programados *100</t>
  </si>
  <si>
    <t xml:space="preserve">Mediante correo electrónico se convoca a los municipios (Cúcuta, Ocaña, Los patios, Pamplona, Teorama y Villa del rosario) con población reconocida en la medida de reparación 9 sentencias CIDH a una mesa de trabajo la cual se llevo a cabo el l26 de abril de 2023, donde se socializo la medida de reparación, el decreto 1652 de 2022, resolución 1166 de 2018, así mismo realizo entrega de la Base de Focalización de cada uno de los territorios.
El 13/06/2023 se convoca nuevamente a los municipios a una mesa de trabajo donde se socializo el plan de mejora que diseño la entidad territorial como resultado de la mesa regional, los municipios deberán realizar seguimiento mensual a los beneficiarios de 9 sentencias y mensualmente reportar los hallazgos a la entidad departamental </t>
  </si>
  <si>
    <t>Realizar 2 Seguimientos a la  implementacion del protocolo de atencion a victimas  y poblacion de 9 sentencias , para  las EAPB,ESES e IPS  presentes en el territorio.</t>
  </si>
  <si>
    <t>Se realiza el proceso de seguimiento a la implementación del Protocolo de Atención Integral en Salud con Enfoque Psicosocial a los 40 municipios del departamento, Mediante circular 258 del 5 de junio de 2023, se convoca a seguimiento de la implementación del Protocolo de Atención Integral en Salud con Enfoque Psicosocial, se envía correo electronico el día 9 de junio, donde se convoca a los 40 municipios en 6 fechas de la siguiente manera por regionales: de manera Virtua: Regional Ocaña 25/06/2023, Regional Pamplona 15/06/2023, Regional Suroriental 15/06/2023, Regional Centro 21/06/2023, y Regional Norte 22/06/2023, de manera Presencial en las instalaciones del Instituto Departamental de Salud a la Regional Metropolitana el 23/06/2023, de ello se generan las siguientes actas que dan cuenta de las acciones: Acta 026 Regional Ocaña, Acta 029 Regional Pamplona, Acta 030 Regional Suroriental, Acta 032 Regional Centro, Acta 034 Regional Norte, Acta 035 Regional Metropolitana.
Debido a la inasistencia de los municipios de: Cachira, La Esperanza, Abrego, Hacarí, San Calixto, Salazar, Pamplonita, Chitaga, Silos, Durania, Herran, Labateca, Gramalote, Santiago, Villa Del Rosario, Tibú, El Tarra, Bucarasica, se reitera a traves de circular 290 del 30 de junio del 2023, el seguimiento de la Implementación del Protocolo de Atención Integral en Salud con Enfoque Psicosocial, se envía correo electronico el día 5 de julio del 2023, donde se convoca a los municipio en 3 fechas 11/07/2023 a las 8:30 am, 11/07/2023 a las 2:30 am y el 13/07/2023.</t>
  </si>
  <si>
    <t xml:space="preserve">Realizar (2) Seguimientos a la Herramienta de informacion VIVANTO,  en las ESES presentes en el territorio </t>
  </si>
  <si>
    <t>Mediante circular N° 023 del 11 de marzo de 2023 se realiza el primer seguimiento a la herramienta de información VIVANTO, dirigida a las ESE del departamento, la cual se difunde por correo electrónico el día 13 de marzo, se recopilan en un informe los reportes realizados por las ESES, e igualmente se aprovecha otros escenarios de trabajo con los referentes de las ESES para indagar sobre el estado actual de aplicativo VIVANTO</t>
  </si>
  <si>
    <t xml:space="preserve">Actividad programada para el tercer trimestre </t>
  </si>
  <si>
    <t xml:space="preserve">Brindar 2 asesorias y asistencia tecnica a los Cuarenta (40) municipios en la Ruta de  Certificacion de Discapacidad en el marco de la  Resolucion 1239 de 2022. </t>
  </si>
  <si>
    <t>El dia 28 de marzo, se realizo Asesoria y Asistencia Tecnica de lineamientos de la Dimensión Transversal Gestión Diferencial de Poblaciones Vulnerables sobre el componente de discapacidad a los coordinadores de Salud Publica de los 40 Municipios del Departamento, asisitiendo 27 municipios El zulia, Pamplona, Los patios,  Labateca, Convencion, Chinacota, Cucutilla, El tarrra, Cucuta, Bochalema, San Cayetano, Villa del Rosario, Teorama, Arboledas, Abrego, Cacota, Villacaro, Ragonvalia, Silos, El carmen, Durania, La playa, Puerto santander, Mutiscua, Arboledas, Cachira, Hacari.</t>
  </si>
  <si>
    <t>Se realiza asistencia técnica a los 40 Municipios del departamento sobre la Resolución 1239 de 2022 del proceso de certificación en discapacidad, manejo de la plataforma y de los respectivos formatos del procedimiento para habilitar cupos, autorizar y anular códigos en el aplicativo RLCPD. En la cual asistieron 34 de los 40 municipios. (El zulia, Pamplona, Los patios, El carmen, Labateca, Convencion, Chinacota, Cucutilla, El tarrra, Cucuta, Bochalema, San Cayetano, Villa del Rosario, Teorama, Arboledas, Abrego, Cacota, Villacaro, Ragonvalia, Silos, Durania, La playa,  Puerto Santander, Mutiscua, Cachira, Hacarí, Toledo, Ocaña, San Calixto, Lourdes, Sardinata, Gramalote, Pamplonita y Chitaga.)</t>
  </si>
  <si>
    <t>Realizar dos (2) seguimientos a las EAPB del Departamento en  las acciones realizadas  a las personas con discapacidad.</t>
  </si>
  <si>
    <t>No de seguimientos realizados/ No de seguimientos  programados *100</t>
  </si>
  <si>
    <t xml:space="preserve">Se realizo socializacion de la Resolucion 1239 de 2022 proceso de certificacion de discapacidad a las EAPB presentes en la mesa de trabajo. </t>
  </si>
  <si>
    <t>Durante el trimestre se realiza por parte del equipo RIAS del IDS seguimiento a 6 ESES del departamento Hospital San Juan  de Dios, Ese Noroccidental, Isabel Celis Yañez, Emiro QUinteto Cañizarez, ESE local de los patios, Y ESE Jorge Cristo Sahium, frente a la ruta  de promocion y mantenimiento, realizandose hallazgos.</t>
  </si>
  <si>
    <t>El día 28 de agosto se realiza capacitación con las madres comunitarias del municipio de el Zulia, lográndose intervenir 21 agentes comunitarios, se socializa y entrega de cartilla con información de AIEPI comunitario, se entregan folletos de Infección respiratoria aguda y rompecabezas de lavado de manos.</t>
  </si>
  <si>
    <t>Seguimiento a UIAC ubicada en el corregimiento de palmarito, adscrita a la ESE IMSALUD hallándose sin funcionamiento.</t>
  </si>
  <si>
    <t>Se expide la circular No 389 del 06 de septiembre, mediante la cual se convoca a la III Mesa tematica de Atención en  Salud y Subcomité de Medidas de Rehabilitación  la cual se desarrollo de manera presencial el dia 14 de septiembre en la sala SAR del IDS</t>
  </si>
  <si>
    <t>Mediante circular numero 548 de 2023 se convoca a la IV  Mesa Tematica de Atención y Asistencia en Salud y Subcomité de Medidas de Rehabilitación, cual se lidero de manera virtual el dia 21 de dicembre. Cabe resaltar que hubo poca participación por parte de las secretaria que conforman el comité en mención. se elebora acta 106 de 21 de diciembre de 2023.
El acta es compartida mediante correo electronico el dia miercoles 27 de diciembre para su respectiva revisón y aprobación.</t>
  </si>
  <si>
    <t xml:space="preserve">Se realiza visita en las instalciones de la sede central de las ESES  Hospital San Juan de Dios de Pamplona el 12/07/2023,  Hospital Juan Luis Londolo 23/08/2023, Hospital Regional Suroroental 10)09/2023 y Hospital Jorge Cristo Sahium 26/09/2023 con el objetivo de realizar seguimiento a la implementacion del protocolo y atencion integral en salud con enfoque psicosocial a victimas del conflicto armado y medida de reparacion 9 sentencias. </t>
  </si>
  <si>
    <t xml:space="preserve">Mediante oficios expedidos con fecha de 18 de julio de 2023, se solicita a cada gerente de las ESE, el reporte de aplivativo vivanto. El reporte debia realizarce diligenciando un formaulario en linea </t>
  </si>
  <si>
    <t>Acitivadad reprogramadas para el IV Trimestre</t>
  </si>
  <si>
    <t>Se realizo socializacion a las EAPB, el procedimiento del certificacion de discapacidad con el objetivo de conocer las dificultades y aclarar el procedimiento de las PCD y poder evitar barreras de acceso de las personas con discapacidad en sus entidades.</t>
  </si>
  <si>
    <t>1)Formular a más tardar el 10 de febrero el Programa Anual de Auditorías, el cual será revisado y aprobado por  el Comité de Control Interno (CICI).
2)Desarrollar en un 100% el Programa Anual de Aduditoría aprobado por el CICI.</t>
  </si>
  <si>
    <t>A ESPERAS DE APROBACION DE PLAN ANUAL DE AUDITORIA VIGENCIA 2023</t>
  </si>
  <si>
    <t>2</t>
  </si>
  <si>
    <t>8</t>
  </si>
  <si>
    <t>11</t>
  </si>
  <si>
    <t xml:space="preserve">PLAN ANUAL DE AUDITORIA EN EJECUCIÓN </t>
  </si>
  <si>
    <t>TOTAL AUDITORIAS, SEGUIMIENTOS E INFORMES PLAN ANUAL DE AUDITORIA VIGENCIA 2023.</t>
  </si>
  <si>
    <t>Certificacion obtenida resultado de la evaluacion Funcion Publica.</t>
  </si>
  <si>
    <t xml:space="preserve">DEPARTAMENTO ADMINISTRATIVO DE LA FUNCION PUBLICA
CERTIFICACION 25 DE JULIO DE 2023 </t>
  </si>
  <si>
    <t>PROGRAMADO PARA EL ULTIMO TRIMESTRE 2023</t>
  </si>
  <si>
    <t xml:space="preserve">COMITÉ DIRECTIVO Y DE CONTROL INTERNO </t>
  </si>
  <si>
    <t>Plan de Acción  Institutocional 2023</t>
  </si>
  <si>
    <t>Elaboración de  plan de Accion  institucional 2023</t>
  </si>
  <si>
    <t>Elaboración de Informe de Evaluación y Seguimiento trimestralmente del Plan de Acción Institucional 2023</t>
  </si>
  <si>
    <t>Asistencia tecnica en la formulacion del Plan de Acción Institucional 2023 programado con Coordinadores de Grupos, Subgrupos y Dimensiones del PDSP,  Planeación y el Director del IDS</t>
  </si>
  <si>
    <t>Prestacion de Servicios de Salud JOSE GREGORIO AREVALO BULLA</t>
  </si>
  <si>
    <t>los conveniose foormalizaran en el segundo trimestre, teniendo en cuenta qu ela distribucion de los recuros por tipologia se realiza en el mes de marzo</t>
  </si>
  <si>
    <t>los conveniose formalizaran en apartir de tercer trimestre,aparti del mes de julio  teniendo en cuenta que la distribucion de los recursos por tipologia se realiza en el me s de marzo</t>
  </si>
  <si>
    <r>
      <rPr>
        <b/>
        <u/>
        <sz val="11"/>
        <rFont val="Arial"/>
        <family val="2"/>
      </rPr>
      <t xml:space="preserve">Se modifico los convenios </t>
    </r>
    <r>
      <rPr>
        <sz val="11"/>
        <rFont val="Arial"/>
        <family val="2"/>
      </rPr>
      <t xml:space="preserve">( por </t>
    </r>
    <r>
      <rPr>
        <b/>
        <u/>
        <sz val="11"/>
        <rFont val="Arial"/>
        <family val="2"/>
      </rPr>
      <t xml:space="preserve">contratos de subsidio a la oferta </t>
    </r>
    <r>
      <rPr>
        <sz val="11"/>
        <rFont val="Arial"/>
        <family val="2"/>
      </rPr>
      <t xml:space="preserve"> a partir de tercer trimestre,  mes de julio  teniendo en cuenta que la distribucion de los recursos por tipologia se realiza en el mes de marzo se elaboraron 7 contratos de subsidio a laoferta</t>
    </r>
  </si>
  <si>
    <t>Se modifico los convenios ( por contratos de subsidio a la oferta  a partir de tercer trimestre,  mes de julio  teniendo en cuenta que la distribucion de los recursos por tipologia se realiza en el mes de marzo se elaboraron 7 contratos de subsidio a laoferta</t>
  </si>
  <si>
    <t>según demanda en cada trimestre</t>
  </si>
  <si>
    <t>se autorizan las respuestas según demanda en cada timestre</t>
  </si>
  <si>
    <t>se autorizan las respuestas según demanda en cada trimestre</t>
  </si>
  <si>
    <t>422</t>
  </si>
  <si>
    <t>Realizar procesos  Auditoría y Pago de los servicios de salud NOPBS de acuerdo a la Resolución 555 de 2019 del IDS  y lo contemplado en el ART.238 de la ley 1955 de 2.019 aplicando el mecanísmo para su verificación y control de pago de acuerdo con lo establecido en la resolución 1479 de 2015 del MSPS</t>
  </si>
  <si>
    <t>Actas de conciliacion</t>
  </si>
  <si>
    <t>No. de auditoriasy conciliaciones  realizadas / Total de auditorias programadas</t>
  </si>
  <si>
    <t>según demanda programada</t>
  </si>
  <si>
    <t>se programa realizar el proceso de concialiaciones en el segundo trimestre  de acuerdo anormatividad  vigente</t>
  </si>
  <si>
    <t>No se programaron conciliaciones para este trimestre</t>
  </si>
  <si>
    <t>6514</t>
  </si>
  <si>
    <t xml:space="preserve"> Se programaron conciliaciones de acuerdo al recurso humano :( Auditores para este trimestre), total facturas conciliadas y viabilizadas para pago con V.A ( vigencias anteriores).</t>
  </si>
  <si>
    <t>2504</t>
  </si>
  <si>
    <t xml:space="preserve"> programado de las conciliaciones de acuerdo al recurso humano :( Auditores para este trimestre), total facturas conciliadas y viabilizadas para pago con V.A ( vigencias anteriores).</t>
  </si>
  <si>
    <t>contrato firmado</t>
  </si>
  <si>
    <t>el contrato se realizara a partir del segundo trimestre</t>
  </si>
  <si>
    <t>Realizar contrato de prestacion de servicios  de salud a la  atencion de la poblacion inimputables de acuerdo a lineamientos y recursosos transferidos por la Nación. Se realizo apartor del 1 de julio de 2023</t>
  </si>
  <si>
    <t>el contrato se realizao a partir del  tercer trimestre; (  se liquido el contrato por amabas partes error en la  fecha del registro presupuestal)</t>
  </si>
  <si>
    <t>Realizar procesos de radicación, Auditoría y Pago de los servicios de salud de urgencias a migrantes de frontera con Colombia en el marco del Decreto 2408 de 2018.Realizar cargue de informacion financiera en plataforma PISIS DE POBLACION  INIMPUTABLE de acuerdo a la resolucion del MSPSS # 2361 DE 08 DE JUNIO DE 2016</t>
  </si>
  <si>
    <t>facturas auditadas programadas</t>
  </si>
  <si>
    <t>facturas auditadas/auditorias programadas</t>
  </si>
  <si>
    <t>se realizara la programacion de auditorias para el segundo trimestre</t>
  </si>
  <si>
    <t>según demanda Y disponibilidad del recurso  humano en cada trimestre</t>
  </si>
  <si>
    <t>se realizara la programacion de auditorias para el tercer  trimestre</t>
  </si>
  <si>
    <t>12889</t>
  </si>
  <si>
    <t>se realizaro  la programacion de auditorias y conciliaciones para el cuarto   trimestre de acuerdo al personal auditor contratado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</si>
</sst>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_-&quot;$&quot;* #,##0.00_-;\-&quot;$&quot;* #,##0.00_-;_-&quot;$&quot;* &quot;-&quot;??_-;_-@_-"/>
  </numFmts>
  <fonts count="78"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0"/>
      <color theme="1"/>
      <name val="Arial"/>
      <family val="2"/>
    </font>
    <font>
      <sz val="10"/>
      <color theme="1"/>
      <name val="Calibri"/>
      <family val="2"/>
      <scheme val="minor"/>
    </font>
    <font>
      <sz val="9"/>
      <name val="Arial Narrow"/>
      <family val="2"/>
    </font>
    <font>
      <sz val="11"/>
      <color indexed="8"/>
      <name val="Arial"/>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10"/>
      <color indexed="8"/>
      <name val="Arial"/>
      <family val="2"/>
    </font>
    <font>
      <sz val="8"/>
      <name val="Calibri"/>
      <family val="2"/>
      <scheme val="minor"/>
    </font>
    <font>
      <sz val="12"/>
      <color theme="1"/>
      <name val="Calibri"/>
      <family val="2"/>
      <scheme val="minor"/>
    </font>
    <font>
      <b/>
      <sz val="11"/>
      <name val="Calibri"/>
      <family val="2"/>
      <scheme val="minor"/>
    </font>
    <font>
      <sz val="11"/>
      <color rgb="FF0E0E0E"/>
      <name val="Arial"/>
      <family val="2"/>
    </font>
    <font>
      <sz val="14"/>
      <color theme="1"/>
      <name val="Calibri"/>
      <family val="2"/>
      <scheme val="minor"/>
    </font>
    <font>
      <sz val="11"/>
      <color rgb="FFFF0000"/>
      <name val="Calibri"/>
      <family val="2"/>
      <scheme val="minor"/>
    </font>
    <font>
      <sz val="11"/>
      <color indexed="8"/>
      <name val="Calibri"/>
      <family val="2"/>
    </font>
    <font>
      <sz val="11"/>
      <name val="Calibri"/>
      <family val="2"/>
    </font>
    <font>
      <b/>
      <sz val="11"/>
      <color indexed="8"/>
      <name val="Calibri"/>
      <family val="2"/>
    </font>
    <font>
      <sz val="11"/>
      <color indexed="10"/>
      <name val="Calibri"/>
      <family val="2"/>
    </font>
    <font>
      <u/>
      <sz val="11"/>
      <color indexed="8"/>
      <name val="Calibri"/>
      <family val="2"/>
    </font>
    <font>
      <sz val="14"/>
      <color theme="1"/>
      <name val="Arial"/>
      <family val="2"/>
    </font>
    <font>
      <sz val="14"/>
      <name val="Arial"/>
      <family val="2"/>
    </font>
    <font>
      <b/>
      <u/>
      <sz val="11"/>
      <color indexed="8"/>
      <name val="Calibri"/>
      <family val="2"/>
    </font>
    <font>
      <b/>
      <sz val="11"/>
      <name val="Calibri"/>
      <family val="2"/>
    </font>
    <font>
      <b/>
      <sz val="11"/>
      <color indexed="8"/>
      <name val="Arial"/>
      <family val="2"/>
    </font>
    <font>
      <sz val="10"/>
      <color theme="1"/>
      <name val="Arial Narrow"/>
      <family val="2"/>
    </font>
    <font>
      <b/>
      <u/>
      <sz val="10"/>
      <color indexed="8"/>
      <name val="Arial Narrow"/>
      <family val="2"/>
    </font>
    <font>
      <u/>
      <sz val="10"/>
      <color indexed="8"/>
      <name val="Arial Narrow"/>
      <family val="2"/>
    </font>
    <font>
      <b/>
      <u/>
      <sz val="11"/>
      <color indexed="8"/>
      <name val="Arial"/>
      <family val="2"/>
    </font>
    <font>
      <sz val="11"/>
      <color theme="1"/>
      <name val="Calibri"/>
      <family val="2"/>
    </font>
    <font>
      <b/>
      <sz val="11"/>
      <color theme="1"/>
      <name val="Calibri"/>
      <family val="2"/>
    </font>
    <font>
      <b/>
      <sz val="10"/>
      <color theme="1"/>
      <name val="Arial"/>
      <family val="2"/>
    </font>
    <font>
      <sz val="10"/>
      <color theme="1"/>
      <name val="Calibri"/>
      <family val="2"/>
    </font>
    <font>
      <sz val="8"/>
      <color theme="1"/>
      <name val="Calibri"/>
      <family val="2"/>
      <scheme val="minor"/>
    </font>
    <font>
      <sz val="11"/>
      <color rgb="FF000000"/>
      <name val="Calibri"/>
      <family val="2"/>
      <scheme val="minor"/>
    </font>
    <font>
      <b/>
      <sz val="8"/>
      <name val="Arial"/>
      <family val="2"/>
    </font>
    <font>
      <b/>
      <sz val="10"/>
      <name val="Arial"/>
      <family val="2"/>
    </font>
    <font>
      <b/>
      <u/>
      <sz val="11"/>
      <name val="Arial"/>
      <family val="2"/>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99FF66"/>
        <bgColor indexed="64"/>
      </patternFill>
    </fill>
    <fill>
      <patternFill patternType="solid">
        <fgColor theme="9" tint="0.59999389629810485"/>
        <bgColor rgb="FFFFFF00"/>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0"/>
        <bgColor theme="0"/>
      </patternFill>
    </fill>
    <fill>
      <patternFill patternType="solid">
        <fgColor rgb="FFDEEAF6"/>
        <bgColor rgb="FFDEEAF6"/>
      </patternFill>
    </fill>
    <fill>
      <patternFill patternType="solid">
        <fgColor rgb="FFC5E0B3"/>
        <bgColor rgb="FFC5E0B3"/>
      </patternFill>
    </fill>
    <fill>
      <patternFill patternType="solid">
        <fgColor theme="9"/>
        <bgColor theme="9"/>
      </patternFill>
    </fill>
    <fill>
      <patternFill patternType="solid">
        <fgColor rgb="FF9CC2E5"/>
        <bgColor rgb="FF9CC2E5"/>
      </patternFill>
    </fill>
    <fill>
      <patternFill patternType="solid">
        <fgColor rgb="FF92D050"/>
        <bgColor rgb="FF92D050"/>
      </patternFill>
    </fill>
    <fill>
      <patternFill patternType="solid">
        <fgColor theme="9" tint="0.59999389629810485"/>
        <bgColor rgb="FFC5E0B3"/>
      </patternFill>
    </fill>
  </fills>
  <borders count="5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medium">
        <color auto="1"/>
      </left>
      <right style="medium">
        <color auto="1"/>
      </right>
      <top/>
      <bottom style="medium">
        <color auto="1"/>
      </bottom>
      <diagonal/>
    </border>
    <border>
      <left style="thin">
        <color auto="1"/>
      </left>
      <right/>
      <top/>
      <bottom style="medium">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auto="1"/>
      </left>
      <right style="medium">
        <color indexed="64"/>
      </right>
      <top style="thin">
        <color auto="1"/>
      </top>
      <bottom/>
      <diagonal/>
    </border>
    <border>
      <left style="thin">
        <color auto="1"/>
      </left>
      <right style="thin">
        <color auto="1"/>
      </right>
      <top style="medium">
        <color auto="1"/>
      </top>
      <bottom/>
      <diagonal/>
    </border>
    <border>
      <left style="medium">
        <color indexed="64"/>
      </left>
      <right style="medium">
        <color auto="1"/>
      </right>
      <top/>
      <bottom style="thin">
        <color indexed="64"/>
      </bottom>
      <diagonal/>
    </border>
    <border>
      <left/>
      <right style="thin">
        <color indexed="64"/>
      </right>
      <top style="thin">
        <color indexed="64"/>
      </top>
      <bottom style="medium">
        <color indexed="64"/>
      </bottom>
      <diagonal/>
    </border>
  </borders>
  <cellStyleXfs count="82">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3" fillId="0" borderId="0"/>
    <xf numFmtId="0" fontId="74" fillId="0" borderId="0"/>
    <xf numFmtId="0" fontId="74" fillId="0" borderId="0"/>
  </cellStyleXfs>
  <cellXfs count="677">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3" xfId="0"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6" borderId="25" xfId="0"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2" fillId="4" borderId="23" xfId="0"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7" borderId="23" xfId="0"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2" fillId="5" borderId="2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wrapText="1"/>
    </xf>
    <xf numFmtId="1" fontId="1" fillId="2" borderId="8"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0" fillId="2" borderId="0" xfId="0" applyFill="1"/>
    <xf numFmtId="0" fontId="22" fillId="11" borderId="1"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2" borderId="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0" borderId="0" xfId="0" applyAlignment="1">
      <alignment horizontal="left" vertical="top"/>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26" fillId="0" borderId="24" xfId="0" applyFont="1" applyBorder="1" applyAlignment="1">
      <alignment horizontal="justify" vertical="top" wrapText="1"/>
    </xf>
    <xf numFmtId="0" fontId="27"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5" fillId="0" borderId="0" xfId="0" applyFont="1" applyAlignment="1">
      <alignment horizontal="left" vertical="center" wrapText="1"/>
    </xf>
    <xf numFmtId="0" fontId="25" fillId="0" borderId="1" xfId="0" applyFont="1" applyBorder="1" applyAlignment="1">
      <alignment horizontal="center" vertical="center" wrapText="1"/>
    </xf>
    <xf numFmtId="0" fontId="28" fillId="0" borderId="24" xfId="0" applyFont="1" applyBorder="1" applyAlignment="1">
      <alignment horizontal="justify" vertical="top" wrapText="1"/>
    </xf>
    <xf numFmtId="0" fontId="29" fillId="12" borderId="0" xfId="0" applyFont="1" applyFill="1" applyAlignment="1">
      <alignment horizontal="left" vertical="center" wrapText="1"/>
    </xf>
    <xf numFmtId="0" fontId="29" fillId="0" borderId="0" xfId="0" applyFont="1" applyAlignment="1">
      <alignment horizontal="left" vertical="center" wrapText="1"/>
    </xf>
    <xf numFmtId="0" fontId="0" fillId="0" borderId="0" xfId="0" applyAlignment="1">
      <alignment horizontal="center"/>
    </xf>
    <xf numFmtId="0" fontId="25" fillId="0" borderId="0" xfId="0" applyFont="1" applyAlignment="1">
      <alignment horizontal="center" vertical="center" wrapText="1"/>
    </xf>
    <xf numFmtId="0" fontId="25" fillId="12" borderId="0" xfId="0" applyFont="1" applyFill="1" applyAlignment="1">
      <alignment horizontal="center" vertical="center" wrapText="1"/>
    </xf>
    <xf numFmtId="0" fontId="30" fillId="0" borderId="3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lignment horizontal="left" vertical="top" wrapText="1"/>
    </xf>
    <xf numFmtId="0" fontId="10" fillId="0" borderId="36" xfId="0" applyFont="1" applyBorder="1" applyAlignment="1">
      <alignment horizontal="left" vertical="center" wrapText="1"/>
    </xf>
    <xf numFmtId="164" fontId="31" fillId="0" borderId="36" xfId="0" applyNumberFormat="1" applyFont="1" applyBorder="1" applyAlignment="1">
      <alignment horizontal="right" vertical="center" wrapText="1" indent="1"/>
    </xf>
    <xf numFmtId="0" fontId="32" fillId="0" borderId="36" xfId="0" applyFont="1" applyBorder="1" applyAlignment="1">
      <alignment horizontal="left" vertical="top" wrapText="1"/>
    </xf>
    <xf numFmtId="0" fontId="17" fillId="2" borderId="0" xfId="0" applyFont="1" applyFill="1"/>
    <xf numFmtId="0" fontId="23" fillId="0" borderId="5" xfId="0" applyFont="1" applyBorder="1" applyAlignment="1">
      <alignment horizontal="center" vertical="center" wrapText="1"/>
    </xf>
    <xf numFmtId="0" fontId="36" fillId="0" borderId="1" xfId="0" applyFont="1" applyBorder="1" applyAlignment="1">
      <alignment vertical="center" wrapText="1"/>
    </xf>
    <xf numFmtId="0" fontId="0" fillId="2" borderId="0" xfId="0" applyFill="1" applyAlignment="1">
      <alignment horizontal="center"/>
    </xf>
    <xf numFmtId="0" fontId="23"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9" fontId="1" fillId="0" borderId="1" xfId="0" applyNumberFormat="1" applyFont="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 fillId="2" borderId="1" xfId="0" applyFont="1" applyFill="1" applyBorder="1" applyAlignment="1">
      <alignment vertical="center" wrapText="1"/>
    </xf>
    <xf numFmtId="1" fontId="0" fillId="0" borderId="1" xfId="0" applyNumberFormat="1" applyBorder="1" applyAlignment="1">
      <alignment horizontal="center" vertical="center" wrapText="1"/>
    </xf>
    <xf numFmtId="9" fontId="2" fillId="0" borderId="10" xfId="3" applyFont="1" applyFill="1" applyBorder="1" applyAlignment="1" applyProtection="1">
      <alignment horizontal="center" vertical="center" wrapText="1"/>
    </xf>
    <xf numFmtId="9" fontId="2" fillId="0" borderId="12" xfId="3" applyFont="1" applyFill="1" applyBorder="1" applyAlignment="1" applyProtection="1">
      <alignment horizontal="center" vertical="center" wrapText="1"/>
    </xf>
    <xf numFmtId="1" fontId="5" fillId="0" borderId="13" xfId="0" applyNumberFormat="1" applyFont="1" applyBorder="1" applyAlignment="1" applyProtection="1">
      <alignment horizontal="center" vertical="center" wrapText="1"/>
      <protection locked="0"/>
    </xf>
    <xf numFmtId="9" fontId="1" fillId="0" borderId="10" xfId="3" applyFont="1" applyFill="1" applyBorder="1" applyAlignment="1" applyProtection="1">
      <alignment horizontal="center" vertical="center" wrapText="1"/>
    </xf>
    <xf numFmtId="1" fontId="5" fillId="0" borderId="27" xfId="0" applyNumberFormat="1" applyFont="1" applyBorder="1" applyAlignment="1" applyProtection="1">
      <alignment horizontal="center" vertical="center" wrapText="1"/>
      <protection locked="0"/>
    </xf>
    <xf numFmtId="1" fontId="5" fillId="0" borderId="28" xfId="0" applyNumberFormat="1"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0" fontId="1" fillId="0" borderId="1" xfId="0" applyFont="1" applyBorder="1" applyAlignment="1" applyProtection="1">
      <alignment wrapText="1"/>
      <protection locked="0"/>
    </xf>
    <xf numFmtId="49" fontId="5"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49" fontId="1" fillId="0" borderId="1" xfId="0" applyNumberFormat="1" applyFont="1" applyBorder="1" applyAlignment="1" applyProtection="1">
      <alignment wrapText="1"/>
      <protection locked="0"/>
    </xf>
    <xf numFmtId="0" fontId="5" fillId="0" borderId="1" xfId="0" applyFont="1" applyBorder="1" applyAlignment="1" applyProtection="1">
      <alignment vertical="center" wrapText="1"/>
      <protection locked="0"/>
    </xf>
    <xf numFmtId="167" fontId="1" fillId="2" borderId="1" xfId="0" applyNumberFormat="1" applyFont="1" applyFill="1" applyBorder="1" applyAlignment="1">
      <alignment horizontal="center" vertical="center" wrapText="1"/>
    </xf>
    <xf numFmtId="167" fontId="1" fillId="0" borderId="1" xfId="3"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9" fontId="1" fillId="0" borderId="38" xfId="3" applyFont="1" applyFill="1" applyBorder="1" applyAlignment="1" applyProtection="1">
      <alignment horizontal="center" vertical="center" wrapText="1"/>
    </xf>
    <xf numFmtId="1" fontId="0" fillId="0" borderId="13" xfId="0" applyNumberFormat="1" applyBorder="1" applyAlignment="1" applyProtection="1">
      <alignment horizontal="center" vertical="center" wrapText="1"/>
      <protection locked="0"/>
    </xf>
    <xf numFmtId="3" fontId="0" fillId="0" borderId="13" xfId="0" applyNumberForma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1" fontId="0" fillId="0" borderId="1" xfId="0" applyNumberFormat="1" applyBorder="1" applyAlignment="1" applyProtection="1">
      <alignment horizontal="center" vertical="center" wrapText="1"/>
      <protection locked="0"/>
    </xf>
    <xf numFmtId="9" fontId="1" fillId="0" borderId="29" xfId="3" applyFont="1" applyFill="1" applyBorder="1" applyAlignment="1" applyProtection="1">
      <alignment horizontal="center" vertical="center" wrapText="1"/>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vertical="center" wrapText="1"/>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1" fillId="6" borderId="1" xfId="0" applyFont="1" applyFill="1" applyBorder="1" applyAlignment="1">
      <alignment horizontal="center" vertical="center" wrapText="1"/>
    </xf>
    <xf numFmtId="0" fontId="1" fillId="8" borderId="9" xfId="1" applyFont="1" applyFill="1" applyBorder="1" applyAlignment="1">
      <alignment vertical="center" wrapText="1"/>
    </xf>
    <xf numFmtId="0" fontId="0" fillId="0" borderId="1" xfId="0" applyBorder="1" applyAlignment="1">
      <alignment horizontal="left" vertical="center" wrapText="1"/>
    </xf>
    <xf numFmtId="0" fontId="5" fillId="2" borderId="5" xfId="0" applyFont="1" applyFill="1" applyBorder="1" applyAlignment="1">
      <alignment horizontal="center" wrapText="1"/>
    </xf>
    <xf numFmtId="0" fontId="0" fillId="0" borderId="1" xfId="0" applyBorder="1" applyAlignment="1" applyProtection="1">
      <alignment vertical="top" wrapText="1"/>
      <protection locked="0"/>
    </xf>
    <xf numFmtId="49" fontId="0" fillId="0" borderId="1" xfId="0" applyNumberFormat="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0" fillId="0" borderId="29" xfId="0" applyNumberFormat="1" applyBorder="1" applyAlignment="1">
      <alignment horizontal="center" vertical="center" wrapText="1"/>
    </xf>
    <xf numFmtId="9" fontId="2" fillId="0" borderId="31" xfId="3" applyFont="1" applyFill="1" applyBorder="1" applyAlignment="1" applyProtection="1">
      <alignment horizontal="center" vertical="center" wrapText="1"/>
    </xf>
    <xf numFmtId="0" fontId="16"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5" fillId="4" borderId="1" xfId="0" applyFont="1" applyFill="1" applyBorder="1" applyAlignment="1" applyProtection="1">
      <alignment horizontal="center" vertical="center" wrapText="1"/>
      <protection locked="0"/>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1"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2" borderId="1" xfId="0" applyFont="1" applyFill="1" applyBorder="1" applyAlignment="1">
      <alignment wrapText="1"/>
    </xf>
    <xf numFmtId="0" fontId="5" fillId="2" borderId="0" xfId="0" applyFont="1" applyFill="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0" fontId="1" fillId="16" borderId="1" xfId="0" applyFont="1" applyFill="1" applyBorder="1" applyAlignment="1">
      <alignment horizontal="center" vertical="center" wrapText="1"/>
    </xf>
    <xf numFmtId="0" fontId="1" fillId="0" borderId="1" xfId="0" applyFont="1" applyBorder="1" applyAlignment="1">
      <alignment horizontal="left" vertical="center" wrapText="1"/>
    </xf>
    <xf numFmtId="9" fontId="1" fillId="0" borderId="10" xfId="3" applyFont="1" applyFill="1" applyBorder="1" applyAlignment="1" applyProtection="1">
      <alignment horizontal="center" vertical="center"/>
    </xf>
    <xf numFmtId="9" fontId="1" fillId="0" borderId="31" xfId="3" applyFont="1" applyFill="1" applyBorder="1" applyAlignment="1" applyProtection="1">
      <alignment horizontal="center" vertical="center"/>
    </xf>
    <xf numFmtId="9" fontId="1" fillId="0" borderId="28"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2" applyFont="1" applyBorder="1" applyAlignment="1">
      <alignment horizontal="center" vertical="center" wrapText="1"/>
    </xf>
    <xf numFmtId="0" fontId="1" fillId="0" borderId="29" xfId="2" applyFont="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0" fontId="0" fillId="0" borderId="1" xfId="0" applyBorder="1" applyAlignment="1">
      <alignment vertical="center" wrapText="1"/>
    </xf>
    <xf numFmtId="1" fontId="0" fillId="0" borderId="29" xfId="0" applyNumberFormat="1" applyBorder="1" applyAlignment="1" applyProtection="1">
      <alignment horizontal="center" vertical="center" wrapText="1"/>
      <protection locked="0"/>
    </xf>
    <xf numFmtId="0" fontId="1" fillId="0" borderId="29" xfId="0" applyFont="1" applyBorder="1" applyAlignment="1" applyProtection="1">
      <alignment vertical="center" wrapText="1"/>
      <protection locked="0"/>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5" fillId="2" borderId="1" xfId="0" applyFont="1" applyFill="1" applyBorder="1" applyAlignment="1">
      <alignment horizontal="justify" vertical="center" wrapText="1"/>
    </xf>
    <xf numFmtId="0" fontId="5" fillId="0" borderId="1" xfId="0" applyFont="1" applyBorder="1" applyAlignment="1">
      <alignment horizontal="left" vertical="top" wrapText="1"/>
    </xf>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4" applyFont="1" applyFill="1" applyBorder="1" applyAlignment="1">
      <alignment horizontal="center" vertical="center" wrapText="1"/>
    </xf>
    <xf numFmtId="0" fontId="0" fillId="0" borderId="0" xfId="0" applyAlignment="1" applyProtection="1">
      <alignment vertical="center" wrapText="1"/>
      <protection locked="0"/>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8" fillId="2" borderId="1" xfId="0" applyFont="1" applyFill="1" applyBorder="1" applyAlignment="1">
      <alignment horizontal="justify" vertical="center" wrapText="1"/>
    </xf>
    <xf numFmtId="0" fontId="50"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51" fillId="2" borderId="1" xfId="1" applyFont="1" applyFill="1" applyBorder="1" applyAlignment="1">
      <alignment horizontal="center" vertical="center" wrapText="1"/>
    </xf>
    <xf numFmtId="0" fontId="51"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9" fontId="1" fillId="3" borderId="1" xfId="3" applyFont="1" applyFill="1" applyBorder="1" applyAlignment="1">
      <alignment horizontal="center" vertical="center" wrapText="1"/>
    </xf>
    <xf numFmtId="0" fontId="1" fillId="0" borderId="1" xfId="0" applyFont="1" applyBorder="1" applyAlignment="1">
      <alignment horizontal="left" vertical="top" wrapText="1"/>
    </xf>
    <xf numFmtId="0" fontId="1" fillId="0" borderId="3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Alignment="1">
      <alignment horizontal="justify" vertical="top"/>
    </xf>
    <xf numFmtId="0" fontId="52" fillId="0" borderId="1" xfId="0" applyFont="1" applyBorder="1" applyAlignment="1">
      <alignment horizontal="justify" vertical="top"/>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4" fillId="2" borderId="1" xfId="1" applyFont="1" applyFill="1" applyBorder="1" applyAlignment="1">
      <alignment horizontal="center" vertical="center" wrapText="1"/>
    </xf>
    <xf numFmtId="0" fontId="5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9"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8" borderId="8" xfId="1" applyFont="1" applyFill="1" applyBorder="1" applyAlignment="1">
      <alignment horizontal="center" vertical="center" wrapText="1"/>
    </xf>
    <xf numFmtId="9" fontId="2" fillId="19"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10" xfId="3" applyFont="1" applyFill="1" applyBorder="1" applyAlignment="1" applyProtection="1">
      <alignment horizontal="center" vertical="center" wrapText="1"/>
    </xf>
    <xf numFmtId="9" fontId="2" fillId="14" borderId="10" xfId="3"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9" fontId="2" fillId="0" borderId="29" xfId="0" applyNumberFormat="1" applyFont="1" applyBorder="1" applyAlignment="1">
      <alignment horizontal="center" vertical="center" wrapText="1"/>
    </xf>
    <xf numFmtId="9" fontId="1" fillId="0" borderId="31" xfId="3" applyFont="1" applyFill="1" applyBorder="1" applyAlignment="1" applyProtection="1">
      <alignment horizontal="center" vertical="center" wrapText="1"/>
    </xf>
    <xf numFmtId="49" fontId="1" fillId="2" borderId="1" xfId="0" applyNumberFormat="1" applyFont="1" applyFill="1" applyBorder="1" applyAlignment="1" applyProtection="1">
      <alignment vertical="center" wrapText="1"/>
      <protection locked="0"/>
    </xf>
    <xf numFmtId="49" fontId="1" fillId="0" borderId="29" xfId="0" applyNumberFormat="1"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51" fillId="2" borderId="1" xfId="4"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51" fillId="6" borderId="1" xfId="1"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9" fontId="2" fillId="6" borderId="10" xfId="3" applyFont="1" applyFill="1" applyBorder="1" applyAlignment="1" applyProtection="1">
      <alignment horizontal="center" vertical="center" wrapText="1"/>
    </xf>
    <xf numFmtId="0" fontId="51" fillId="4"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2" borderId="5" xfId="0" applyFont="1" applyFill="1" applyBorder="1" applyAlignment="1">
      <alignment vertical="center"/>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pplyProtection="1">
      <alignment horizontal="left" vertical="top" wrapText="1"/>
      <protection locked="0"/>
    </xf>
    <xf numFmtId="0" fontId="0" fillId="0" borderId="0" xfId="0" applyAlignment="1" applyProtection="1">
      <alignment vertical="top" wrapText="1"/>
      <protection locked="0"/>
    </xf>
    <xf numFmtId="9" fontId="12" fillId="0" borderId="1" xfId="0" applyNumberFormat="1" applyFont="1" applyBorder="1" applyAlignment="1">
      <alignment horizontal="center" vertical="center" wrapText="1"/>
    </xf>
    <xf numFmtId="169" fontId="4" fillId="0" borderId="1" xfId="13" applyFont="1" applyFill="1" applyBorder="1" applyAlignment="1">
      <alignment horizontal="center" vertical="center" wrapText="1"/>
    </xf>
    <xf numFmtId="169" fontId="4" fillId="0" borderId="1" xfId="13" applyFont="1" applyFill="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4" fillId="0" borderId="1" xfId="0" applyFont="1" applyBorder="1" applyAlignment="1">
      <alignment vertical="top" wrapText="1"/>
    </xf>
    <xf numFmtId="0" fontId="0" fillId="8" borderId="1" xfId="0" applyFill="1" applyBorder="1" applyAlignment="1" applyProtection="1">
      <alignment vertical="center" wrapText="1"/>
      <protection locked="0"/>
    </xf>
    <xf numFmtId="0" fontId="5" fillId="0" borderId="8" xfId="0" applyFont="1" applyBorder="1" applyAlignment="1" applyProtection="1">
      <alignment horizontal="center" vertical="center" wrapText="1"/>
      <protection locked="0"/>
    </xf>
    <xf numFmtId="9" fontId="1" fillId="0" borderId="39" xfId="3" applyFont="1" applyFill="1" applyBorder="1" applyAlignment="1" applyProtection="1">
      <alignment horizontal="center" vertical="center"/>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5" fillId="8" borderId="1" xfId="0" applyFont="1" applyFill="1" applyBorder="1" applyAlignment="1">
      <alignment horizontal="center" vertical="center" wrapText="1"/>
    </xf>
    <xf numFmtId="9" fontId="2" fillId="2" borderId="29" xfId="3"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0" fontId="5" fillId="0" borderId="5" xfId="0" applyFont="1" applyBorder="1" applyAlignment="1">
      <alignment horizontal="left" vertical="center" wrapText="1"/>
    </xf>
    <xf numFmtId="49" fontId="1"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1" fontId="1" fillId="0" borderId="12"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50" fillId="0" borderId="0" xfId="0" applyFont="1" applyAlignment="1" applyProtection="1">
      <alignment horizontal="center" vertical="center" wrapText="1"/>
      <protection locked="0"/>
    </xf>
    <xf numFmtId="0" fontId="5" fillId="2" borderId="1" xfId="0" applyFont="1" applyFill="1" applyBorder="1" applyAlignment="1">
      <alignment horizontal="left" vertical="center" wrapText="1"/>
    </xf>
    <xf numFmtId="1" fontId="1" fillId="2" borderId="12" xfId="0" applyNumberFormat="1" applyFont="1" applyFill="1" applyBorder="1" applyAlignment="1">
      <alignment horizontal="center" vertical="center" wrapText="1"/>
    </xf>
    <xf numFmtId="1"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9" fontId="2" fillId="3" borderId="10" xfId="3" applyFont="1" applyFill="1" applyBorder="1" applyAlignment="1" applyProtection="1">
      <alignment horizontal="center" vertical="center" wrapText="1"/>
    </xf>
    <xf numFmtId="1" fontId="2" fillId="17" borderId="1" xfId="0" applyNumberFormat="1" applyFont="1" applyFill="1" applyBorder="1" applyAlignment="1" applyProtection="1">
      <alignment horizontal="center" vertical="center" wrapText="1"/>
      <protection locked="0"/>
    </xf>
    <xf numFmtId="9" fontId="2" fillId="17" borderId="1" xfId="0" applyNumberFormat="1"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9" fontId="2" fillId="17" borderId="10" xfId="3" applyFont="1" applyFill="1" applyBorder="1" applyAlignment="1" applyProtection="1">
      <alignment horizontal="center" vertical="center" wrapText="1"/>
    </xf>
    <xf numFmtId="1" fontId="2" fillId="18" borderId="1" xfId="0" applyNumberFormat="1" applyFont="1" applyFill="1" applyBorder="1" applyAlignment="1" applyProtection="1">
      <alignment horizontal="center" vertical="center" wrapText="1"/>
      <protection locked="0"/>
    </xf>
    <xf numFmtId="9" fontId="2" fillId="18" borderId="1" xfId="0" applyNumberFormat="1" applyFont="1" applyFill="1" applyBorder="1" applyAlignment="1">
      <alignment horizontal="center" vertical="center" wrapText="1"/>
    </xf>
    <xf numFmtId="0" fontId="1" fillId="18" borderId="1" xfId="0" applyFont="1" applyFill="1" applyBorder="1" applyAlignment="1" applyProtection="1">
      <alignment horizontal="center" vertical="center" wrapText="1"/>
      <protection locked="0"/>
    </xf>
    <xf numFmtId="9" fontId="2" fillId="18" borderId="10" xfId="3" applyFont="1" applyFill="1" applyBorder="1" applyAlignment="1" applyProtection="1">
      <alignment horizontal="center" vertical="center" wrapText="1"/>
    </xf>
    <xf numFmtId="1" fontId="2" fillId="20" borderId="1" xfId="0" applyNumberFormat="1" applyFont="1" applyFill="1" applyBorder="1" applyAlignment="1" applyProtection="1">
      <alignment horizontal="center" vertical="center" wrapText="1"/>
      <protection locked="0"/>
    </xf>
    <xf numFmtId="9" fontId="2" fillId="20" borderId="1" xfId="0" applyNumberFormat="1" applyFont="1" applyFill="1" applyBorder="1" applyAlignment="1">
      <alignment horizontal="center" vertical="center" wrapText="1"/>
    </xf>
    <xf numFmtId="0" fontId="1" fillId="20" borderId="1" xfId="0" applyFont="1" applyFill="1" applyBorder="1" applyAlignment="1" applyProtection="1">
      <alignment horizontal="center" vertical="center" wrapText="1"/>
      <protection locked="0"/>
    </xf>
    <xf numFmtId="9" fontId="2" fillId="20" borderId="10" xfId="3" applyFont="1" applyFill="1" applyBorder="1" applyAlignment="1" applyProtection="1">
      <alignment horizontal="center" vertical="center" wrapText="1"/>
    </xf>
    <xf numFmtId="1" fontId="1" fillId="17" borderId="1" xfId="0" applyNumberFormat="1" applyFont="1" applyFill="1" applyBorder="1" applyAlignment="1" applyProtection="1">
      <alignment horizontal="center" vertical="center" wrapText="1"/>
      <protection locked="0"/>
    </xf>
    <xf numFmtId="1" fontId="5" fillId="23" borderId="1" xfId="0" applyNumberFormat="1" applyFont="1" applyFill="1" applyBorder="1" applyAlignment="1" applyProtection="1">
      <alignment horizontal="center" vertical="center" wrapText="1"/>
      <protection locked="0"/>
    </xf>
    <xf numFmtId="9" fontId="12" fillId="23" borderId="1" xfId="0" applyNumberFormat="1" applyFont="1" applyFill="1" applyBorder="1" applyAlignment="1">
      <alignment horizontal="center" vertical="center" wrapText="1"/>
    </xf>
    <xf numFmtId="9" fontId="2" fillId="23" borderId="10" xfId="3" applyFont="1" applyFill="1" applyBorder="1" applyAlignment="1" applyProtection="1">
      <alignment horizontal="center" vertical="center" wrapText="1"/>
    </xf>
    <xf numFmtId="1" fontId="1" fillId="23" borderId="1" xfId="0" applyNumberFormat="1" applyFont="1" applyFill="1" applyBorder="1" applyAlignment="1" applyProtection="1">
      <alignment horizontal="center" vertical="center" wrapText="1"/>
      <protection locked="0"/>
    </xf>
    <xf numFmtId="9" fontId="2" fillId="23" borderId="1" xfId="0" applyNumberFormat="1" applyFont="1" applyFill="1" applyBorder="1" applyAlignment="1">
      <alignment horizontal="center" vertical="center" wrapText="1"/>
    </xf>
    <xf numFmtId="0" fontId="1" fillId="23" borderId="1" xfId="0"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9" fontId="2" fillId="5" borderId="10" xfId="3" applyFont="1" applyFill="1" applyBorder="1" applyAlignment="1" applyProtection="1">
      <alignment horizontal="center" vertical="center" wrapText="1"/>
    </xf>
    <xf numFmtId="1" fontId="1" fillId="18"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9" fontId="2" fillId="13" borderId="10" xfId="3" applyFont="1" applyFill="1" applyBorder="1" applyAlignment="1" applyProtection="1">
      <alignment horizontal="center" vertical="center" wrapText="1"/>
    </xf>
    <xf numFmtId="0" fontId="11" fillId="3" borderId="8" xfId="0" applyFont="1" applyFill="1" applyBorder="1" applyAlignment="1">
      <alignment horizontal="center" vertical="center" wrapText="1"/>
    </xf>
    <xf numFmtId="0" fontId="60" fillId="3" borderId="1" xfId="0" applyFont="1" applyFill="1" applyBorder="1" applyAlignment="1">
      <alignment horizontal="center" wrapText="1"/>
    </xf>
    <xf numFmtId="0" fontId="60" fillId="3" borderId="1" xfId="0" applyFont="1" applyFill="1" applyBorder="1" applyAlignment="1">
      <alignment horizontal="center" vertical="center" wrapText="1"/>
    </xf>
    <xf numFmtId="0" fontId="61" fillId="3" borderId="1" xfId="0" applyFont="1" applyFill="1" applyBorder="1" applyAlignment="1">
      <alignment horizontal="justify" vertical="center" wrapText="1"/>
    </xf>
    <xf numFmtId="0" fontId="6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pplyProtection="1">
      <alignment horizontal="center" vertical="center" wrapText="1"/>
      <protection locked="0"/>
    </xf>
    <xf numFmtId="9" fontId="7" fillId="3" borderId="1" xfId="0" applyNumberFormat="1" applyFont="1" applyFill="1" applyBorder="1" applyAlignment="1">
      <alignment horizontal="center" vertical="center" wrapText="1"/>
    </xf>
    <xf numFmtId="9" fontId="7" fillId="3" borderId="1" xfId="3" applyFont="1" applyFill="1" applyBorder="1" applyAlignment="1" applyProtection="1">
      <alignment horizontal="center" vertical="center" wrapText="1"/>
    </xf>
    <xf numFmtId="0" fontId="60" fillId="17" borderId="0" xfId="0" applyFont="1" applyFill="1" applyAlignment="1">
      <alignment horizontal="center" vertical="center" wrapText="1"/>
    </xf>
    <xf numFmtId="0" fontId="61" fillId="17" borderId="5" xfId="0" applyFont="1" applyFill="1" applyBorder="1" applyAlignment="1">
      <alignment horizontal="justify" vertical="center" wrapText="1"/>
    </xf>
    <xf numFmtId="0" fontId="61" fillId="17" borderId="5" xfId="0" applyFont="1" applyFill="1" applyBorder="1" applyAlignment="1">
      <alignment horizontal="center" vertical="center" wrapText="1"/>
    </xf>
    <xf numFmtId="0" fontId="17" fillId="17" borderId="1" xfId="0" applyFont="1" applyFill="1" applyBorder="1" applyAlignment="1" applyProtection="1">
      <alignment horizontal="center" vertical="center" wrapText="1"/>
      <protection locked="0"/>
    </xf>
    <xf numFmtId="1" fontId="17" fillId="17" borderId="1" xfId="0" applyNumberFormat="1" applyFont="1" applyFill="1" applyBorder="1" applyAlignment="1" applyProtection="1">
      <alignment horizontal="center" vertical="center" wrapText="1"/>
      <protection locked="0"/>
    </xf>
    <xf numFmtId="9" fontId="17" fillId="17" borderId="1" xfId="0" applyNumberFormat="1" applyFont="1" applyFill="1" applyBorder="1" applyAlignment="1">
      <alignment horizontal="center" vertical="center" wrapText="1"/>
    </xf>
    <xf numFmtId="0" fontId="60" fillId="17" borderId="1" xfId="0" applyFont="1" applyFill="1" applyBorder="1" applyAlignment="1" applyProtection="1">
      <alignment horizontal="justify" vertical="center" wrapText="1"/>
      <protection locked="0"/>
    </xf>
    <xf numFmtId="9" fontId="17" fillId="17" borderId="1" xfId="3" applyFont="1" applyFill="1" applyBorder="1" applyAlignment="1" applyProtection="1">
      <alignment horizontal="center" vertical="center" wrapText="1"/>
    </xf>
    <xf numFmtId="0" fontId="7" fillId="17" borderId="1" xfId="0" applyFont="1" applyFill="1" applyBorder="1" applyAlignment="1" applyProtection="1">
      <alignment horizontal="center" vertical="center" wrapText="1"/>
      <protection locked="0"/>
    </xf>
    <xf numFmtId="1" fontId="7" fillId="17" borderId="1" xfId="0" applyNumberFormat="1" applyFont="1" applyFill="1" applyBorder="1" applyAlignment="1" applyProtection="1">
      <alignment horizontal="center" vertical="center" wrapText="1"/>
      <protection locked="0"/>
    </xf>
    <xf numFmtId="9" fontId="7" fillId="17" borderId="1" xfId="0" applyNumberFormat="1" applyFont="1" applyFill="1" applyBorder="1" applyAlignment="1">
      <alignment horizontal="center" vertical="center" wrapText="1"/>
    </xf>
    <xf numFmtId="0" fontId="61" fillId="17" borderId="1" xfId="0" applyFont="1" applyFill="1" applyBorder="1" applyAlignment="1" applyProtection="1">
      <alignment horizontal="center" wrapText="1"/>
      <protection locked="0"/>
    </xf>
    <xf numFmtId="9" fontId="7" fillId="17" borderId="1" xfId="3" applyFont="1" applyFill="1" applyBorder="1" applyAlignment="1" applyProtection="1">
      <alignment horizontal="center" vertical="center" wrapText="1"/>
    </xf>
    <xf numFmtId="0" fontId="60" fillId="17" borderId="1" xfId="0" applyFont="1" applyFill="1" applyBorder="1" applyAlignment="1">
      <alignment horizontal="center" vertical="center" wrapText="1"/>
    </xf>
    <xf numFmtId="1" fontId="7" fillId="17" borderId="8" xfId="0" applyNumberFormat="1" applyFont="1" applyFill="1" applyBorder="1" applyAlignment="1" applyProtection="1">
      <alignment horizontal="center" vertical="center" wrapText="1"/>
      <protection locked="0"/>
    </xf>
    <xf numFmtId="0" fontId="61" fillId="17" borderId="1" xfId="0" applyFont="1" applyFill="1" applyBorder="1" applyAlignment="1" applyProtection="1">
      <alignment horizontal="center" vertical="center" wrapText="1"/>
      <protection locked="0"/>
    </xf>
    <xf numFmtId="0" fontId="61" fillId="17" borderId="1" xfId="0" applyFont="1" applyFill="1" applyBorder="1" applyAlignment="1">
      <alignment vertical="center" wrapText="1"/>
    </xf>
    <xf numFmtId="0" fontId="61" fillId="17" borderId="1" xfId="0" applyFont="1" applyFill="1" applyBorder="1" applyAlignment="1">
      <alignment horizontal="justify" vertical="center" wrapText="1"/>
    </xf>
    <xf numFmtId="0" fontId="61" fillId="17" borderId="1" xfId="0" applyFont="1" applyFill="1" applyBorder="1" applyAlignment="1">
      <alignment horizontal="center" vertical="center" wrapText="1"/>
    </xf>
    <xf numFmtId="0" fontId="61" fillId="17" borderId="1" xfId="0" applyFont="1" applyFill="1" applyBorder="1" applyAlignment="1" applyProtection="1">
      <alignment horizontal="justify" vertical="center" wrapText="1"/>
      <protection locked="0"/>
    </xf>
    <xf numFmtId="0" fontId="61" fillId="18" borderId="1" xfId="0" applyFont="1" applyFill="1" applyBorder="1" applyAlignment="1">
      <alignment horizontal="justify" vertical="center" wrapText="1"/>
    </xf>
    <xf numFmtId="0" fontId="61" fillId="18" borderId="1" xfId="0" applyFont="1" applyFill="1" applyBorder="1" applyAlignment="1">
      <alignment horizontal="left" vertical="center" wrapText="1"/>
    </xf>
    <xf numFmtId="0" fontId="61" fillId="18" borderId="1" xfId="0" applyFont="1" applyFill="1" applyBorder="1" applyAlignment="1">
      <alignment horizontal="center" vertical="center" wrapText="1"/>
    </xf>
    <xf numFmtId="0" fontId="7" fillId="18" borderId="1" xfId="0" applyFont="1" applyFill="1" applyBorder="1" applyAlignment="1" applyProtection="1">
      <alignment horizontal="center" vertical="center" wrapText="1"/>
      <protection locked="0"/>
    </xf>
    <xf numFmtId="1" fontId="7" fillId="18" borderId="1" xfId="0" applyNumberFormat="1" applyFont="1" applyFill="1" applyBorder="1" applyAlignment="1" applyProtection="1">
      <alignment horizontal="center" vertical="center" wrapText="1"/>
      <protection locked="0"/>
    </xf>
    <xf numFmtId="1" fontId="7" fillId="18" borderId="8" xfId="0" applyNumberFormat="1" applyFont="1" applyFill="1" applyBorder="1" applyAlignment="1" applyProtection="1">
      <alignment horizontal="center" vertical="center" wrapText="1"/>
      <protection locked="0"/>
    </xf>
    <xf numFmtId="9" fontId="7" fillId="18" borderId="1" xfId="0" applyNumberFormat="1" applyFont="1" applyFill="1" applyBorder="1" applyAlignment="1">
      <alignment horizontal="center" vertical="center" wrapText="1"/>
    </xf>
    <xf numFmtId="0" fontId="61" fillId="18" borderId="1" xfId="0" applyFont="1" applyFill="1" applyBorder="1" applyAlignment="1" applyProtection="1">
      <alignment horizontal="justify" vertical="center" wrapText="1"/>
      <protection locked="0"/>
    </xf>
    <xf numFmtId="9" fontId="7" fillId="18" borderId="1" xfId="3" applyFont="1" applyFill="1" applyBorder="1" applyAlignment="1" applyProtection="1">
      <alignment horizontal="center" vertical="center" wrapText="1"/>
    </xf>
    <xf numFmtId="0" fontId="60" fillId="18"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0" fillId="20" borderId="1" xfId="0" applyFont="1" applyFill="1" applyBorder="1" applyAlignment="1">
      <alignment horizontal="justify" vertical="center" wrapText="1"/>
    </xf>
    <xf numFmtId="0" fontId="7" fillId="20" borderId="1" xfId="0" applyFont="1" applyFill="1" applyBorder="1" applyAlignment="1" applyProtection="1">
      <alignment horizontal="center" vertical="center" wrapText="1"/>
      <protection locked="0"/>
    </xf>
    <xf numFmtId="1" fontId="7" fillId="20" borderId="1" xfId="0" applyNumberFormat="1" applyFont="1" applyFill="1" applyBorder="1" applyAlignment="1" applyProtection="1">
      <alignment horizontal="center" vertical="center" wrapText="1"/>
      <protection locked="0"/>
    </xf>
    <xf numFmtId="9" fontId="7" fillId="20" borderId="1" xfId="0" applyNumberFormat="1" applyFont="1" applyFill="1" applyBorder="1" applyAlignment="1">
      <alignment horizontal="center" vertical="center" wrapText="1"/>
    </xf>
    <xf numFmtId="0" fontId="61" fillId="20" borderId="1" xfId="0" applyFont="1" applyFill="1" applyBorder="1" applyAlignment="1" applyProtection="1">
      <alignment horizontal="center" vertical="center" wrapText="1"/>
      <protection locked="0"/>
    </xf>
    <xf numFmtId="9" fontId="7" fillId="20" borderId="1" xfId="3" applyFont="1" applyFill="1" applyBorder="1" applyAlignment="1" applyProtection="1">
      <alignment horizontal="center" vertical="center" wrapText="1"/>
    </xf>
    <xf numFmtId="0" fontId="60" fillId="20" borderId="1" xfId="0" applyFont="1" applyFill="1" applyBorder="1" applyAlignment="1" applyProtection="1">
      <alignment wrapText="1"/>
      <protection locked="0"/>
    </xf>
    <xf numFmtId="0" fontId="60" fillId="20" borderId="1" xfId="0" applyFont="1" applyFill="1" applyBorder="1" applyAlignment="1">
      <alignment horizontal="center" vertical="center" wrapText="1"/>
    </xf>
    <xf numFmtId="0" fontId="60" fillId="14" borderId="1" xfId="2"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0" fillId="14" borderId="1" xfId="0" applyFont="1" applyFill="1" applyBorder="1" applyAlignment="1">
      <alignment horizontal="left" vertical="center" wrapText="1"/>
    </xf>
    <xf numFmtId="0" fontId="60" fillId="14" borderId="12" xfId="0" applyFont="1" applyFill="1" applyBorder="1" applyAlignment="1">
      <alignment horizontal="center" vertical="center" wrapText="1"/>
    </xf>
    <xf numFmtId="0" fontId="17" fillId="14" borderId="1" xfId="0" applyFont="1" applyFill="1" applyBorder="1" applyAlignment="1" applyProtection="1">
      <alignment horizontal="center" vertical="center" wrapText="1"/>
      <protection locked="0"/>
    </xf>
    <xf numFmtId="1" fontId="17" fillId="14" borderId="1" xfId="0" applyNumberFormat="1" applyFont="1" applyFill="1" applyBorder="1" applyAlignment="1" applyProtection="1">
      <alignment horizontal="center" vertical="center" wrapText="1"/>
      <protection locked="0"/>
    </xf>
    <xf numFmtId="9" fontId="17" fillId="14" borderId="1" xfId="0" applyNumberFormat="1" applyFont="1" applyFill="1" applyBorder="1" applyAlignment="1">
      <alignment horizontal="center" vertical="center" wrapText="1"/>
    </xf>
    <xf numFmtId="0" fontId="60" fillId="14" borderId="1" xfId="0" applyFont="1" applyFill="1" applyBorder="1" applyAlignment="1" applyProtection="1">
      <alignment horizontal="justify" vertical="center" wrapText="1"/>
      <protection locked="0"/>
    </xf>
    <xf numFmtId="9" fontId="7" fillId="14" borderId="1" xfId="3" applyFont="1" applyFill="1" applyBorder="1" applyAlignment="1" applyProtection="1">
      <alignment horizontal="center" vertical="center" wrapText="1"/>
    </xf>
    <xf numFmtId="1" fontId="2" fillId="14" borderId="1" xfId="0" applyNumberFormat="1" applyFont="1" applyFill="1" applyBorder="1" applyAlignment="1" applyProtection="1">
      <alignment horizontal="center" vertical="center" wrapText="1"/>
      <protection locked="0"/>
    </xf>
    <xf numFmtId="9" fontId="2" fillId="14" borderId="1" xfId="0" applyNumberFormat="1" applyFont="1" applyFill="1" applyBorder="1" applyAlignment="1">
      <alignment horizontal="center" vertical="center" wrapText="1"/>
    </xf>
    <xf numFmtId="0" fontId="60" fillId="14" borderId="1" xfId="0" applyFont="1" applyFill="1" applyBorder="1" applyAlignment="1" applyProtection="1">
      <alignment horizontal="center" vertical="center" wrapText="1"/>
      <protection locked="0"/>
    </xf>
    <xf numFmtId="0" fontId="11" fillId="18" borderId="1" xfId="0" applyFont="1" applyFill="1" applyBorder="1" applyAlignment="1" applyProtection="1">
      <alignment horizontal="center" vertical="center" wrapText="1"/>
      <protection locked="0"/>
    </xf>
    <xf numFmtId="0" fontId="11" fillId="17" borderId="1" xfId="0" applyFont="1" applyFill="1" applyBorder="1" applyAlignment="1" applyProtection="1">
      <alignment horizontal="center" vertical="center" wrapText="1"/>
      <protection locked="0"/>
    </xf>
    <xf numFmtId="0" fontId="11" fillId="14" borderId="1" xfId="0" applyFont="1" applyFill="1" applyBorder="1" applyAlignment="1" applyProtection="1">
      <alignment horizontal="center" vertical="center" wrapText="1"/>
      <protection locked="0"/>
    </xf>
    <xf numFmtId="9" fontId="2" fillId="20" borderId="1" xfId="3" applyFont="1" applyFill="1" applyBorder="1" applyAlignment="1" applyProtection="1">
      <alignment horizontal="center" vertical="center" wrapText="1"/>
    </xf>
    <xf numFmtId="1" fontId="2" fillId="5" borderId="1" xfId="0" applyNumberFormat="1" applyFont="1" applyFill="1" applyBorder="1" applyAlignment="1" applyProtection="1">
      <alignment horizontal="center" vertical="center" wrapText="1"/>
      <protection locked="0"/>
    </xf>
    <xf numFmtId="1" fontId="2" fillId="23" borderId="1" xfId="0" applyNumberFormat="1" applyFont="1" applyFill="1" applyBorder="1" applyAlignment="1" applyProtection="1">
      <alignment horizontal="center" vertical="center" wrapText="1"/>
      <protection locked="0"/>
    </xf>
    <xf numFmtId="0" fontId="23" fillId="23" borderId="1" xfId="0" applyFont="1" applyFill="1" applyBorder="1" applyAlignment="1" applyProtection="1">
      <alignment horizontal="center" vertical="center" wrapText="1"/>
      <protection locked="0"/>
    </xf>
    <xf numFmtId="1" fontId="2" fillId="13" borderId="1" xfId="0" applyNumberFormat="1" applyFont="1" applyFill="1" applyBorder="1" applyAlignment="1" applyProtection="1">
      <alignment horizontal="center" vertical="center" wrapText="1"/>
      <protection locked="0"/>
    </xf>
    <xf numFmtId="0" fontId="23" fillId="17" borderId="0" xfId="0" applyFont="1" applyFill="1" applyAlignment="1" applyProtection="1">
      <alignment horizontal="center" wrapText="1"/>
      <protection locked="0"/>
    </xf>
    <xf numFmtId="0" fontId="1" fillId="24" borderId="1" xfId="0" applyFont="1" applyFill="1" applyBorder="1" applyAlignment="1" applyProtection="1">
      <alignment horizontal="center" vertical="center" wrapText="1"/>
      <protection locked="0"/>
    </xf>
    <xf numFmtId="9" fontId="2" fillId="24" borderId="10" xfId="3" applyFont="1" applyFill="1" applyBorder="1" applyAlignment="1" applyProtection="1">
      <alignment horizontal="center" vertical="center" wrapText="1"/>
    </xf>
    <xf numFmtId="0" fontId="1" fillId="25" borderId="1" xfId="0" applyFont="1" applyFill="1" applyBorder="1" applyAlignment="1" applyProtection="1">
      <alignment horizontal="center" vertical="center" wrapText="1"/>
      <protection locked="0"/>
    </xf>
    <xf numFmtId="9" fontId="2" fillId="25" borderId="10" xfId="3"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protection locked="0"/>
    </xf>
    <xf numFmtId="9" fontId="2" fillId="19" borderId="10" xfId="3" applyFont="1" applyFill="1" applyBorder="1" applyAlignment="1" applyProtection="1">
      <alignment horizontal="center" vertical="center" wrapText="1"/>
    </xf>
    <xf numFmtId="9" fontId="2" fillId="26" borderId="1" xfId="0" applyNumberFormat="1" applyFont="1" applyFill="1" applyBorder="1" applyAlignment="1">
      <alignment horizontal="center" vertical="center" wrapText="1"/>
    </xf>
    <xf numFmtId="0" fontId="1" fillId="26" borderId="1" xfId="0" applyFont="1" applyFill="1" applyBorder="1" applyAlignment="1" applyProtection="1">
      <alignment horizontal="center" vertical="center" wrapText="1"/>
      <protection locked="0"/>
    </xf>
    <xf numFmtId="9" fontId="2" fillId="26" borderId="10" xfId="3" applyFont="1" applyFill="1" applyBorder="1" applyAlignment="1" applyProtection="1">
      <alignment horizontal="center" vertical="center" wrapText="1"/>
    </xf>
    <xf numFmtId="1" fontId="2" fillId="26" borderId="1" xfId="0" applyNumberFormat="1" applyFont="1" applyFill="1" applyBorder="1" applyAlignment="1" applyProtection="1">
      <alignment horizontal="center" vertical="center" wrapText="1"/>
      <protection locked="0"/>
    </xf>
    <xf numFmtId="0" fontId="1" fillId="27" borderId="1" xfId="0" applyFont="1" applyFill="1" applyBorder="1" applyAlignment="1" applyProtection="1">
      <alignment horizontal="center" vertical="center" wrapText="1"/>
      <protection locked="0"/>
    </xf>
    <xf numFmtId="9" fontId="2" fillId="27" borderId="10" xfId="3" applyFont="1" applyFill="1" applyBorder="1" applyAlignment="1" applyProtection="1">
      <alignment horizontal="center" vertical="center" wrapText="1"/>
    </xf>
    <xf numFmtId="0" fontId="11" fillId="27"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1" fontId="2" fillId="24" borderId="1" xfId="0" applyNumberFormat="1" applyFont="1" applyFill="1" applyBorder="1" applyAlignment="1" applyProtection="1">
      <alignment horizontal="center" vertical="center" wrapText="1"/>
      <protection locked="0"/>
    </xf>
    <xf numFmtId="9" fontId="2" fillId="24" borderId="1" xfId="0" applyNumberFormat="1" applyFont="1" applyFill="1" applyBorder="1" applyAlignment="1">
      <alignment horizontal="center" vertical="center" wrapText="1"/>
    </xf>
    <xf numFmtId="1" fontId="2" fillId="27" borderId="1" xfId="0" applyNumberFormat="1" applyFont="1" applyFill="1" applyBorder="1" applyAlignment="1" applyProtection="1">
      <alignment horizontal="center" vertical="center" wrapText="1"/>
      <protection locked="0"/>
    </xf>
    <xf numFmtId="9" fontId="2" fillId="27" borderId="1" xfId="0" applyNumberFormat="1" applyFont="1" applyFill="1" applyBorder="1" applyAlignment="1">
      <alignment horizontal="center" vertical="center" wrapText="1"/>
    </xf>
    <xf numFmtId="1" fontId="2" fillId="19" borderId="1" xfId="0" applyNumberFormat="1" applyFont="1" applyFill="1" applyBorder="1" applyAlignment="1" applyProtection="1">
      <alignment horizontal="center" vertical="center" wrapText="1"/>
      <protection locked="0"/>
    </xf>
    <xf numFmtId="1" fontId="2" fillId="25" borderId="1" xfId="0" applyNumberFormat="1" applyFont="1" applyFill="1" applyBorder="1" applyAlignment="1" applyProtection="1">
      <alignment horizontal="center" vertical="center" wrapText="1"/>
      <protection locked="0"/>
    </xf>
    <xf numFmtId="9" fontId="2" fillId="25" borderId="1" xfId="0" applyNumberFormat="1" applyFont="1" applyFill="1" applyBorder="1" applyAlignment="1">
      <alignment horizontal="center" vertical="center" wrapText="1"/>
    </xf>
    <xf numFmtId="1" fontId="2" fillId="4" borderId="1" xfId="0" applyNumberFormat="1" applyFont="1" applyFill="1" applyBorder="1" applyAlignment="1" applyProtection="1">
      <alignment horizontal="center" vertical="center" wrapText="1"/>
      <protection locked="0"/>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41" fillId="0" borderId="1" xfId="0" applyFont="1" applyBorder="1" applyAlignment="1">
      <alignment horizontal="center" vertical="center" wrapText="1"/>
    </xf>
    <xf numFmtId="0" fontId="0" fillId="0" borderId="28" xfId="0" applyBorder="1" applyAlignment="1" applyProtection="1">
      <alignment wrapText="1"/>
      <protection locked="0"/>
    </xf>
    <xf numFmtId="0" fontId="10" fillId="0" borderId="1" xfId="0" applyFont="1" applyBorder="1" applyAlignment="1">
      <alignment horizontal="center" vertical="center" wrapText="1"/>
    </xf>
    <xf numFmtId="0" fontId="0" fillId="0" borderId="13" xfId="0" applyBorder="1" applyAlignment="1" applyProtection="1">
      <alignment horizontal="center" vertical="center" wrapText="1"/>
      <protection locked="0"/>
    </xf>
    <xf numFmtId="0" fontId="0" fillId="2" borderId="5" xfId="0" applyFill="1" applyBorder="1" applyAlignment="1" applyProtection="1">
      <alignment wrapText="1"/>
      <protection locked="0"/>
    </xf>
    <xf numFmtId="0" fontId="3" fillId="2" borderId="3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4" fillId="2" borderId="5" xfId="0" applyFont="1" applyFill="1" applyBorder="1" applyAlignment="1" applyProtection="1">
      <alignment vertical="center" wrapText="1"/>
      <protection locked="0"/>
    </xf>
    <xf numFmtId="0" fontId="14" fillId="0" borderId="28" xfId="0" applyFont="1" applyBorder="1" applyAlignment="1" applyProtection="1">
      <alignment wrapText="1"/>
      <protection locked="0"/>
    </xf>
    <xf numFmtId="0" fontId="40" fillId="2" borderId="5"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left" vertical="center" wrapText="1"/>
      <protection locked="0"/>
    </xf>
    <xf numFmtId="0" fontId="11" fillId="0" borderId="1" xfId="2" applyFont="1" applyBorder="1" applyAlignment="1">
      <alignment horizontal="left" vertical="top" wrapText="1"/>
    </xf>
    <xf numFmtId="0" fontId="1" fillId="0" borderId="29" xfId="0" applyFont="1" applyBorder="1" applyAlignment="1">
      <alignment horizontal="left" vertical="top" wrapText="1"/>
    </xf>
    <xf numFmtId="0" fontId="5" fillId="0" borderId="5" xfId="0" applyFont="1" applyBorder="1" applyAlignment="1">
      <alignment horizontal="justify" vertical="top" wrapText="1"/>
    </xf>
    <xf numFmtId="0" fontId="52" fillId="0" borderId="0" xfId="0" applyFont="1" applyAlignment="1">
      <alignment horizontal="justify" vertical="top" wrapText="1"/>
    </xf>
    <xf numFmtId="0" fontId="1" fillId="0" borderId="1" xfId="2" applyFont="1" applyBorder="1" applyAlignment="1">
      <alignment horizontal="center" vertical="top" wrapText="1"/>
    </xf>
    <xf numFmtId="0" fontId="0" fillId="0" borderId="29" xfId="0" applyBorder="1" applyAlignment="1" applyProtection="1">
      <alignment vertical="top" wrapText="1"/>
      <protection locked="0"/>
    </xf>
    <xf numFmtId="0" fontId="1" fillId="0" borderId="0" xfId="0" applyFont="1" applyAlignment="1">
      <alignment horizontal="justify" vertical="top"/>
    </xf>
    <xf numFmtId="0" fontId="1" fillId="0" borderId="1" xfId="2" applyFont="1" applyBorder="1" applyAlignment="1">
      <alignment horizontal="left" vertical="top" wrapText="1"/>
    </xf>
    <xf numFmtId="41" fontId="4" fillId="0" borderId="13" xfId="9" applyFont="1" applyFill="1" applyBorder="1" applyAlignment="1" applyProtection="1">
      <alignment horizontal="center" vertical="center" wrapText="1"/>
      <protection locked="0"/>
    </xf>
    <xf numFmtId="0" fontId="1" fillId="0" borderId="1" xfId="0" applyFont="1" applyBorder="1" applyAlignment="1">
      <alignment vertical="top" wrapText="1"/>
    </xf>
    <xf numFmtId="169" fontId="4" fillId="0" borderId="1" xfId="13" applyFont="1" applyBorder="1" applyAlignment="1" applyProtection="1">
      <alignment horizontal="center" vertical="center" wrapText="1"/>
      <protection locked="0"/>
    </xf>
    <xf numFmtId="0" fontId="5" fillId="0" borderId="1" xfId="0" applyFont="1" applyBorder="1" applyAlignment="1">
      <alignment vertical="center" wrapText="1"/>
    </xf>
    <xf numFmtId="3" fontId="0" fillId="0" borderId="1" xfId="0" applyNumberFormat="1" applyBorder="1" applyAlignment="1">
      <alignment horizontal="center" vertical="center" wrapText="1"/>
    </xf>
    <xf numFmtId="1" fontId="14" fillId="0" borderId="13" xfId="0" applyNumberFormat="1" applyFont="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protection locked="0"/>
    </xf>
    <xf numFmtId="0" fontId="56" fillId="0" borderId="1" xfId="0" applyFont="1" applyBorder="1" applyAlignment="1">
      <alignment vertical="top" wrapText="1"/>
    </xf>
    <xf numFmtId="0" fontId="14" fillId="0" borderId="1" xfId="0" applyFont="1" applyBorder="1" applyAlignment="1">
      <alignment vertical="top" wrapText="1"/>
    </xf>
    <xf numFmtId="0" fontId="5" fillId="0" borderId="1" xfId="0" applyFont="1" applyBorder="1" applyAlignment="1">
      <alignment vertical="top" wrapText="1"/>
    </xf>
    <xf numFmtId="0" fontId="65" fillId="0" borderId="1" xfId="0" applyFont="1" applyBorder="1" applyAlignment="1">
      <alignment vertical="top" wrapText="1"/>
    </xf>
    <xf numFmtId="9" fontId="12" fillId="2" borderId="1" xfId="0" applyNumberFormat="1" applyFont="1" applyFill="1" applyBorder="1" applyAlignment="1">
      <alignment horizontal="center" vertical="center" wrapText="1"/>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0" fontId="1" fillId="8" borderId="29" xfId="0" applyFont="1" applyFill="1" applyBorder="1" applyAlignment="1">
      <alignment horizontal="left" vertical="center" wrapText="1"/>
    </xf>
    <xf numFmtId="0" fontId="1" fillId="8" borderId="29" xfId="0" applyFont="1" applyFill="1" applyBorder="1" applyAlignment="1">
      <alignment horizontal="left" vertical="top" wrapText="1"/>
    </xf>
    <xf numFmtId="0" fontId="1" fillId="8" borderId="46" xfId="0" applyFont="1" applyFill="1" applyBorder="1" applyAlignment="1">
      <alignment horizontal="center" vertical="center" wrapText="1"/>
    </xf>
    <xf numFmtId="0" fontId="1" fillId="8" borderId="46" xfId="0" applyFont="1" applyFill="1" applyBorder="1" applyAlignment="1">
      <alignment horizontal="center" vertical="center"/>
    </xf>
    <xf numFmtId="0" fontId="5" fillId="28" borderId="36" xfId="79" applyFont="1" applyFill="1" applyBorder="1" applyAlignment="1">
      <alignment horizontal="left" vertical="top" wrapText="1"/>
    </xf>
    <xf numFmtId="0" fontId="5" fillId="28" borderId="36" xfId="79" applyFont="1" applyFill="1" applyBorder="1" applyAlignment="1">
      <alignment horizontal="center" vertical="center" wrapText="1"/>
    </xf>
    <xf numFmtId="9" fontId="5" fillId="28" borderId="36" xfId="79" applyNumberFormat="1" applyFont="1" applyFill="1" applyBorder="1" applyAlignment="1">
      <alignment horizontal="center" vertical="center" wrapText="1"/>
    </xf>
    <xf numFmtId="0" fontId="5" fillId="28" borderId="36" xfId="79" applyFont="1" applyFill="1" applyBorder="1" applyAlignment="1">
      <alignment vertical="center" wrapText="1"/>
    </xf>
    <xf numFmtId="0" fontId="5" fillId="0" borderId="36" xfId="79" applyFont="1" applyBorder="1" applyAlignment="1">
      <alignment vertical="center" wrapText="1"/>
    </xf>
    <xf numFmtId="49" fontId="5" fillId="28" borderId="36" xfId="79" applyNumberFormat="1" applyFont="1" applyFill="1" applyBorder="1" applyAlignment="1">
      <alignment horizontal="center" vertical="center" wrapText="1"/>
    </xf>
    <xf numFmtId="0" fontId="39" fillId="28" borderId="36" xfId="79" applyFont="1" applyFill="1" applyBorder="1" applyAlignment="1">
      <alignment horizontal="center" vertical="center" wrapText="1"/>
    </xf>
    <xf numFmtId="9" fontId="12" fillId="0" borderId="47" xfId="79" applyNumberFormat="1" applyFont="1" applyBorder="1" applyAlignment="1">
      <alignment horizontal="center" vertical="center" wrapText="1"/>
    </xf>
    <xf numFmtId="0" fontId="5" fillId="0" borderId="36" xfId="79" applyFont="1" applyBorder="1" applyAlignment="1">
      <alignment horizontal="center" vertical="top" wrapText="1"/>
    </xf>
    <xf numFmtId="9" fontId="12" fillId="30" borderId="36" xfId="79" applyNumberFormat="1" applyFont="1" applyFill="1" applyBorder="1" applyAlignment="1">
      <alignment horizontal="center" vertical="center" wrapText="1"/>
    </xf>
    <xf numFmtId="0" fontId="5" fillId="30" borderId="36" xfId="79" applyFont="1" applyFill="1" applyBorder="1" applyAlignment="1">
      <alignment horizontal="left" vertical="center" wrapText="1"/>
    </xf>
    <xf numFmtId="0" fontId="5" fillId="30" borderId="36" xfId="79" applyFont="1" applyFill="1" applyBorder="1" applyAlignment="1">
      <alignment horizontal="center" vertical="center" wrapText="1"/>
    </xf>
    <xf numFmtId="0" fontId="5" fillId="31" borderId="35" xfId="79" applyFont="1" applyFill="1" applyBorder="1" applyAlignment="1">
      <alignment horizontal="center" vertical="center" wrapText="1"/>
    </xf>
    <xf numFmtId="0" fontId="69" fillId="30" borderId="36" xfId="79" applyFont="1" applyFill="1" applyBorder="1" applyAlignment="1">
      <alignment horizontal="center" vertical="center" wrapText="1"/>
    </xf>
    <xf numFmtId="0" fontId="39" fillId="30" borderId="35" xfId="79" applyFont="1" applyFill="1" applyBorder="1" applyAlignment="1">
      <alignment horizontal="left" vertical="center" wrapText="1"/>
    </xf>
    <xf numFmtId="0" fontId="70" fillId="30" borderId="48" xfId="79" applyFont="1" applyFill="1" applyBorder="1" applyAlignment="1">
      <alignment horizontal="center" vertical="center" wrapText="1"/>
    </xf>
    <xf numFmtId="0" fontId="12" fillId="30" borderId="36" xfId="79" applyFont="1" applyFill="1" applyBorder="1" applyAlignment="1">
      <alignment horizontal="center" vertical="center" wrapText="1"/>
    </xf>
    <xf numFmtId="0" fontId="12" fillId="30" borderId="35" xfId="79" applyFont="1" applyFill="1" applyBorder="1" applyAlignment="1">
      <alignment horizontal="center" vertical="center" wrapText="1"/>
    </xf>
    <xf numFmtId="0" fontId="71" fillId="30" borderId="36" xfId="79" applyFont="1" applyFill="1" applyBorder="1" applyAlignment="1">
      <alignment horizontal="center" vertical="center" wrapText="1"/>
    </xf>
    <xf numFmtId="0" fontId="5" fillId="32" borderId="36" xfId="79" applyFont="1" applyFill="1" applyBorder="1" applyAlignment="1">
      <alignment horizontal="center" vertical="center" wrapText="1"/>
    </xf>
    <xf numFmtId="9" fontId="5" fillId="32" borderId="36" xfId="79" applyNumberFormat="1" applyFont="1" applyFill="1" applyBorder="1" applyAlignment="1">
      <alignment horizontal="center" vertical="center" wrapText="1"/>
    </xf>
    <xf numFmtId="0" fontId="5" fillId="29" borderId="36" xfId="79" applyFont="1" applyFill="1" applyBorder="1" applyAlignment="1">
      <alignment horizontal="center" vertical="center" wrapText="1"/>
    </xf>
    <xf numFmtId="9" fontId="5" fillId="29" borderId="36" xfId="79" applyNumberFormat="1" applyFont="1" applyFill="1" applyBorder="1" applyAlignment="1">
      <alignment horizontal="center" vertical="center" wrapText="1"/>
    </xf>
    <xf numFmtId="9" fontId="12" fillId="29" borderId="47" xfId="79" applyNumberFormat="1" applyFont="1" applyFill="1" applyBorder="1" applyAlignment="1">
      <alignment horizontal="center" vertical="center" wrapText="1"/>
    </xf>
    <xf numFmtId="0" fontId="39" fillId="0" borderId="36" xfId="81" applyFont="1" applyBorder="1" applyAlignment="1">
      <alignment wrapText="1"/>
    </xf>
    <xf numFmtId="0" fontId="5" fillId="32" borderId="36" xfId="79" applyFont="1" applyFill="1" applyBorder="1" applyAlignment="1">
      <alignment horizontal="left" vertical="center" wrapText="1"/>
    </xf>
    <xf numFmtId="1" fontId="5" fillId="29" borderId="36" xfId="79" applyNumberFormat="1" applyFont="1" applyFill="1" applyBorder="1" applyAlignment="1">
      <alignment horizontal="center" vertical="center" wrapText="1"/>
    </xf>
    <xf numFmtId="0" fontId="69" fillId="30" borderId="35" xfId="79" applyFont="1" applyFill="1" applyBorder="1" applyAlignment="1">
      <alignment horizontal="left" vertical="center" wrapText="1"/>
    </xf>
    <xf numFmtId="0" fontId="69" fillId="30" borderId="48" xfId="79" applyFont="1" applyFill="1" applyBorder="1" applyAlignment="1">
      <alignment vertical="center" wrapText="1"/>
    </xf>
    <xf numFmtId="0" fontId="39" fillId="29" borderId="36" xfId="79" applyFont="1" applyFill="1" applyBorder="1" applyAlignment="1">
      <alignment horizontal="center" vertical="center" wrapText="1"/>
    </xf>
    <xf numFmtId="0" fontId="69" fillId="28" borderId="36" xfId="79" applyFont="1" applyFill="1" applyBorder="1" applyAlignment="1">
      <alignment horizontal="center" vertical="center"/>
    </xf>
    <xf numFmtId="0" fontId="5" fillId="30" borderId="36" xfId="79" applyFont="1" applyFill="1" applyBorder="1" applyAlignment="1">
      <alignment horizontal="center" wrapText="1"/>
    </xf>
    <xf numFmtId="0" fontId="5" fillId="33" borderId="41" xfId="79" applyFont="1" applyFill="1" applyBorder="1" applyAlignment="1">
      <alignment horizontal="center" vertical="center" wrapText="1"/>
    </xf>
    <xf numFmtId="0" fontId="39" fillId="22" borderId="35" xfId="79" applyFont="1" applyFill="1" applyBorder="1" applyAlignment="1">
      <alignment horizontal="left" vertical="center" wrapText="1"/>
    </xf>
    <xf numFmtId="0" fontId="12" fillId="30" borderId="36" xfId="79" applyFont="1" applyFill="1" applyBorder="1" applyAlignment="1">
      <alignment horizontal="left" vertical="center" wrapText="1"/>
    </xf>
    <xf numFmtId="0" fontId="39" fillId="32" borderId="36" xfId="79" applyFont="1" applyFill="1" applyBorder="1" applyAlignment="1">
      <alignment horizontal="center" vertical="center" wrapText="1"/>
    </xf>
    <xf numFmtId="0" fontId="5" fillId="32" borderId="36" xfId="79" applyFont="1" applyFill="1" applyBorder="1" applyAlignment="1">
      <alignment vertical="center" wrapText="1"/>
    </xf>
    <xf numFmtId="0" fontId="69" fillId="34" borderId="36" xfId="79" applyFont="1" applyFill="1" applyBorder="1" applyAlignment="1">
      <alignment horizontal="left" vertical="center" wrapText="1"/>
    </xf>
    <xf numFmtId="0" fontId="69" fillId="34" borderId="40" xfId="79" applyFont="1" applyFill="1" applyBorder="1" applyAlignment="1">
      <alignment horizontal="left" vertical="center" wrapText="1"/>
    </xf>
    <xf numFmtId="0" fontId="72" fillId="22" borderId="36" xfId="79" applyFont="1" applyFill="1" applyBorder="1" applyAlignment="1">
      <alignment horizontal="left" vertical="center" wrapText="1"/>
    </xf>
    <xf numFmtId="0" fontId="39" fillId="22" borderId="36" xfId="79" applyFont="1" applyFill="1" applyBorder="1" applyAlignment="1">
      <alignment horizontal="left" vertical="center" wrapText="1"/>
    </xf>
    <xf numFmtId="3" fontId="39" fillId="32" borderId="36" xfId="79" applyNumberFormat="1" applyFont="1" applyFill="1" applyBorder="1" applyAlignment="1">
      <alignment horizontal="center" vertical="center" wrapText="1"/>
    </xf>
    <xf numFmtId="3" fontId="39" fillId="28" borderId="36" xfId="79" applyNumberFormat="1" applyFont="1" applyFill="1" applyBorder="1" applyAlignment="1">
      <alignment horizontal="center" vertical="center" wrapText="1"/>
    </xf>
    <xf numFmtId="0" fontId="69" fillId="22" borderId="36" xfId="79" applyFont="1" applyFill="1" applyBorder="1" applyAlignment="1">
      <alignment horizontal="left" vertical="center" wrapText="1"/>
    </xf>
    <xf numFmtId="0" fontId="5" fillId="29" borderId="36" xfId="79" applyFont="1" applyFill="1" applyBorder="1" applyAlignment="1">
      <alignment horizontal="left" vertical="top" wrapText="1"/>
    </xf>
    <xf numFmtId="0" fontId="5" fillId="29" borderId="36" xfId="79" applyFont="1" applyFill="1" applyBorder="1" applyAlignment="1">
      <alignment horizontal="left" vertical="center" wrapText="1"/>
    </xf>
    <xf numFmtId="0" fontId="69" fillId="0" borderId="0" xfId="79" applyFont="1" applyAlignment="1">
      <alignment horizontal="left" vertical="center"/>
    </xf>
    <xf numFmtId="9" fontId="12" fillId="29" borderId="36" xfId="79" applyNumberFormat="1" applyFont="1" applyFill="1" applyBorder="1" applyAlignment="1">
      <alignment horizontal="center" vertical="center" wrapText="1"/>
    </xf>
    <xf numFmtId="9" fontId="12" fillId="32" borderId="36" xfId="79"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67" fontId="1" fillId="2" borderId="1" xfId="3" applyNumberFormat="1" applyFont="1" applyFill="1" applyBorder="1" applyAlignment="1" applyProtection="1">
      <alignment horizontal="center" vertical="center" wrapText="1"/>
    </xf>
    <xf numFmtId="0" fontId="75" fillId="2" borderId="1" xfId="0" applyFont="1" applyFill="1" applyBorder="1" applyAlignment="1" applyProtection="1">
      <alignment horizontal="center" vertical="center" wrapText="1"/>
      <protection locked="0"/>
    </xf>
    <xf numFmtId="10"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wrapText="1"/>
      <protection locked="0"/>
    </xf>
    <xf numFmtId="0" fontId="76" fillId="2" borderId="1"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1" fontId="5" fillId="0" borderId="25" xfId="0" applyNumberFormat="1" applyFont="1" applyBorder="1" applyAlignment="1" applyProtection="1">
      <alignment horizontal="center" vertical="center" wrapText="1"/>
      <protection locked="0"/>
    </xf>
    <xf numFmtId="1" fontId="5" fillId="0" borderId="32" xfId="0" applyNumberFormat="1" applyFont="1" applyBorder="1" applyAlignment="1" applyProtection="1">
      <alignment horizontal="center" vertical="center" wrapText="1"/>
      <protection locked="0"/>
    </xf>
    <xf numFmtId="1" fontId="5" fillId="0" borderId="5" xfId="0" applyNumberFormat="1" applyFont="1" applyBorder="1" applyAlignment="1" applyProtection="1">
      <alignment horizontal="center" vertical="center" wrapText="1"/>
      <protection locked="0"/>
    </xf>
    <xf numFmtId="1" fontId="5" fillId="0" borderId="29" xfId="0" applyNumberFormat="1" applyFont="1" applyBorder="1" applyAlignment="1" applyProtection="1">
      <alignment horizontal="center" vertical="center" wrapText="1"/>
      <protection locked="0"/>
    </xf>
    <xf numFmtId="9" fontId="1" fillId="0" borderId="2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9" fontId="1" fillId="2" borderId="5" xfId="0" applyNumberFormat="1" applyFont="1" applyFill="1" applyBorder="1" applyAlignment="1">
      <alignment horizontal="center" vertical="center" wrapText="1"/>
    </xf>
    <xf numFmtId="9" fontId="1" fillId="2" borderId="29"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2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8" borderId="50" xfId="0" applyFont="1" applyFill="1" applyBorder="1" applyAlignment="1">
      <alignment horizontal="center" vertical="center" wrapText="1"/>
    </xf>
    <xf numFmtId="0" fontId="1" fillId="8" borderId="5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29"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0" fontId="2" fillId="5" borderId="4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2" borderId="12" xfId="0" applyFont="1" applyFill="1" applyBorder="1" applyAlignment="1">
      <alignment horizontal="left" vertical="justify" wrapText="1"/>
    </xf>
    <xf numFmtId="0" fontId="2" fillId="2" borderId="8" xfId="0" applyFont="1" applyFill="1" applyBorder="1" applyAlignment="1">
      <alignment horizontal="left" vertical="justify"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9" fontId="2" fillId="0" borderId="5"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29" xfId="0" applyFont="1" applyFill="1" applyBorder="1" applyAlignment="1">
      <alignment horizontal="justify"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4" applyFont="1" applyFill="1" applyBorder="1" applyAlignment="1">
      <alignment horizontal="center" vertical="center" wrapText="1"/>
    </xf>
    <xf numFmtId="0" fontId="1" fillId="2" borderId="6" xfId="4" applyFont="1" applyFill="1" applyBorder="1" applyAlignment="1">
      <alignment horizontal="center" vertical="center" wrapText="1"/>
    </xf>
    <xf numFmtId="0" fontId="1" fillId="2" borderId="29" xfId="4" applyFont="1" applyFill="1" applyBorder="1" applyAlignment="1">
      <alignment horizontal="center" vertical="center" wrapText="1"/>
    </xf>
    <xf numFmtId="0" fontId="1" fillId="0" borderId="29" xfId="0" applyFont="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29" xfId="0" applyFont="1" applyFill="1" applyBorder="1" applyAlignment="1">
      <alignment horizontal="justify" vertical="center" wrapText="1" readingOrder="1"/>
    </xf>
    <xf numFmtId="1" fontId="1" fillId="0" borderId="5"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9" fontId="2" fillId="0" borderId="1" xfId="3" applyFont="1" applyFill="1" applyBorder="1" applyAlignment="1" applyProtection="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wrapText="1"/>
    </xf>
    <xf numFmtId="0" fontId="61" fillId="20" borderId="5" xfId="0" applyFont="1" applyFill="1" applyBorder="1" applyAlignment="1">
      <alignment horizontal="center" vertical="center" wrapText="1"/>
    </xf>
    <xf numFmtId="0" fontId="61" fillId="20" borderId="6" xfId="0" applyFont="1" applyFill="1" applyBorder="1" applyAlignment="1">
      <alignment horizontal="center" vertical="center" wrapText="1"/>
    </xf>
    <xf numFmtId="0" fontId="61" fillId="20" borderId="29" xfId="0" applyFont="1" applyFill="1" applyBorder="1" applyAlignment="1">
      <alignment horizontal="center" vertical="center" wrapText="1"/>
    </xf>
    <xf numFmtId="0" fontId="60" fillId="20" borderId="5" xfId="0" applyFont="1" applyFill="1" applyBorder="1" applyAlignment="1">
      <alignment horizontal="center" vertical="center" wrapText="1"/>
    </xf>
    <xf numFmtId="0" fontId="60" fillId="20" borderId="29" xfId="0" applyFont="1" applyFill="1" applyBorder="1" applyAlignment="1">
      <alignment horizontal="center" vertical="center" wrapText="1"/>
    </xf>
    <xf numFmtId="0" fontId="1" fillId="8" borderId="1" xfId="0" applyFont="1" applyFill="1" applyBorder="1" applyAlignment="1" applyProtection="1">
      <alignment horizontal="center" vertical="center" wrapText="1"/>
      <protection locked="0"/>
    </xf>
    <xf numFmtId="0" fontId="5" fillId="0" borderId="5" xfId="0" applyFont="1" applyBorder="1" applyAlignment="1">
      <alignment horizontal="left" vertical="center" wrapText="1"/>
    </xf>
    <xf numFmtId="0" fontId="5" fillId="0" borderId="29" xfId="0" applyFont="1" applyBorder="1" applyAlignment="1">
      <alignment horizontal="left" vertical="center" wrapText="1"/>
    </xf>
    <xf numFmtId="0" fontId="0" fillId="21" borderId="21" xfId="0" applyFill="1" applyBorder="1" applyAlignment="1" applyProtection="1">
      <alignment horizontal="center" vertical="center" wrapText="1"/>
      <protection locked="0"/>
    </xf>
    <xf numFmtId="0" fontId="0" fillId="21" borderId="26" xfId="0" applyFill="1" applyBorder="1" applyAlignment="1" applyProtection="1">
      <alignment horizontal="center" vertical="center" wrapText="1"/>
      <protection locked="0"/>
    </xf>
    <xf numFmtId="0" fontId="0" fillId="21" borderId="31" xfId="0" applyFill="1" applyBorder="1" applyAlignment="1" applyProtection="1">
      <alignment horizontal="center" vertical="center" wrapText="1"/>
      <protection locked="0"/>
    </xf>
    <xf numFmtId="0" fontId="1" fillId="8" borderId="23"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1" fillId="8" borderId="4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47" fillId="0" borderId="5" xfId="0" applyFont="1" applyBorder="1" applyAlignment="1">
      <alignment horizontal="center" vertical="center" wrapText="1"/>
    </xf>
    <xf numFmtId="0" fontId="47"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1" xfId="0" applyBorder="1" applyAlignment="1">
      <alignment horizontal="center" wrapText="1"/>
    </xf>
    <xf numFmtId="0" fontId="7" fillId="2" borderId="1" xfId="0" applyFont="1"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0" fontId="0" fillId="8" borderId="6" xfId="0" applyFill="1" applyBorder="1" applyAlignment="1" applyProtection="1">
      <alignment horizontal="center" vertical="center" wrapText="1"/>
      <protection locked="0"/>
    </xf>
    <xf numFmtId="0" fontId="0" fillId="8" borderId="29" xfId="0" applyFill="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43" xfId="0" applyFont="1" applyBorder="1" applyAlignment="1">
      <alignment horizontal="center" vertical="center" wrapText="1"/>
    </xf>
    <xf numFmtId="0" fontId="2" fillId="0" borderId="3" xfId="0" applyFont="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29" xfId="0" applyFont="1" applyFill="1" applyBorder="1" applyAlignment="1">
      <alignment horizontal="center" vertical="center" wrapText="1" readingOrder="1"/>
    </xf>
    <xf numFmtId="1" fontId="5"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0" fontId="11" fillId="13" borderId="5"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2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11" fillId="14" borderId="29"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29" xfId="0" applyFont="1" applyFill="1" applyBorder="1" applyAlignment="1">
      <alignment horizontal="center" vertical="center" wrapText="1"/>
    </xf>
    <xf numFmtId="0" fontId="15" fillId="30" borderId="48" xfId="79" applyFont="1" applyFill="1" applyBorder="1" applyAlignment="1">
      <alignment horizontal="center" vertical="center" wrapText="1"/>
    </xf>
    <xf numFmtId="0" fontId="56" fillId="0" borderId="49" xfId="79" applyFont="1" applyBorder="1"/>
    <xf numFmtId="0" fontId="1" fillId="2" borderId="45" xfId="0" applyFont="1" applyFill="1" applyBorder="1" applyAlignment="1">
      <alignment horizontal="center" vertical="center" wrapText="1"/>
    </xf>
    <xf numFmtId="0" fontId="14" fillId="2" borderId="1" xfId="0" applyFont="1" applyFill="1" applyBorder="1" applyAlignment="1">
      <alignment horizont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0" fillId="0" borderId="1" xfId="0" applyBorder="1" applyAlignment="1">
      <alignment horizontal="center"/>
    </xf>
    <xf numFmtId="0" fontId="0" fillId="0" borderId="1" xfId="0" applyBorder="1" applyAlignment="1">
      <alignment horizontal="center" vertical="center" wrapText="1"/>
    </xf>
    <xf numFmtId="0" fontId="17" fillId="2" borderId="0" xfId="0" applyFont="1" applyFill="1" applyAlignment="1">
      <alignment horizontal="left"/>
    </xf>
    <xf numFmtId="0" fontId="19"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9" xfId="0" applyFont="1" applyBorder="1" applyAlignment="1">
      <alignment horizontal="center" vertical="center" wrapText="1"/>
    </xf>
    <xf numFmtId="0" fontId="23" fillId="2" borderId="1" xfId="0" applyFont="1" applyFill="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 fontId="31" fillId="0" borderId="33" xfId="0" applyNumberFormat="1" applyFont="1" applyBorder="1" applyAlignment="1">
      <alignment horizontal="center" vertical="center" wrapText="1"/>
    </xf>
    <xf numFmtId="1" fontId="31" fillId="0" borderId="35" xfId="0" applyNumberFormat="1"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5" fillId="12" borderId="0" xfId="0" applyFont="1" applyFill="1" applyAlignment="1">
      <alignment horizontal="left" vertical="center" wrapText="1"/>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0" borderId="8" xfId="0" applyFont="1" applyBorder="1" applyAlignment="1">
      <alignment horizontal="left" vertical="center" wrapText="1"/>
    </xf>
    <xf numFmtId="0" fontId="25" fillId="12" borderId="12" xfId="0" applyFont="1" applyFill="1" applyBorder="1" applyAlignment="1">
      <alignment horizontal="left" vertical="center" wrapText="1"/>
    </xf>
    <xf numFmtId="0" fontId="25" fillId="12" borderId="11" xfId="0" applyFont="1" applyFill="1" applyBorder="1" applyAlignment="1">
      <alignment horizontal="left" vertical="center" wrapText="1"/>
    </xf>
    <xf numFmtId="0" fontId="25" fillId="12" borderId="8"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15" fillId="2" borderId="1" xfId="0" quotePrefix="1"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1" fontId="1" fillId="2" borderId="13" xfId="0" applyNumberFormat="1" applyFont="1" applyFill="1" applyBorder="1" applyAlignment="1" applyProtection="1">
      <alignment horizontal="center" vertical="center" wrapText="1"/>
      <protection locked="0"/>
    </xf>
    <xf numFmtId="9" fontId="1" fillId="2" borderId="10" xfId="3" applyFont="1" applyFill="1" applyBorder="1" applyAlignment="1" applyProtection="1">
      <alignment horizontal="center" vertical="center" wrapText="1"/>
    </xf>
    <xf numFmtId="0" fontId="5" fillId="2" borderId="10" xfId="0" applyFont="1" applyFill="1" applyBorder="1" applyAlignment="1" applyProtection="1">
      <alignment vertical="center" wrapText="1"/>
      <protection locked="0"/>
    </xf>
    <xf numFmtId="0" fontId="5" fillId="2" borderId="13"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5" fillId="2" borderId="1" xfId="0" quotePrefix="1" applyFont="1" applyFill="1" applyBorder="1" applyAlignment="1">
      <alignment horizontal="right" vertical="center" wrapText="1"/>
    </xf>
    <xf numFmtId="0" fontId="1" fillId="2" borderId="28" xfId="0" applyFont="1" applyFill="1" applyBorder="1" applyAlignment="1">
      <alignment horizontal="center" vertical="center" wrapText="1"/>
    </xf>
    <xf numFmtId="0" fontId="5" fillId="2" borderId="28" xfId="0" applyFont="1" applyFill="1" applyBorder="1" applyAlignment="1">
      <alignment wrapText="1"/>
    </xf>
    <xf numFmtId="0" fontId="5" fillId="2" borderId="38" xfId="0" applyFont="1" applyFill="1" applyBorder="1" applyAlignment="1">
      <alignment horizontal="center" vertical="center"/>
    </xf>
    <xf numFmtId="0" fontId="5" fillId="2" borderId="27" xfId="0" applyFont="1" applyFill="1" applyBorder="1" applyAlignment="1">
      <alignment horizontal="center" vertical="center" wrapText="1"/>
    </xf>
    <xf numFmtId="1" fontId="1" fillId="2" borderId="28" xfId="0" applyNumberFormat="1" applyFont="1" applyFill="1" applyBorder="1" applyAlignment="1" applyProtection="1">
      <alignment horizontal="center" vertical="center" wrapText="1"/>
      <protection locked="0"/>
    </xf>
    <xf numFmtId="9" fontId="2" fillId="2" borderId="28"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9" fontId="1" fillId="2" borderId="38" xfId="3" applyFont="1" applyFill="1" applyBorder="1" applyAlignment="1" applyProtection="1">
      <alignment horizontal="center" vertical="center" wrapText="1"/>
    </xf>
    <xf numFmtId="1" fontId="5" fillId="2" borderId="28" xfId="0" applyNumberFormat="1" applyFont="1" applyFill="1" applyBorder="1" applyAlignment="1" applyProtection="1">
      <alignment horizontal="center" vertical="center" wrapText="1"/>
      <protection locked="0"/>
    </xf>
    <xf numFmtId="9" fontId="1" fillId="2" borderId="28" xfId="0" applyNumberFormat="1" applyFont="1" applyFill="1" applyBorder="1" applyAlignment="1">
      <alignment horizontal="center" vertical="center" wrapText="1"/>
    </xf>
    <xf numFmtId="0" fontId="5" fillId="2" borderId="38" xfId="0" applyFont="1" applyFill="1" applyBorder="1" applyAlignment="1">
      <alignment vertical="center"/>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0" fillId="8" borderId="51" xfId="0" applyFill="1" applyBorder="1" applyAlignment="1" applyProtection="1">
      <alignment horizontal="center" vertical="center" wrapText="1"/>
      <protection locked="0"/>
    </xf>
    <xf numFmtId="0" fontId="1" fillId="8" borderId="53" xfId="0" applyFont="1" applyFill="1" applyBorder="1" applyAlignment="1">
      <alignment horizontal="center" vertical="center" wrapText="1"/>
    </xf>
    <xf numFmtId="0" fontId="0" fillId="8" borderId="20" xfId="0" applyFill="1" applyBorder="1" applyAlignment="1" applyProtection="1">
      <alignment horizontal="center" vertical="center" wrapText="1"/>
      <protection locked="0"/>
    </xf>
    <xf numFmtId="0" fontId="0" fillId="8" borderId="0" xfId="0" applyFill="1" applyAlignment="1" applyProtection="1">
      <alignment horizontal="center" vertical="center" wrapText="1"/>
      <protection locked="0"/>
    </xf>
  </cellXfs>
  <cellStyles count="82">
    <cellStyle name="Millares [0]" xfId="9" builtinId="6"/>
    <cellStyle name="Millares [0] 2" xfId="34" xr:uid="{E75D3B7C-AC64-436D-B348-581A9787418F}"/>
    <cellStyle name="Millares [0] 2 2" xfId="67" xr:uid="{9774BEFB-E719-44A7-B17F-F8CE5FABD6A4}"/>
    <cellStyle name="Millares [0] 3" xfId="23" xr:uid="{8DAF6A35-5995-4F81-8D80-522054D6D328}"/>
    <cellStyle name="Millares [0] 3 2" xfId="56" xr:uid="{7F7C08ED-8109-4586-B90C-F161CE333A16}"/>
    <cellStyle name="Millares 2" xfId="5" xr:uid="{00000000-0005-0000-0000-000002000000}"/>
    <cellStyle name="Millares 2 2" xfId="8" xr:uid="{00000000-0005-0000-0000-000003000000}"/>
    <cellStyle name="Millares 2 2 2" xfId="33" xr:uid="{9AA21F4C-CC97-4E0B-B833-6E8D7E69CE60}"/>
    <cellStyle name="Millares 2 2 2 2" xfId="66" xr:uid="{08C4E742-ECCD-46C8-B3D8-833A13A17CC5}"/>
    <cellStyle name="Millares 2 2 3" xfId="22" xr:uid="{D0DD04D8-10AE-4B03-981C-F8D64C2D03F7}"/>
    <cellStyle name="Millares 2 2 3 2" xfId="55" xr:uid="{B6523A93-74C6-44B2-A467-7A8AF6F4A9D5}"/>
    <cellStyle name="Millares 2 2 4" xfId="49" xr:uid="{EA622664-D5C8-4253-ABE4-1D54540D401F}"/>
    <cellStyle name="Millares 2 2 5" xfId="16" xr:uid="{17943CBC-E9B9-4DB3-B6F8-74A4563D09D4}"/>
    <cellStyle name="Millares 2 3" xfId="10" xr:uid="{00000000-0005-0000-0000-000004000000}"/>
    <cellStyle name="Millares 2 3 2" xfId="36" xr:uid="{2AEDD5E5-17CC-4FC1-A35C-6144F3953D6C}"/>
    <cellStyle name="Millares 2 3 2 2" xfId="69" xr:uid="{BE6B61BA-E9C1-463C-A4D5-1FF64480A80F}"/>
    <cellStyle name="Millares 2 3 3" xfId="25" xr:uid="{36AF6136-8864-42CA-B8F6-5F2686F18209}"/>
    <cellStyle name="Millares 2 3 3 2" xfId="58" xr:uid="{9B92AC71-FCBF-4662-BF0E-DB2FF92CFF5C}"/>
    <cellStyle name="Millares 2 3 4" xfId="50" xr:uid="{B47792CF-41DE-4922-8B3C-A41B5C950922}"/>
    <cellStyle name="Millares 2 3 5" xfId="17" xr:uid="{BDA594BB-E223-4637-9853-FC54ED44590B}"/>
    <cellStyle name="Millares 2 4" xfId="27" xr:uid="{E42108D8-1008-463D-B9BC-AC24F6566724}"/>
    <cellStyle name="Millares 2 4 2" xfId="60" xr:uid="{6B186DF0-FB3E-459F-8847-5620B6FAE4ED}"/>
    <cellStyle name="Millares 2 5" xfId="29" xr:uid="{D959E8F9-D3DA-4D3A-A24B-196CE8782FD5}"/>
    <cellStyle name="Millares 2 5 2" xfId="62" xr:uid="{3B00C3AE-0812-48CE-AD23-2CFE8C7566A6}"/>
    <cellStyle name="Millares 2 6" xfId="20" xr:uid="{3AA5D92F-C689-43F6-9FAB-E33F52C110A0}"/>
    <cellStyle name="Millares 2 6 2" xfId="53" xr:uid="{071F7F80-C868-4114-9215-1738F2035E89}"/>
    <cellStyle name="Millares 2 7" xfId="47" xr:uid="{82D6B593-BBA2-4C0F-8AD8-9617EA7762A3}"/>
    <cellStyle name="Millares 2 8" xfId="14" xr:uid="{CDCA9158-AD00-4C86-9AED-F32EDE9BD363}"/>
    <cellStyle name="Millares 3" xfId="31" xr:uid="{CAC3A51D-738A-4B81-94E2-D3D3514D8D0A}"/>
    <cellStyle name="Millares 3 2" xfId="64" xr:uid="{7DD6C78C-3BB2-4018-84A0-E18509EFD0D9}"/>
    <cellStyle name="Millares 4" xfId="40" xr:uid="{9CEFAA01-D6D8-443D-BEF6-4CC780E0DBBF}"/>
    <cellStyle name="Millares 4 2" xfId="73" xr:uid="{8398D8A5-15CA-4A9F-8E08-1864B6FE430A}"/>
    <cellStyle name="Millares 5" xfId="43" xr:uid="{D5AE18BD-1101-41AF-BFF3-F4280CF005F5}"/>
    <cellStyle name="Millares 5 2" xfId="76" xr:uid="{6071A148-9AB0-4BD5-8A64-F681EBBB2AE0}"/>
    <cellStyle name="Millares 6" xfId="42" xr:uid="{105CB353-56A0-4FDA-9076-4AA3659A1A6B}"/>
    <cellStyle name="Millares 6 2" xfId="75" xr:uid="{C4F950FA-192A-4C6E-B910-88DEC97F464F}"/>
    <cellStyle name="Millares 7" xfId="12" xr:uid="{DD352F65-C29E-4D3C-9A8D-0A920F824C92}"/>
    <cellStyle name="Millares 7 2" xfId="74" xr:uid="{B1E64D14-87E7-4839-AFA4-68BC42B4FD19}"/>
    <cellStyle name="Millares 7 3" xfId="41" xr:uid="{3BF88055-2E94-4103-952D-922DA05A1F66}"/>
    <cellStyle name="Moneda [0] 2" xfId="35" xr:uid="{0FF27D0E-1D42-4D7D-94A8-ED204FAE77B3}"/>
    <cellStyle name="Moneda [0] 2 2" xfId="68" xr:uid="{F95500AB-E4CE-4CFF-9063-6A38AE03BC6A}"/>
    <cellStyle name="Moneda [0] 3" xfId="24" xr:uid="{6F8AED9E-0D75-4E55-ADE1-F14C831160FB}"/>
    <cellStyle name="Moneda [0] 3 2" xfId="57" xr:uid="{46C4F033-0861-4A36-9C2A-5B65C89FAB30}"/>
    <cellStyle name="Moneda 10" xfId="45" xr:uid="{0DC49E65-ABCF-400E-9E88-A116DABD34E0}"/>
    <cellStyle name="Moneda 10 2" xfId="78" xr:uid="{180E5B9C-08E2-488D-BFED-F3642E668276}"/>
    <cellStyle name="Moneda 11" xfId="39" xr:uid="{457959A8-EEF8-44DC-8177-430F0AC85FAA}"/>
    <cellStyle name="Moneda 11 2" xfId="72" xr:uid="{7AC18D37-AD32-4F54-BFB6-8593CF365B28}"/>
    <cellStyle name="Moneda 12" xfId="13" xr:uid="{1BD6A635-9BD1-40C2-9FA0-13A5F806E1D2}"/>
    <cellStyle name="Moneda 13" xfId="46" xr:uid="{B86669A7-39EA-4DDB-B788-7E62CD23B110}"/>
    <cellStyle name="Moneda 2" xfId="6" xr:uid="{00000000-0005-0000-0000-000007000000}"/>
    <cellStyle name="Moneda 3" xfId="7" xr:uid="{00000000-0005-0000-0000-000008000000}"/>
    <cellStyle name="Moneda 3 2" xfId="32" xr:uid="{A118CDA9-FB9E-45DD-929B-F7C11FABD215}"/>
    <cellStyle name="Moneda 3 2 2" xfId="65" xr:uid="{DDA0CBFE-EB54-456C-AD8B-F930726F104A}"/>
    <cellStyle name="Moneda 3 3" xfId="21" xr:uid="{DA36BFA8-8BE1-4EBF-A5ED-115C4F143034}"/>
    <cellStyle name="Moneda 3 3 2" xfId="54" xr:uid="{677386D5-3AA8-47C1-94D1-E2D64AF802F0}"/>
    <cellStyle name="Moneda 3 4" xfId="48" xr:uid="{D0E89E4F-165B-47C4-BF6E-6A192A5C61D1}"/>
    <cellStyle name="Moneda 3 5" xfId="15" xr:uid="{E0B69AA9-14C6-4006-8D55-C0C8FCE0B4C4}"/>
    <cellStyle name="Moneda 4" xfId="11" xr:uid="{00000000-0005-0000-0000-000009000000}"/>
    <cellStyle name="Moneda 4 2" xfId="37" xr:uid="{A9002B94-3803-459D-8D50-51CD191A4CA7}"/>
    <cellStyle name="Moneda 4 2 2" xfId="70" xr:uid="{359228A0-0C53-46AA-8A15-A2FCC581E84C}"/>
    <cellStyle name="Moneda 4 3" xfId="26" xr:uid="{E3FC085E-0AB7-442E-B54E-201F56A760B1}"/>
    <cellStyle name="Moneda 4 3 2" xfId="59" xr:uid="{9D6FF8F3-13CD-461C-9841-08B8A7619866}"/>
    <cellStyle name="Moneda 4 4" xfId="51" xr:uid="{6E517720-92CF-4FFF-99F5-39E78A8538E2}"/>
    <cellStyle name="Moneda 4 5" xfId="18" xr:uid="{74130461-47AB-4E06-9B84-0C675995ADE2}"/>
    <cellStyle name="Moneda 5" xfId="28" xr:uid="{2EC1FE78-EC9F-4BE4-B871-0352E1C71584}"/>
    <cellStyle name="Moneda 5 2" xfId="61" xr:uid="{9B9C3BAB-E438-4759-909B-54385D9720B0}"/>
    <cellStyle name="Moneda 6" xfId="30" xr:uid="{614C3DBC-1715-4997-83BD-D4300FC4D87A}"/>
    <cellStyle name="Moneda 6 2" xfId="63" xr:uid="{1561077C-D63E-41E0-8B8B-9D960EAFCBF1}"/>
    <cellStyle name="Moneda 7" xfId="19" xr:uid="{48FBCED7-16B6-4E7B-BC14-2B54BA184D14}"/>
    <cellStyle name="Moneda 7 2" xfId="52" xr:uid="{52093CF7-5E9E-488C-AB71-B69C34F27E60}"/>
    <cellStyle name="Moneda 8" xfId="38" xr:uid="{62BC2E61-F9D6-44DA-8E71-E8318CD95743}"/>
    <cellStyle name="Moneda 8 2" xfId="71" xr:uid="{9D7CC5D7-0CEE-4FA3-B151-86620A95E70D}"/>
    <cellStyle name="Moneda 9" xfId="44" xr:uid="{AF967FC3-B78D-4BFF-B7AF-F77E6B28B240}"/>
    <cellStyle name="Moneda 9 2" xfId="77" xr:uid="{02576AC4-EF15-4AB7-9865-AA46A0531DD7}"/>
    <cellStyle name="Normal" xfId="0" builtinId="0"/>
    <cellStyle name="Normal 2" xfId="1" xr:uid="{00000000-0005-0000-0000-00000B000000}"/>
    <cellStyle name="Normal 2 2" xfId="4" xr:uid="{00000000-0005-0000-0000-00000C000000}"/>
    <cellStyle name="Normal 2 3" xfId="81" xr:uid="{7367E579-919F-4EC6-8B74-2DA9CC0E3EEA}"/>
    <cellStyle name="Normal 2 4" xfId="80" xr:uid="{7A41453C-2827-4328-9B5F-7CA60C66DCB8}"/>
    <cellStyle name="Normal 3" xfId="2" xr:uid="{00000000-0005-0000-0000-00000D000000}"/>
    <cellStyle name="Normal 4" xfId="79" xr:uid="{25098607-7F81-4247-9FA5-D51ADB3447C8}"/>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800100</xdr:colOff>
          <xdr:row>0</xdr:row>
          <xdr:rowOff>0</xdr:rowOff>
        </xdr:from>
        <xdr:to>
          <xdr:col>2</xdr:col>
          <xdr:colOff>2171700</xdr:colOff>
          <xdr:row>5</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6"/>
  <sheetViews>
    <sheetView tabSelected="1" topLeftCell="A169" zoomScale="55" zoomScaleNormal="55" zoomScalePageLayoutView="119" workbookViewId="0">
      <selection activeCell="A171" sqref="A171:A196"/>
    </sheetView>
  </sheetViews>
  <sheetFormatPr baseColWidth="10" defaultColWidth="10.88671875" defaultRowHeight="14.4" x14ac:dyDescent="0.3"/>
  <cols>
    <col min="1" max="1" width="26" style="162" customWidth="1"/>
    <col min="2" max="2" width="29.6640625" style="1" customWidth="1"/>
    <col min="3" max="3" width="33.109375" style="1" customWidth="1"/>
    <col min="4" max="4" width="47.33203125" style="1" customWidth="1"/>
    <col min="5" max="5" width="23.44140625" style="1" customWidth="1"/>
    <col min="6" max="6" width="39.44140625" style="1" customWidth="1"/>
    <col min="7" max="7" width="34.33203125" style="1" customWidth="1"/>
    <col min="8" max="8" width="20.6640625" style="1" customWidth="1"/>
    <col min="9" max="9" width="44.44140625" style="4" customWidth="1"/>
    <col min="10" max="10" width="19.109375" style="5" customWidth="1"/>
    <col min="11" max="11" width="54.6640625" style="1" customWidth="1"/>
    <col min="12" max="12" width="19.44140625" style="5" customWidth="1"/>
    <col min="13" max="13" width="16.109375" style="64" customWidth="1"/>
    <col min="14" max="14" width="17.88671875" style="4" customWidth="1"/>
    <col min="15" max="15" width="19.109375" style="5" customWidth="1"/>
    <col min="16" max="16" width="47.109375" style="1" customWidth="1"/>
    <col min="17" max="17" width="19.44140625" style="5" customWidth="1"/>
    <col min="18" max="18" width="9.109375" style="1" customWidth="1"/>
    <col min="19" max="19" width="8.5546875" style="4" customWidth="1"/>
    <col min="20" max="20" width="8.109375" style="5" customWidth="1"/>
    <col min="21" max="21" width="50.109375" style="1" customWidth="1"/>
    <col min="22" max="22" width="12.5546875" style="5" customWidth="1"/>
    <col min="23" max="23" width="16.109375" style="1" customWidth="1"/>
    <col min="24" max="24" width="19.88671875" style="4" customWidth="1"/>
    <col min="25" max="25" width="19.109375" style="5" customWidth="1"/>
    <col min="26" max="26" width="37.33203125" style="1" customWidth="1"/>
    <col min="27" max="27" width="19.44140625" style="5" customWidth="1"/>
    <col min="28" max="16384" width="10.88671875" style="1"/>
  </cols>
  <sheetData>
    <row r="1" spans="1:33" s="6" customFormat="1" ht="15" customHeight="1" x14ac:dyDescent="0.3">
      <c r="A1" s="583"/>
      <c r="B1" s="583"/>
      <c r="C1" s="583"/>
      <c r="D1" s="583"/>
      <c r="E1" s="519" t="s">
        <v>6</v>
      </c>
      <c r="F1" s="520"/>
      <c r="G1" s="520"/>
      <c r="H1" s="520"/>
      <c r="I1" s="520"/>
      <c r="J1" s="520"/>
      <c r="K1" s="520"/>
      <c r="L1" s="520"/>
      <c r="M1" s="520"/>
      <c r="N1" s="520"/>
      <c r="O1" s="520"/>
      <c r="P1" s="520"/>
      <c r="Q1" s="520"/>
      <c r="R1" s="520"/>
      <c r="S1" s="520"/>
      <c r="T1" s="520"/>
      <c r="U1" s="520"/>
      <c r="V1" s="520"/>
      <c r="W1" s="520"/>
      <c r="X1" s="520"/>
      <c r="Y1" s="521"/>
      <c r="Z1" s="498" t="s">
        <v>7</v>
      </c>
      <c r="AA1" s="499"/>
    </row>
    <row r="2" spans="1:33" s="6" customFormat="1" ht="15" customHeight="1" x14ac:dyDescent="0.3">
      <c r="A2" s="583"/>
      <c r="B2" s="583"/>
      <c r="C2" s="583"/>
      <c r="D2" s="583"/>
      <c r="E2" s="588" t="s">
        <v>21</v>
      </c>
      <c r="F2" s="589"/>
      <c r="G2" s="589"/>
      <c r="H2" s="589"/>
      <c r="I2" s="589"/>
      <c r="J2" s="589"/>
      <c r="K2" s="589"/>
      <c r="L2" s="589"/>
      <c r="M2" s="589"/>
      <c r="N2" s="589"/>
      <c r="O2" s="589"/>
      <c r="P2" s="589"/>
      <c r="Q2" s="589"/>
      <c r="R2" s="589"/>
      <c r="S2" s="589"/>
      <c r="T2" s="589"/>
      <c r="U2" s="589"/>
      <c r="V2" s="589"/>
      <c r="W2" s="589"/>
      <c r="X2" s="589"/>
      <c r="Y2" s="589"/>
      <c r="Z2" s="506" t="s">
        <v>8</v>
      </c>
      <c r="AA2" s="507"/>
    </row>
    <row r="3" spans="1:33" s="6" customFormat="1" x14ac:dyDescent="0.3">
      <c r="A3" s="583"/>
      <c r="B3" s="583"/>
      <c r="C3" s="583"/>
      <c r="D3" s="583"/>
      <c r="E3" s="590"/>
      <c r="F3" s="591"/>
      <c r="G3" s="591"/>
      <c r="H3" s="591"/>
      <c r="I3" s="591"/>
      <c r="J3" s="591"/>
      <c r="K3" s="591"/>
      <c r="L3" s="591"/>
      <c r="M3" s="591"/>
      <c r="N3" s="591"/>
      <c r="O3" s="591"/>
      <c r="P3" s="591"/>
      <c r="Q3" s="591"/>
      <c r="R3" s="591"/>
      <c r="S3" s="591"/>
      <c r="T3" s="591"/>
      <c r="U3" s="591"/>
      <c r="V3" s="591"/>
      <c r="W3" s="591"/>
      <c r="X3" s="591"/>
      <c r="Y3" s="591"/>
      <c r="Z3" s="508"/>
      <c r="AA3" s="509"/>
    </row>
    <row r="4" spans="1:33" s="6" customFormat="1" x14ac:dyDescent="0.3">
      <c r="A4" s="583"/>
      <c r="B4" s="583"/>
      <c r="C4" s="583"/>
      <c r="D4" s="583"/>
      <c r="E4" s="590"/>
      <c r="F4" s="591"/>
      <c r="G4" s="591"/>
      <c r="H4" s="591"/>
      <c r="I4" s="591"/>
      <c r="J4" s="591"/>
      <c r="K4" s="591"/>
      <c r="L4" s="591"/>
      <c r="M4" s="591"/>
      <c r="N4" s="591"/>
      <c r="O4" s="591"/>
      <c r="P4" s="591"/>
      <c r="Q4" s="591"/>
      <c r="R4" s="591"/>
      <c r="S4" s="591"/>
      <c r="T4" s="591"/>
      <c r="U4" s="591"/>
      <c r="V4" s="591"/>
      <c r="W4" s="591"/>
      <c r="X4" s="591"/>
      <c r="Y4" s="591"/>
      <c r="Z4" s="510" t="s">
        <v>5</v>
      </c>
      <c r="AA4" s="511"/>
    </row>
    <row r="5" spans="1:33" s="6" customFormat="1" x14ac:dyDescent="0.3">
      <c r="A5" s="583"/>
      <c r="B5" s="583"/>
      <c r="C5" s="583"/>
      <c r="D5" s="583"/>
      <c r="E5" s="590"/>
      <c r="F5" s="591"/>
      <c r="G5" s="591"/>
      <c r="H5" s="591"/>
      <c r="I5" s="591"/>
      <c r="J5" s="591"/>
      <c r="K5" s="591"/>
      <c r="L5" s="591"/>
      <c r="M5" s="591"/>
      <c r="N5" s="591"/>
      <c r="O5" s="591"/>
      <c r="P5" s="591"/>
      <c r="Q5" s="591"/>
      <c r="R5" s="591"/>
      <c r="S5" s="591"/>
      <c r="T5" s="591"/>
      <c r="U5" s="591"/>
      <c r="V5" s="591"/>
      <c r="W5" s="591"/>
      <c r="X5" s="591"/>
      <c r="Y5" s="591"/>
      <c r="Z5" s="532" t="s">
        <v>35</v>
      </c>
      <c r="AA5" s="532"/>
    </row>
    <row r="6" spans="1:33" s="2" customFormat="1" ht="54" customHeight="1" thickBot="1" x14ac:dyDescent="0.35">
      <c r="A6" s="584" t="s">
        <v>1044</v>
      </c>
      <c r="B6" s="584"/>
      <c r="C6" s="584"/>
      <c r="D6" s="584"/>
      <c r="E6" s="592"/>
      <c r="F6" s="593"/>
      <c r="G6" s="593"/>
      <c r="H6" s="593"/>
      <c r="I6" s="593"/>
      <c r="J6" s="593"/>
      <c r="K6" s="593"/>
      <c r="L6" s="593"/>
      <c r="M6" s="593"/>
      <c r="N6" s="593"/>
      <c r="O6" s="593"/>
      <c r="P6" s="593"/>
      <c r="Q6" s="593"/>
      <c r="R6" s="593"/>
      <c r="S6" s="593"/>
      <c r="T6" s="593"/>
      <c r="U6" s="593"/>
      <c r="V6" s="593"/>
      <c r="W6" s="593"/>
      <c r="X6" s="593"/>
      <c r="Y6" s="593"/>
      <c r="Z6" s="533"/>
      <c r="AA6" s="533"/>
    </row>
    <row r="7" spans="1:33" s="6" customFormat="1" ht="15.75" customHeight="1" thickBot="1" x14ac:dyDescent="0.35">
      <c r="A7" s="480" t="s">
        <v>692</v>
      </c>
      <c r="B7" s="480" t="s">
        <v>17</v>
      </c>
      <c r="C7" s="480" t="s">
        <v>2</v>
      </c>
      <c r="D7" s="480" t="s">
        <v>3</v>
      </c>
      <c r="E7" s="481" t="s">
        <v>4</v>
      </c>
      <c r="F7" s="522" t="s">
        <v>0</v>
      </c>
      <c r="G7" s="523"/>
      <c r="H7" s="483" t="s">
        <v>34</v>
      </c>
      <c r="I7" s="484"/>
      <c r="J7" s="484"/>
      <c r="K7" s="484"/>
      <c r="L7" s="485"/>
      <c r="M7" s="529" t="s">
        <v>33</v>
      </c>
      <c r="N7" s="530"/>
      <c r="O7" s="530"/>
      <c r="P7" s="530"/>
      <c r="Q7" s="531"/>
      <c r="R7" s="516" t="s">
        <v>32</v>
      </c>
      <c r="S7" s="517"/>
      <c r="T7" s="517"/>
      <c r="U7" s="517"/>
      <c r="V7" s="518"/>
      <c r="W7" s="503" t="s">
        <v>31</v>
      </c>
      <c r="X7" s="504"/>
      <c r="Y7" s="504"/>
      <c r="Z7" s="504"/>
      <c r="AA7" s="505"/>
      <c r="AB7" s="24"/>
      <c r="AC7" s="24"/>
      <c r="AD7" s="24"/>
      <c r="AE7" s="24"/>
      <c r="AF7" s="24"/>
      <c r="AG7" s="24"/>
    </row>
    <row r="8" spans="1:33" s="6" customFormat="1" ht="15.75" customHeight="1" thickBot="1" x14ac:dyDescent="0.35">
      <c r="A8" s="481"/>
      <c r="B8" s="481"/>
      <c r="C8" s="481"/>
      <c r="D8" s="481"/>
      <c r="E8" s="481"/>
      <c r="F8" s="524"/>
      <c r="G8" s="525"/>
      <c r="H8" s="496" t="s">
        <v>19</v>
      </c>
      <c r="I8" s="486"/>
      <c r="J8" s="486"/>
      <c r="K8" s="486" t="s">
        <v>1</v>
      </c>
      <c r="L8" s="494" t="s">
        <v>20</v>
      </c>
      <c r="M8" s="527" t="s">
        <v>19</v>
      </c>
      <c r="N8" s="528"/>
      <c r="O8" s="528"/>
      <c r="P8" s="488" t="s">
        <v>1</v>
      </c>
      <c r="Q8" s="490" t="s">
        <v>26</v>
      </c>
      <c r="R8" s="492" t="s">
        <v>19</v>
      </c>
      <c r="S8" s="493"/>
      <c r="T8" s="493"/>
      <c r="U8" s="493" t="s">
        <v>1</v>
      </c>
      <c r="V8" s="501" t="s">
        <v>23</v>
      </c>
      <c r="W8" s="526" t="s">
        <v>19</v>
      </c>
      <c r="X8" s="512"/>
      <c r="Y8" s="512"/>
      <c r="Z8" s="512" t="s">
        <v>1</v>
      </c>
      <c r="AA8" s="514" t="s">
        <v>22</v>
      </c>
      <c r="AB8" s="24"/>
      <c r="AC8" s="24"/>
      <c r="AD8" s="24"/>
      <c r="AE8" s="24"/>
      <c r="AF8" s="24"/>
      <c r="AG8" s="24"/>
    </row>
    <row r="9" spans="1:33" s="6" customFormat="1" ht="89.25" customHeight="1" x14ac:dyDescent="0.3">
      <c r="A9" s="482"/>
      <c r="B9" s="482"/>
      <c r="C9" s="482"/>
      <c r="D9" s="482"/>
      <c r="E9" s="482"/>
      <c r="F9" s="22" t="s">
        <v>18</v>
      </c>
      <c r="G9" s="23"/>
      <c r="H9" s="10" t="s">
        <v>29</v>
      </c>
      <c r="I9" s="11" t="s">
        <v>30</v>
      </c>
      <c r="J9" s="12" t="s">
        <v>28</v>
      </c>
      <c r="K9" s="487"/>
      <c r="L9" s="495"/>
      <c r="M9" s="13" t="s">
        <v>29</v>
      </c>
      <c r="N9" s="14" t="s">
        <v>30</v>
      </c>
      <c r="O9" s="15" t="s">
        <v>27</v>
      </c>
      <c r="P9" s="489"/>
      <c r="Q9" s="491"/>
      <c r="R9" s="16" t="s">
        <v>29</v>
      </c>
      <c r="S9" s="17" t="s">
        <v>30</v>
      </c>
      <c r="T9" s="18" t="s">
        <v>25</v>
      </c>
      <c r="U9" s="500"/>
      <c r="V9" s="502"/>
      <c r="W9" s="19" t="s">
        <v>31</v>
      </c>
      <c r="X9" s="20" t="s">
        <v>30</v>
      </c>
      <c r="Y9" s="21" t="s">
        <v>24</v>
      </c>
      <c r="Z9" s="513"/>
      <c r="AA9" s="515"/>
      <c r="AB9" s="24"/>
      <c r="AC9" s="24"/>
      <c r="AD9" s="24"/>
      <c r="AE9" s="24"/>
      <c r="AF9" s="24"/>
      <c r="AG9" s="24"/>
    </row>
    <row r="10" spans="1:33" ht="71.25" customHeight="1" x14ac:dyDescent="0.3">
      <c r="A10" s="585" t="s">
        <v>693</v>
      </c>
      <c r="B10" s="187" t="s">
        <v>40</v>
      </c>
      <c r="C10" s="539" t="s">
        <v>364</v>
      </c>
      <c r="D10" s="111" t="s">
        <v>1213</v>
      </c>
      <c r="E10" s="123" t="s">
        <v>1210</v>
      </c>
      <c r="F10" s="123" t="s">
        <v>367</v>
      </c>
      <c r="G10" s="65">
        <v>1</v>
      </c>
      <c r="H10" s="69">
        <v>1</v>
      </c>
      <c r="I10" s="7">
        <v>1</v>
      </c>
      <c r="J10" s="29">
        <f>IFERROR((H10/I10),0)</f>
        <v>1</v>
      </c>
      <c r="K10" s="3"/>
      <c r="L10" s="68">
        <f>IFERROR(IF(G10="Según demanda",H10/I10,H10/G10),0)</f>
        <v>1</v>
      </c>
      <c r="M10" s="69">
        <v>0</v>
      </c>
      <c r="N10" s="7">
        <v>0</v>
      </c>
      <c r="O10" s="29">
        <f>IFERROR((M10/N10),0)</f>
        <v>0</v>
      </c>
      <c r="P10" s="3" t="s">
        <v>884</v>
      </c>
      <c r="Q10" s="68">
        <f>IFERROR(IF(G10="Según demanda",(M10+H10)/(I10+N10),(M10+H10)/G10),0)</f>
        <v>1</v>
      </c>
      <c r="R10" s="7">
        <v>0</v>
      </c>
      <c r="S10" s="7">
        <v>0</v>
      </c>
      <c r="T10" s="29">
        <f>IFERROR((R10/S10),0)</f>
        <v>0</v>
      </c>
      <c r="U10" s="3" t="s">
        <v>884</v>
      </c>
      <c r="V10" s="27">
        <f>IFERROR(IF(G10="Según demanda",(R10+M10+H10)/(I10+N10+S10),(R10+M10+H10)/G10),0)</f>
        <v>1</v>
      </c>
      <c r="W10" s="7">
        <v>0</v>
      </c>
      <c r="X10" s="7">
        <v>0</v>
      </c>
      <c r="Y10" s="29">
        <f>IFERROR((W10/X10),0)</f>
        <v>0</v>
      </c>
      <c r="Z10" s="3" t="s">
        <v>901</v>
      </c>
      <c r="AA10" s="27">
        <f>IFERROR(IF(G10="Según demanda",(W10+R10+M10+H10)/(I10+N10+S10+X10),(W10+R10+M10+H10)/G10),0)</f>
        <v>1</v>
      </c>
      <c r="AB10" s="64"/>
    </row>
    <row r="11" spans="1:33" ht="45.6" customHeight="1" x14ac:dyDescent="0.3">
      <c r="A11" s="586"/>
      <c r="B11" s="187" t="s">
        <v>9</v>
      </c>
      <c r="C11" s="541"/>
      <c r="D11" s="111" t="s">
        <v>1211</v>
      </c>
      <c r="E11" s="123" t="s">
        <v>365</v>
      </c>
      <c r="F11" s="123" t="s">
        <v>367</v>
      </c>
      <c r="G11" s="65">
        <v>1</v>
      </c>
      <c r="H11" s="69">
        <v>1</v>
      </c>
      <c r="I11" s="7">
        <v>1</v>
      </c>
      <c r="J11" s="29">
        <f>IFERROR((H11/I11),0)</f>
        <v>1</v>
      </c>
      <c r="K11" s="3"/>
      <c r="L11" s="68">
        <f>IFERROR(IF(G11="Según demanda",H11/I11,H11/G11),0)</f>
        <v>1</v>
      </c>
      <c r="M11" s="69">
        <v>0</v>
      </c>
      <c r="N11" s="7">
        <v>0</v>
      </c>
      <c r="O11" s="29">
        <f t="shared" ref="O11:O44" si="0">IFERROR((M11/N11),0)</f>
        <v>0</v>
      </c>
      <c r="P11" s="3" t="s">
        <v>884</v>
      </c>
      <c r="Q11" s="68">
        <f t="shared" ref="Q11:Q44" si="1">IFERROR(IF(G11="Según demanda",(M11+H11)/(I11+N11),(M11+H11)/G11),0)</f>
        <v>1</v>
      </c>
      <c r="R11" s="7">
        <v>0</v>
      </c>
      <c r="S11" s="7">
        <v>0</v>
      </c>
      <c r="T11" s="29">
        <f t="shared" ref="T11:T44" si="2">IFERROR((R11/S11),0)</f>
        <v>0</v>
      </c>
      <c r="U11" s="3" t="s">
        <v>884</v>
      </c>
      <c r="V11" s="27">
        <f t="shared" ref="V11:V44" si="3">IFERROR(IF(G11="Según demanda",(R11+M11+H11)/(I11+N11+S11),(R11+M11+H11)/G11),0)</f>
        <v>1</v>
      </c>
      <c r="W11" s="7">
        <v>0</v>
      </c>
      <c r="X11" s="7">
        <v>0</v>
      </c>
      <c r="Y11" s="29">
        <f t="shared" ref="Y11:Y44" si="4">IFERROR((W11/X11),0)</f>
        <v>0</v>
      </c>
      <c r="Z11" s="3" t="s">
        <v>901</v>
      </c>
      <c r="AA11" s="27">
        <f t="shared" ref="AA11:AA30" si="5">IFERROR(IF(G11="Según demanda",(W11+R11+M11+H11)/(I11+N11+S11+X11),(W11+R11+M11+H11)/G11),0)</f>
        <v>1</v>
      </c>
    </row>
    <row r="12" spans="1:33" ht="42.75" customHeight="1" x14ac:dyDescent="0.3">
      <c r="A12" s="587"/>
      <c r="B12" s="187" t="s">
        <v>11</v>
      </c>
      <c r="C12" s="540"/>
      <c r="D12" s="111" t="s">
        <v>1212</v>
      </c>
      <c r="E12" s="123" t="s">
        <v>366</v>
      </c>
      <c r="F12" s="123" t="s">
        <v>368</v>
      </c>
      <c r="G12" s="65">
        <v>4</v>
      </c>
      <c r="H12" s="69">
        <v>1</v>
      </c>
      <c r="I12" s="25">
        <v>4</v>
      </c>
      <c r="J12" s="29">
        <f t="shared" ref="J12:J44" si="6">IFERROR((H12/I12),0)</f>
        <v>0.25</v>
      </c>
      <c r="K12" s="3"/>
      <c r="L12" s="68">
        <f t="shared" ref="L12:L44" si="7">IFERROR(IF(G12="Según demanda",H12/I12,H12/G12),0)</f>
        <v>0.25</v>
      </c>
      <c r="M12" s="69">
        <v>2</v>
      </c>
      <c r="N12" s="7">
        <v>4</v>
      </c>
      <c r="O12" s="29">
        <f t="shared" si="0"/>
        <v>0.5</v>
      </c>
      <c r="P12" s="3"/>
      <c r="Q12" s="68">
        <f t="shared" si="1"/>
        <v>0.75</v>
      </c>
      <c r="R12" s="7">
        <v>3</v>
      </c>
      <c r="S12" s="7">
        <v>4</v>
      </c>
      <c r="T12" s="29">
        <f t="shared" si="2"/>
        <v>0.75</v>
      </c>
      <c r="U12" s="3"/>
      <c r="V12" s="27">
        <f t="shared" si="3"/>
        <v>1.5</v>
      </c>
      <c r="W12" s="7">
        <v>4</v>
      </c>
      <c r="X12" s="7">
        <v>4</v>
      </c>
      <c r="Y12" s="29">
        <f t="shared" si="4"/>
        <v>1</v>
      </c>
      <c r="Z12" s="3"/>
      <c r="AA12" s="27">
        <f t="shared" si="5"/>
        <v>2.5</v>
      </c>
    </row>
    <row r="13" spans="1:33" ht="57" customHeight="1" x14ac:dyDescent="0.3">
      <c r="A13" s="585" t="s">
        <v>693</v>
      </c>
      <c r="B13" s="187" t="s">
        <v>9</v>
      </c>
      <c r="C13" s="539" t="s">
        <v>369</v>
      </c>
      <c r="D13" s="111" t="s">
        <v>370</v>
      </c>
      <c r="E13" s="123" t="s">
        <v>371</v>
      </c>
      <c r="F13" s="123" t="s">
        <v>376</v>
      </c>
      <c r="G13" s="65">
        <v>4</v>
      </c>
      <c r="H13" s="69">
        <v>1</v>
      </c>
      <c r="I13" s="25">
        <v>4</v>
      </c>
      <c r="J13" s="29">
        <f t="shared" si="6"/>
        <v>0.25</v>
      </c>
      <c r="K13" s="3"/>
      <c r="L13" s="68">
        <f t="shared" si="7"/>
        <v>0.25</v>
      </c>
      <c r="M13" s="69">
        <v>2</v>
      </c>
      <c r="N13" s="7">
        <v>4</v>
      </c>
      <c r="O13" s="29">
        <f t="shared" si="0"/>
        <v>0.5</v>
      </c>
      <c r="P13" s="3"/>
      <c r="Q13" s="68">
        <f t="shared" si="1"/>
        <v>0.75</v>
      </c>
      <c r="R13" s="7">
        <v>3</v>
      </c>
      <c r="S13" s="7">
        <v>4</v>
      </c>
      <c r="T13" s="29">
        <f t="shared" si="2"/>
        <v>0.75</v>
      </c>
      <c r="U13" s="3"/>
      <c r="V13" s="27">
        <f t="shared" si="3"/>
        <v>1.5</v>
      </c>
      <c r="W13" s="7">
        <v>4</v>
      </c>
      <c r="X13" s="7">
        <v>4</v>
      </c>
      <c r="Y13" s="29">
        <f t="shared" si="4"/>
        <v>1</v>
      </c>
      <c r="Z13" s="3"/>
      <c r="AA13" s="27">
        <f t="shared" si="5"/>
        <v>2.5</v>
      </c>
    </row>
    <row r="14" spans="1:33" ht="46.95" customHeight="1" x14ac:dyDescent="0.3">
      <c r="A14" s="586"/>
      <c r="B14" s="187" t="s">
        <v>9</v>
      </c>
      <c r="C14" s="541"/>
      <c r="D14" s="111" t="s">
        <v>372</v>
      </c>
      <c r="E14" s="123" t="s">
        <v>373</v>
      </c>
      <c r="F14" s="123" t="s">
        <v>376</v>
      </c>
      <c r="G14" s="65" t="s">
        <v>764</v>
      </c>
      <c r="H14" s="69">
        <v>1</v>
      </c>
      <c r="I14" s="25">
        <v>1</v>
      </c>
      <c r="J14" s="29">
        <f t="shared" si="6"/>
        <v>1</v>
      </c>
      <c r="K14" s="3"/>
      <c r="L14" s="68">
        <f t="shared" si="7"/>
        <v>0</v>
      </c>
      <c r="M14" s="69">
        <v>0</v>
      </c>
      <c r="N14" s="7">
        <v>0</v>
      </c>
      <c r="O14" s="29">
        <f t="shared" si="0"/>
        <v>0</v>
      </c>
      <c r="P14" s="3" t="s">
        <v>884</v>
      </c>
      <c r="Q14" s="68">
        <f t="shared" si="1"/>
        <v>0</v>
      </c>
      <c r="R14" s="7">
        <v>0</v>
      </c>
      <c r="S14" s="7">
        <v>0</v>
      </c>
      <c r="T14" s="29">
        <f>IFERROR((R14/S14),0)</f>
        <v>0</v>
      </c>
      <c r="U14" s="3" t="s">
        <v>884</v>
      </c>
      <c r="V14" s="27">
        <f t="shared" si="3"/>
        <v>0</v>
      </c>
      <c r="W14" s="7">
        <v>1</v>
      </c>
      <c r="X14" s="7">
        <v>1</v>
      </c>
      <c r="Y14" s="29">
        <f t="shared" si="4"/>
        <v>1</v>
      </c>
      <c r="Z14" s="3"/>
      <c r="AA14" s="27">
        <f>IFERROR(IF(G14="Según demanda",(W14+R14+M14+H14)/(I14+N14+S14+X14),(W14+R14+M14+H14)/G14),0)</f>
        <v>0</v>
      </c>
    </row>
    <row r="15" spans="1:33" ht="53.4" customHeight="1" x14ac:dyDescent="0.3">
      <c r="A15" s="587"/>
      <c r="B15" s="187" t="s">
        <v>40</v>
      </c>
      <c r="C15" s="540"/>
      <c r="D15" s="111" t="s">
        <v>374</v>
      </c>
      <c r="E15" s="123" t="s">
        <v>375</v>
      </c>
      <c r="F15" s="123" t="s">
        <v>367</v>
      </c>
      <c r="G15" s="65">
        <v>1</v>
      </c>
      <c r="H15" s="69">
        <v>0</v>
      </c>
      <c r="I15" s="7">
        <v>1</v>
      </c>
      <c r="J15" s="29">
        <f t="shared" si="6"/>
        <v>0</v>
      </c>
      <c r="K15" s="3"/>
      <c r="L15" s="68">
        <f t="shared" si="7"/>
        <v>0</v>
      </c>
      <c r="M15" s="69">
        <v>1</v>
      </c>
      <c r="N15" s="7">
        <v>1</v>
      </c>
      <c r="O15" s="29">
        <f t="shared" si="0"/>
        <v>1</v>
      </c>
      <c r="P15" s="3" t="s">
        <v>885</v>
      </c>
      <c r="Q15" s="68">
        <f t="shared" si="1"/>
        <v>1</v>
      </c>
      <c r="R15" s="7">
        <v>0</v>
      </c>
      <c r="S15" s="7">
        <v>0</v>
      </c>
      <c r="T15" s="29">
        <f t="shared" si="2"/>
        <v>0</v>
      </c>
      <c r="U15" s="3" t="s">
        <v>885</v>
      </c>
      <c r="V15" s="27">
        <f t="shared" si="3"/>
        <v>1</v>
      </c>
      <c r="W15" s="7">
        <v>0</v>
      </c>
      <c r="X15" s="7">
        <v>0</v>
      </c>
      <c r="Y15" s="29">
        <f t="shared" si="4"/>
        <v>0</v>
      </c>
      <c r="Z15" s="3"/>
      <c r="AA15" s="27">
        <f t="shared" si="5"/>
        <v>1</v>
      </c>
    </row>
    <row r="16" spans="1:33" ht="71.25" customHeight="1" x14ac:dyDescent="0.3">
      <c r="A16" s="585" t="s">
        <v>693</v>
      </c>
      <c r="B16" s="187" t="s">
        <v>12</v>
      </c>
      <c r="C16" s="536" t="s">
        <v>377</v>
      </c>
      <c r="D16" s="111" t="s">
        <v>378</v>
      </c>
      <c r="E16" s="123" t="s">
        <v>379</v>
      </c>
      <c r="F16" s="123" t="s">
        <v>384</v>
      </c>
      <c r="G16" s="65">
        <v>1</v>
      </c>
      <c r="H16" s="69">
        <v>0</v>
      </c>
      <c r="I16" s="7">
        <v>1</v>
      </c>
      <c r="J16" s="29">
        <f t="shared" si="6"/>
        <v>0</v>
      </c>
      <c r="K16" s="3"/>
      <c r="L16" s="68">
        <f t="shared" si="7"/>
        <v>0</v>
      </c>
      <c r="M16" s="69">
        <v>0</v>
      </c>
      <c r="N16" s="7">
        <v>0</v>
      </c>
      <c r="O16" s="29">
        <f t="shared" si="0"/>
        <v>0</v>
      </c>
      <c r="P16" s="3" t="s">
        <v>886</v>
      </c>
      <c r="Q16" s="68">
        <f t="shared" si="1"/>
        <v>0</v>
      </c>
      <c r="R16" s="7">
        <v>0</v>
      </c>
      <c r="S16" s="7">
        <v>0</v>
      </c>
      <c r="T16" s="29">
        <f t="shared" si="2"/>
        <v>0</v>
      </c>
      <c r="U16" s="3" t="s">
        <v>886</v>
      </c>
      <c r="V16" s="27">
        <f t="shared" si="3"/>
        <v>0</v>
      </c>
      <c r="W16" s="7">
        <v>3</v>
      </c>
      <c r="X16" s="7">
        <v>3</v>
      </c>
      <c r="Y16" s="29">
        <f t="shared" si="4"/>
        <v>1</v>
      </c>
      <c r="Z16" s="3" t="s">
        <v>902</v>
      </c>
      <c r="AA16" s="27">
        <f t="shared" si="5"/>
        <v>3</v>
      </c>
    </row>
    <row r="17" spans="1:27" ht="14.4" customHeight="1" x14ac:dyDescent="0.3">
      <c r="A17" s="586"/>
      <c r="B17" s="187" t="s">
        <v>13</v>
      </c>
      <c r="C17" s="537"/>
      <c r="D17" s="111" t="s">
        <v>694</v>
      </c>
      <c r="E17" s="123" t="s">
        <v>380</v>
      </c>
      <c r="F17" s="123" t="s">
        <v>367</v>
      </c>
      <c r="G17" s="65">
        <v>1</v>
      </c>
      <c r="H17" s="69">
        <v>1</v>
      </c>
      <c r="I17" s="7">
        <v>1</v>
      </c>
      <c r="J17" s="29">
        <f t="shared" si="6"/>
        <v>1</v>
      </c>
      <c r="K17" s="3"/>
      <c r="L17" s="68">
        <f t="shared" si="7"/>
        <v>1</v>
      </c>
      <c r="M17" s="69">
        <v>0</v>
      </c>
      <c r="N17" s="7">
        <v>0</v>
      </c>
      <c r="O17" s="29">
        <f t="shared" si="0"/>
        <v>0</v>
      </c>
      <c r="P17" s="3" t="s">
        <v>884</v>
      </c>
      <c r="Q17" s="68">
        <f t="shared" si="1"/>
        <v>1</v>
      </c>
      <c r="R17" s="7">
        <v>0</v>
      </c>
      <c r="S17" s="7">
        <v>0</v>
      </c>
      <c r="T17" s="29">
        <f t="shared" si="2"/>
        <v>0</v>
      </c>
      <c r="U17" s="3" t="s">
        <v>884</v>
      </c>
      <c r="V17" s="27">
        <f t="shared" si="3"/>
        <v>1</v>
      </c>
      <c r="W17" s="7">
        <v>0</v>
      </c>
      <c r="X17" s="7">
        <v>0</v>
      </c>
      <c r="Y17" s="29">
        <f t="shared" si="4"/>
        <v>0</v>
      </c>
      <c r="Z17" s="3" t="s">
        <v>903</v>
      </c>
      <c r="AA17" s="27">
        <f>IFERROR(IF(G17="Según demanda",(W17+R17+M17+H17)/(I17+N17+S17+X17),(W17+R17+M17+H17)/G17),0)</f>
        <v>1</v>
      </c>
    </row>
    <row r="18" spans="1:27" ht="41.4" customHeight="1" x14ac:dyDescent="0.3">
      <c r="A18" s="587"/>
      <c r="B18" s="187" t="s">
        <v>14</v>
      </c>
      <c r="C18" s="537"/>
      <c r="D18" s="111" t="s">
        <v>381</v>
      </c>
      <c r="E18" s="123" t="s">
        <v>382</v>
      </c>
      <c r="F18" s="123" t="s">
        <v>367</v>
      </c>
      <c r="G18" s="65">
        <v>1</v>
      </c>
      <c r="H18" s="69">
        <v>0</v>
      </c>
      <c r="I18" s="7">
        <v>1</v>
      </c>
      <c r="J18" s="29">
        <f t="shared" si="6"/>
        <v>0</v>
      </c>
      <c r="K18" s="3"/>
      <c r="L18" s="68">
        <f t="shared" si="7"/>
        <v>0</v>
      </c>
      <c r="M18" s="69">
        <v>0</v>
      </c>
      <c r="N18" s="7">
        <v>0</v>
      </c>
      <c r="O18" s="29">
        <f t="shared" si="0"/>
        <v>0</v>
      </c>
      <c r="P18" s="3" t="s">
        <v>884</v>
      </c>
      <c r="Q18" s="68">
        <f t="shared" si="1"/>
        <v>0</v>
      </c>
      <c r="R18" s="7">
        <v>0</v>
      </c>
      <c r="S18" s="7">
        <v>0</v>
      </c>
      <c r="T18" s="29">
        <f t="shared" si="2"/>
        <v>0</v>
      </c>
      <c r="U18" s="3" t="s">
        <v>884</v>
      </c>
      <c r="V18" s="27">
        <f t="shared" si="3"/>
        <v>0</v>
      </c>
      <c r="W18" s="7">
        <v>1</v>
      </c>
      <c r="X18" s="7">
        <v>1</v>
      </c>
      <c r="Y18" s="29">
        <f t="shared" si="4"/>
        <v>1</v>
      </c>
      <c r="Z18" s="3"/>
      <c r="AA18" s="27">
        <f t="shared" si="5"/>
        <v>1</v>
      </c>
    </row>
    <row r="19" spans="1:27" ht="57" customHeight="1" x14ac:dyDescent="0.3">
      <c r="A19" s="585" t="s">
        <v>693</v>
      </c>
      <c r="B19" s="187" t="s">
        <v>41</v>
      </c>
      <c r="C19" s="538"/>
      <c r="D19" s="111" t="s">
        <v>383</v>
      </c>
      <c r="E19" s="123" t="s">
        <v>379</v>
      </c>
      <c r="F19" s="123" t="s">
        <v>385</v>
      </c>
      <c r="G19" s="65">
        <v>1</v>
      </c>
      <c r="H19" s="69">
        <v>0</v>
      </c>
      <c r="I19" s="25">
        <v>1</v>
      </c>
      <c r="J19" s="29">
        <f t="shared" si="6"/>
        <v>0</v>
      </c>
      <c r="K19" s="3"/>
      <c r="L19" s="68">
        <f t="shared" si="7"/>
        <v>0</v>
      </c>
      <c r="M19" s="69">
        <v>0</v>
      </c>
      <c r="N19" s="7">
        <v>0</v>
      </c>
      <c r="O19" s="29">
        <f t="shared" si="0"/>
        <v>0</v>
      </c>
      <c r="P19" s="3" t="s">
        <v>886</v>
      </c>
      <c r="Q19" s="68">
        <f t="shared" si="1"/>
        <v>0</v>
      </c>
      <c r="R19" s="7">
        <v>0</v>
      </c>
      <c r="S19" s="7">
        <v>0</v>
      </c>
      <c r="T19" s="29">
        <f t="shared" si="2"/>
        <v>0</v>
      </c>
      <c r="U19" s="3" t="s">
        <v>886</v>
      </c>
      <c r="V19" s="27">
        <f t="shared" si="3"/>
        <v>0</v>
      </c>
      <c r="W19" s="7">
        <v>0</v>
      </c>
      <c r="X19" s="7">
        <v>0</v>
      </c>
      <c r="Y19" s="29">
        <f t="shared" si="4"/>
        <v>0</v>
      </c>
      <c r="Z19" s="3" t="s">
        <v>904</v>
      </c>
      <c r="AA19" s="27">
        <f t="shared" si="5"/>
        <v>0</v>
      </c>
    </row>
    <row r="20" spans="1:27" ht="171" customHeight="1" x14ac:dyDescent="0.3">
      <c r="A20" s="586"/>
      <c r="B20" s="187" t="s">
        <v>10</v>
      </c>
      <c r="C20" s="539" t="s">
        <v>386</v>
      </c>
      <c r="D20" s="123" t="s">
        <v>387</v>
      </c>
      <c r="E20" s="123" t="s">
        <v>388</v>
      </c>
      <c r="F20" s="123" t="s">
        <v>437</v>
      </c>
      <c r="G20" s="65" t="s">
        <v>764</v>
      </c>
      <c r="H20" s="69">
        <v>0</v>
      </c>
      <c r="I20" s="69">
        <v>0</v>
      </c>
      <c r="J20" s="29">
        <f t="shared" si="6"/>
        <v>0</v>
      </c>
      <c r="K20" s="65"/>
      <c r="L20" s="68">
        <f t="shared" si="7"/>
        <v>0</v>
      </c>
      <c r="M20" s="69"/>
      <c r="N20" s="69"/>
      <c r="O20" s="75">
        <f t="shared" si="0"/>
        <v>0</v>
      </c>
      <c r="P20" s="65"/>
      <c r="Q20" s="68">
        <f t="shared" si="1"/>
        <v>0</v>
      </c>
      <c r="R20" s="7">
        <v>4</v>
      </c>
      <c r="S20" s="7">
        <v>4</v>
      </c>
      <c r="T20" s="29">
        <f t="shared" si="2"/>
        <v>1</v>
      </c>
      <c r="U20" s="3"/>
      <c r="V20" s="27">
        <f t="shared" si="3"/>
        <v>0</v>
      </c>
      <c r="W20" s="7">
        <v>0</v>
      </c>
      <c r="X20" s="7">
        <v>0</v>
      </c>
      <c r="Y20" s="29">
        <f t="shared" si="4"/>
        <v>0</v>
      </c>
      <c r="Z20" s="65"/>
      <c r="AA20" s="27">
        <f>IFERROR(IF(G20="Según demanda",(W20+R20+M20+H20)/(I20+N20+S20+X20),(W20+R20+M20+H20)/G20),0)</f>
        <v>0</v>
      </c>
    </row>
    <row r="21" spans="1:27" ht="142.5" customHeight="1" x14ac:dyDescent="0.3">
      <c r="A21" s="587"/>
      <c r="B21" s="187" t="s">
        <v>10</v>
      </c>
      <c r="C21" s="540"/>
      <c r="D21" s="123" t="s">
        <v>389</v>
      </c>
      <c r="E21" s="123" t="s">
        <v>388</v>
      </c>
      <c r="F21" s="123" t="s">
        <v>438</v>
      </c>
      <c r="G21" s="65"/>
      <c r="H21" s="69">
        <v>1</v>
      </c>
      <c r="I21" s="69">
        <v>4</v>
      </c>
      <c r="J21" s="29">
        <f t="shared" si="6"/>
        <v>0.25</v>
      </c>
      <c r="K21" s="65"/>
      <c r="L21" s="68">
        <f t="shared" si="7"/>
        <v>0</v>
      </c>
      <c r="M21" s="69">
        <v>2</v>
      </c>
      <c r="N21" s="69">
        <v>2</v>
      </c>
      <c r="O21" s="75">
        <f t="shared" si="0"/>
        <v>1</v>
      </c>
      <c r="P21" s="65" t="s">
        <v>887</v>
      </c>
      <c r="Q21" s="68">
        <f t="shared" si="1"/>
        <v>0</v>
      </c>
      <c r="R21" s="69">
        <v>3</v>
      </c>
      <c r="S21" s="69">
        <v>4</v>
      </c>
      <c r="T21" s="75">
        <f t="shared" si="2"/>
        <v>0.75</v>
      </c>
      <c r="U21" s="65"/>
      <c r="V21" s="68">
        <f t="shared" si="3"/>
        <v>0</v>
      </c>
      <c r="W21" s="69">
        <v>1</v>
      </c>
      <c r="X21" s="69">
        <v>1</v>
      </c>
      <c r="Y21" s="75">
        <f t="shared" si="4"/>
        <v>1</v>
      </c>
      <c r="Z21" s="65"/>
      <c r="AA21" s="27">
        <f t="shared" si="5"/>
        <v>0</v>
      </c>
    </row>
    <row r="22" spans="1:27" ht="57" customHeight="1" x14ac:dyDescent="0.3">
      <c r="A22" s="585" t="s">
        <v>693</v>
      </c>
      <c r="B22" s="187" t="s">
        <v>15</v>
      </c>
      <c r="C22" s="539" t="s">
        <v>390</v>
      </c>
      <c r="D22" s="123" t="s">
        <v>695</v>
      </c>
      <c r="E22" s="123" t="s">
        <v>391</v>
      </c>
      <c r="F22" s="123" t="s">
        <v>385</v>
      </c>
      <c r="G22" s="65">
        <v>1</v>
      </c>
      <c r="H22" s="69">
        <v>1</v>
      </c>
      <c r="I22" s="25">
        <v>1</v>
      </c>
      <c r="J22" s="29">
        <f t="shared" si="6"/>
        <v>1</v>
      </c>
      <c r="K22" s="3"/>
      <c r="L22" s="68">
        <f t="shared" si="7"/>
        <v>1</v>
      </c>
      <c r="M22" s="69">
        <v>0</v>
      </c>
      <c r="N22" s="7">
        <v>0</v>
      </c>
      <c r="O22" s="29">
        <f t="shared" si="0"/>
        <v>0</v>
      </c>
      <c r="P22" s="3" t="s">
        <v>884</v>
      </c>
      <c r="Q22" s="68">
        <f t="shared" si="1"/>
        <v>1</v>
      </c>
      <c r="R22" s="7">
        <v>0</v>
      </c>
      <c r="S22" s="7">
        <v>0</v>
      </c>
      <c r="T22" s="29">
        <f t="shared" si="2"/>
        <v>0</v>
      </c>
      <c r="U22" s="3" t="s">
        <v>884</v>
      </c>
      <c r="V22" s="27">
        <f t="shared" si="3"/>
        <v>1</v>
      </c>
      <c r="W22" s="7">
        <v>1</v>
      </c>
      <c r="X22" s="7">
        <v>1</v>
      </c>
      <c r="Y22" s="29">
        <f t="shared" si="4"/>
        <v>1</v>
      </c>
      <c r="Z22" s="3" t="s">
        <v>905</v>
      </c>
      <c r="AA22" s="27">
        <f>IFERROR(IF(G22="Según demanda",(W22+R22+M22+H22)/(I22+N22+S22+X22),(W22+R22+M22+H22)/G22),0)</f>
        <v>2</v>
      </c>
    </row>
    <row r="23" spans="1:27" ht="57" customHeight="1" x14ac:dyDescent="0.3">
      <c r="A23" s="586"/>
      <c r="B23" s="187" t="s">
        <v>42</v>
      </c>
      <c r="C23" s="540"/>
      <c r="D23" s="123" t="s">
        <v>392</v>
      </c>
      <c r="E23" s="123" t="s">
        <v>393</v>
      </c>
      <c r="F23" s="123" t="s">
        <v>439</v>
      </c>
      <c r="G23" s="65">
        <v>1</v>
      </c>
      <c r="H23" s="69">
        <v>1</v>
      </c>
      <c r="I23" s="25">
        <v>4</v>
      </c>
      <c r="J23" s="29">
        <f t="shared" si="6"/>
        <v>0.25</v>
      </c>
      <c r="K23" s="3"/>
      <c r="L23" s="68">
        <f t="shared" si="7"/>
        <v>1</v>
      </c>
      <c r="M23" s="69">
        <v>2</v>
      </c>
      <c r="N23" s="7">
        <v>2</v>
      </c>
      <c r="O23" s="29">
        <f t="shared" si="0"/>
        <v>1</v>
      </c>
      <c r="P23" s="3"/>
      <c r="Q23" s="68">
        <f t="shared" si="1"/>
        <v>3</v>
      </c>
      <c r="R23" s="7">
        <v>3</v>
      </c>
      <c r="S23" s="7">
        <v>4</v>
      </c>
      <c r="T23" s="29">
        <f t="shared" si="2"/>
        <v>0.75</v>
      </c>
      <c r="U23" s="3"/>
      <c r="V23" s="27">
        <f t="shared" si="3"/>
        <v>6</v>
      </c>
      <c r="W23" s="7">
        <v>0</v>
      </c>
      <c r="X23" s="7">
        <v>0</v>
      </c>
      <c r="Y23" s="29">
        <f t="shared" si="4"/>
        <v>0</v>
      </c>
      <c r="Z23" s="3"/>
      <c r="AA23" s="27">
        <f t="shared" si="5"/>
        <v>6</v>
      </c>
    </row>
    <row r="24" spans="1:27" ht="57" customHeight="1" x14ac:dyDescent="0.3">
      <c r="A24" s="587"/>
      <c r="B24" s="187" t="s">
        <v>16</v>
      </c>
      <c r="C24" s="124" t="s">
        <v>394</v>
      </c>
      <c r="D24" s="124" t="s">
        <v>696</v>
      </c>
      <c r="E24" s="124" t="s">
        <v>395</v>
      </c>
      <c r="F24" s="123" t="s">
        <v>367</v>
      </c>
      <c r="G24" s="65" t="s">
        <v>764</v>
      </c>
      <c r="H24" s="69">
        <v>0</v>
      </c>
      <c r="I24" s="25">
        <v>0</v>
      </c>
      <c r="J24" s="29">
        <f t="shared" si="6"/>
        <v>0</v>
      </c>
      <c r="K24" s="3"/>
      <c r="L24" s="68">
        <f t="shared" si="7"/>
        <v>0</v>
      </c>
      <c r="M24" s="69">
        <v>0</v>
      </c>
      <c r="N24" s="7">
        <v>0</v>
      </c>
      <c r="O24" s="29">
        <f t="shared" si="0"/>
        <v>0</v>
      </c>
      <c r="P24" s="3"/>
      <c r="Q24" s="68">
        <f t="shared" si="1"/>
        <v>0</v>
      </c>
      <c r="R24" s="7">
        <v>6</v>
      </c>
      <c r="S24" s="7">
        <v>6</v>
      </c>
      <c r="T24" s="29">
        <f t="shared" si="2"/>
        <v>1</v>
      </c>
      <c r="U24" s="3"/>
      <c r="V24" s="27">
        <f t="shared" si="3"/>
        <v>0</v>
      </c>
      <c r="W24" s="7">
        <v>0</v>
      </c>
      <c r="X24" s="7">
        <v>0</v>
      </c>
      <c r="Y24" s="29">
        <f t="shared" si="4"/>
        <v>0</v>
      </c>
      <c r="Z24" s="3"/>
      <c r="AA24" s="27">
        <f t="shared" si="5"/>
        <v>0</v>
      </c>
    </row>
    <row r="25" spans="1:27" ht="57" customHeight="1" x14ac:dyDescent="0.3">
      <c r="A25" s="585" t="s">
        <v>693</v>
      </c>
      <c r="B25" s="188" t="s">
        <v>37</v>
      </c>
      <c r="C25" s="124" t="s">
        <v>396</v>
      </c>
      <c r="D25" s="124" t="s">
        <v>397</v>
      </c>
      <c r="E25" s="124" t="s">
        <v>398</v>
      </c>
      <c r="F25" s="123" t="s">
        <v>367</v>
      </c>
      <c r="G25" s="65" t="s">
        <v>764</v>
      </c>
      <c r="H25" s="69">
        <v>1</v>
      </c>
      <c r="I25" s="67">
        <v>1</v>
      </c>
      <c r="J25" s="29">
        <f t="shared" si="6"/>
        <v>1</v>
      </c>
      <c r="K25" s="8" t="s">
        <v>888</v>
      </c>
      <c r="L25" s="68">
        <f t="shared" si="7"/>
        <v>0</v>
      </c>
      <c r="M25" s="69">
        <v>0</v>
      </c>
      <c r="N25" s="7">
        <v>0</v>
      </c>
      <c r="O25" s="29">
        <f t="shared" si="0"/>
        <v>0</v>
      </c>
      <c r="P25" s="9"/>
      <c r="Q25" s="27">
        <f t="shared" si="1"/>
        <v>0</v>
      </c>
      <c r="R25" s="3">
        <v>2</v>
      </c>
      <c r="S25" s="7">
        <v>2</v>
      </c>
      <c r="T25" s="29">
        <f t="shared" si="2"/>
        <v>1</v>
      </c>
      <c r="U25" s="9"/>
      <c r="V25" s="27">
        <f t="shared" si="3"/>
        <v>0</v>
      </c>
      <c r="W25" s="7">
        <v>6</v>
      </c>
      <c r="X25" s="7">
        <v>6</v>
      </c>
      <c r="Y25" s="29">
        <f t="shared" si="4"/>
        <v>1</v>
      </c>
      <c r="Z25" s="8" t="s">
        <v>906</v>
      </c>
      <c r="AA25" s="27">
        <f t="shared" si="5"/>
        <v>0</v>
      </c>
    </row>
    <row r="26" spans="1:27" ht="142.5" customHeight="1" x14ac:dyDescent="0.3">
      <c r="A26" s="586"/>
      <c r="B26" s="188" t="s">
        <v>38</v>
      </c>
      <c r="C26" s="123" t="s">
        <v>399</v>
      </c>
      <c r="D26" s="159" t="s">
        <v>400</v>
      </c>
      <c r="E26" s="123" t="s">
        <v>401</v>
      </c>
      <c r="F26" s="123" t="s">
        <v>440</v>
      </c>
      <c r="G26" s="65">
        <v>6</v>
      </c>
      <c r="H26" s="69">
        <v>6</v>
      </c>
      <c r="I26" s="67">
        <v>6</v>
      </c>
      <c r="J26" s="29">
        <f t="shared" si="6"/>
        <v>1</v>
      </c>
      <c r="K26" s="8"/>
      <c r="L26" s="68">
        <f t="shared" si="7"/>
        <v>1</v>
      </c>
      <c r="M26" s="7">
        <v>7</v>
      </c>
      <c r="N26" s="7">
        <v>7</v>
      </c>
      <c r="O26" s="29">
        <f t="shared" si="0"/>
        <v>1</v>
      </c>
      <c r="P26" s="9" t="s">
        <v>889</v>
      </c>
      <c r="Q26" s="27">
        <f t="shared" si="1"/>
        <v>2.1666666666666665</v>
      </c>
      <c r="R26" s="3">
        <v>7</v>
      </c>
      <c r="S26" s="7">
        <v>7</v>
      </c>
      <c r="T26" s="29">
        <f t="shared" si="2"/>
        <v>1</v>
      </c>
      <c r="U26" s="9"/>
      <c r="V26" s="27">
        <f t="shared" si="3"/>
        <v>3.3333333333333335</v>
      </c>
      <c r="W26" s="7">
        <v>7</v>
      </c>
      <c r="X26" s="7">
        <v>7</v>
      </c>
      <c r="Y26" s="29">
        <f t="shared" si="4"/>
        <v>1</v>
      </c>
      <c r="Z26" s="9" t="s">
        <v>907</v>
      </c>
      <c r="AA26" s="27">
        <f t="shared" si="5"/>
        <v>4.5</v>
      </c>
    </row>
    <row r="27" spans="1:27" ht="71.25" customHeight="1" x14ac:dyDescent="0.3">
      <c r="A27" s="587"/>
      <c r="B27" s="188" t="s">
        <v>39</v>
      </c>
      <c r="C27" s="539" t="s">
        <v>402</v>
      </c>
      <c r="D27" s="594" t="s">
        <v>403</v>
      </c>
      <c r="E27" s="114" t="s">
        <v>404</v>
      </c>
      <c r="F27" s="123" t="s">
        <v>441</v>
      </c>
      <c r="G27" s="65">
        <v>1</v>
      </c>
      <c r="H27" s="69">
        <v>6</v>
      </c>
      <c r="I27" s="67">
        <v>6</v>
      </c>
      <c r="J27" s="29">
        <f t="shared" si="6"/>
        <v>1</v>
      </c>
      <c r="K27" s="8"/>
      <c r="L27" s="68">
        <f t="shared" si="7"/>
        <v>6</v>
      </c>
      <c r="M27" s="7">
        <v>12</v>
      </c>
      <c r="N27" s="7">
        <v>12</v>
      </c>
      <c r="O27" s="29">
        <f t="shared" si="0"/>
        <v>1</v>
      </c>
      <c r="P27" s="8"/>
      <c r="Q27" s="27">
        <f t="shared" si="1"/>
        <v>18</v>
      </c>
      <c r="R27" s="3">
        <v>14</v>
      </c>
      <c r="S27" s="7">
        <v>14</v>
      </c>
      <c r="T27" s="29">
        <f t="shared" si="2"/>
        <v>1</v>
      </c>
      <c r="U27" s="8" t="s">
        <v>890</v>
      </c>
      <c r="V27" s="27">
        <f t="shared" si="3"/>
        <v>32</v>
      </c>
      <c r="W27" s="7">
        <v>5</v>
      </c>
      <c r="X27" s="7">
        <v>5</v>
      </c>
      <c r="Y27" s="29">
        <f t="shared" si="4"/>
        <v>1</v>
      </c>
      <c r="Z27" s="8"/>
      <c r="AA27" s="27">
        <f t="shared" si="5"/>
        <v>37</v>
      </c>
    </row>
    <row r="28" spans="1:27" ht="71.25" customHeight="1" x14ac:dyDescent="0.3">
      <c r="A28" s="585" t="s">
        <v>693</v>
      </c>
      <c r="B28" s="188" t="s">
        <v>39</v>
      </c>
      <c r="C28" s="541"/>
      <c r="D28" s="595"/>
      <c r="E28" s="546" t="s">
        <v>405</v>
      </c>
      <c r="F28" s="82" t="s">
        <v>442</v>
      </c>
      <c r="G28" s="65">
        <v>1</v>
      </c>
      <c r="H28" s="69">
        <v>6</v>
      </c>
      <c r="I28" s="67">
        <v>6</v>
      </c>
      <c r="J28" s="29">
        <f t="shared" si="6"/>
        <v>1</v>
      </c>
      <c r="K28" s="8"/>
      <c r="L28" s="68">
        <f t="shared" si="7"/>
        <v>6</v>
      </c>
      <c r="M28" s="7">
        <v>12</v>
      </c>
      <c r="N28" s="80">
        <v>12</v>
      </c>
      <c r="O28" s="29">
        <f t="shared" si="0"/>
        <v>1</v>
      </c>
      <c r="P28" s="8"/>
      <c r="Q28" s="27">
        <f t="shared" si="1"/>
        <v>18</v>
      </c>
      <c r="R28" s="3">
        <v>14</v>
      </c>
      <c r="S28" s="7">
        <v>14</v>
      </c>
      <c r="T28" s="29">
        <f t="shared" si="2"/>
        <v>1</v>
      </c>
      <c r="U28" s="8"/>
      <c r="V28" s="27">
        <f t="shared" si="3"/>
        <v>32</v>
      </c>
      <c r="W28" s="7">
        <v>5</v>
      </c>
      <c r="X28" s="7">
        <v>5</v>
      </c>
      <c r="Y28" s="29">
        <f t="shared" si="4"/>
        <v>1</v>
      </c>
      <c r="Z28" s="8"/>
      <c r="AA28" s="27">
        <f t="shared" si="5"/>
        <v>37</v>
      </c>
    </row>
    <row r="29" spans="1:27" ht="41.4" x14ac:dyDescent="0.3">
      <c r="A29" s="586"/>
      <c r="B29" s="188" t="s">
        <v>39</v>
      </c>
      <c r="C29" s="541"/>
      <c r="D29" s="114" t="s">
        <v>406</v>
      </c>
      <c r="E29" s="547"/>
      <c r="F29" s="82" t="s">
        <v>443</v>
      </c>
      <c r="G29" s="76" t="s">
        <v>891</v>
      </c>
      <c r="H29" s="69">
        <v>14</v>
      </c>
      <c r="I29" s="67">
        <v>14</v>
      </c>
      <c r="J29" s="29">
        <f t="shared" si="6"/>
        <v>1</v>
      </c>
      <c r="K29" s="8"/>
      <c r="L29" s="68">
        <f t="shared" si="7"/>
        <v>0</v>
      </c>
      <c r="M29" s="7">
        <v>12</v>
      </c>
      <c r="N29" s="7">
        <v>12</v>
      </c>
      <c r="O29" s="29">
        <f t="shared" si="0"/>
        <v>1</v>
      </c>
      <c r="P29" s="8"/>
      <c r="Q29" s="27">
        <f t="shared" si="1"/>
        <v>0</v>
      </c>
      <c r="R29" s="3">
        <v>8</v>
      </c>
      <c r="S29" s="7">
        <v>8</v>
      </c>
      <c r="T29" s="29">
        <f t="shared" si="2"/>
        <v>1</v>
      </c>
      <c r="U29" s="77" t="s">
        <v>892</v>
      </c>
      <c r="V29" s="27">
        <f t="shared" si="3"/>
        <v>0</v>
      </c>
      <c r="W29" s="7">
        <v>5</v>
      </c>
      <c r="X29" s="7">
        <v>5</v>
      </c>
      <c r="Y29" s="29">
        <f t="shared" si="4"/>
        <v>1</v>
      </c>
      <c r="Z29" s="77"/>
      <c r="AA29" s="27">
        <f t="shared" si="5"/>
        <v>0</v>
      </c>
    </row>
    <row r="30" spans="1:27" ht="41.4" customHeight="1" x14ac:dyDescent="0.3">
      <c r="A30" s="587"/>
      <c r="B30" s="116" t="s">
        <v>39</v>
      </c>
      <c r="C30" s="541"/>
      <c r="D30" s="114" t="s">
        <v>407</v>
      </c>
      <c r="E30" s="114" t="s">
        <v>408</v>
      </c>
      <c r="F30" s="123" t="s">
        <v>367</v>
      </c>
      <c r="G30" s="78" t="s">
        <v>764</v>
      </c>
      <c r="H30" s="69">
        <v>0</v>
      </c>
      <c r="I30" s="67">
        <v>1</v>
      </c>
      <c r="J30" s="29">
        <f t="shared" si="6"/>
        <v>0</v>
      </c>
      <c r="K30" s="8"/>
      <c r="L30" s="68">
        <f t="shared" si="7"/>
        <v>0</v>
      </c>
      <c r="M30" s="7">
        <v>0</v>
      </c>
      <c r="N30" s="7">
        <v>1</v>
      </c>
      <c r="O30" s="29">
        <f t="shared" si="0"/>
        <v>0</v>
      </c>
      <c r="P30" s="9" t="s">
        <v>886</v>
      </c>
      <c r="Q30" s="27">
        <f t="shared" si="1"/>
        <v>0</v>
      </c>
      <c r="R30" s="3">
        <v>0</v>
      </c>
      <c r="S30" s="7">
        <v>1</v>
      </c>
      <c r="T30" s="29">
        <f t="shared" si="2"/>
        <v>0</v>
      </c>
      <c r="U30" s="9" t="s">
        <v>886</v>
      </c>
      <c r="V30" s="27">
        <f t="shared" si="3"/>
        <v>0</v>
      </c>
      <c r="W30" s="7"/>
      <c r="X30" s="7"/>
      <c r="Y30" s="29">
        <f t="shared" si="4"/>
        <v>0</v>
      </c>
      <c r="Z30" s="8"/>
      <c r="AA30" s="27">
        <f t="shared" si="5"/>
        <v>0</v>
      </c>
    </row>
    <row r="31" spans="1:27" ht="71.25" customHeight="1" x14ac:dyDescent="0.3">
      <c r="A31" s="585" t="s">
        <v>693</v>
      </c>
      <c r="B31" s="116" t="s">
        <v>39</v>
      </c>
      <c r="C31" s="541"/>
      <c r="D31" s="114" t="s">
        <v>409</v>
      </c>
      <c r="E31" s="114" t="s">
        <v>408</v>
      </c>
      <c r="F31" s="123" t="s">
        <v>367</v>
      </c>
      <c r="G31" s="76">
        <v>0.01</v>
      </c>
      <c r="H31" s="66">
        <v>1</v>
      </c>
      <c r="I31" s="67">
        <v>1</v>
      </c>
      <c r="J31" s="29">
        <f t="shared" si="6"/>
        <v>1</v>
      </c>
      <c r="K31" s="65"/>
      <c r="L31" s="68">
        <f t="shared" si="7"/>
        <v>100</v>
      </c>
      <c r="M31" s="66">
        <v>0</v>
      </c>
      <c r="N31" s="69">
        <v>0</v>
      </c>
      <c r="O31" s="29">
        <f t="shared" si="0"/>
        <v>0</v>
      </c>
      <c r="P31" s="77" t="s">
        <v>893</v>
      </c>
      <c r="Q31" s="68">
        <f t="shared" si="1"/>
        <v>100</v>
      </c>
      <c r="R31" s="69">
        <v>0</v>
      </c>
      <c r="S31" s="69">
        <v>1</v>
      </c>
      <c r="T31" s="29">
        <f t="shared" si="2"/>
        <v>0</v>
      </c>
      <c r="U31" s="77" t="s">
        <v>894</v>
      </c>
      <c r="V31" s="68">
        <f t="shared" si="3"/>
        <v>100</v>
      </c>
      <c r="W31" s="69">
        <v>1</v>
      </c>
      <c r="X31" s="69">
        <v>1</v>
      </c>
      <c r="Y31" s="29">
        <f t="shared" si="4"/>
        <v>1</v>
      </c>
      <c r="Z31" s="77"/>
      <c r="AA31" s="68">
        <f>IFERROR(IF(G31="Según demanda",(W31+R31+M31+H31)/(I31+N31+S31+X31),(W31+R31+M31+H31)/G31),0)</f>
        <v>200</v>
      </c>
    </row>
    <row r="32" spans="1:27" ht="85.5" customHeight="1" x14ac:dyDescent="0.3">
      <c r="A32" s="586"/>
      <c r="B32" s="116" t="s">
        <v>39</v>
      </c>
      <c r="C32" s="541"/>
      <c r="D32" s="114" t="s">
        <v>410</v>
      </c>
      <c r="E32" s="114" t="s">
        <v>411</v>
      </c>
      <c r="F32" s="123" t="s">
        <v>367</v>
      </c>
      <c r="G32" s="79">
        <v>1</v>
      </c>
      <c r="H32" s="66">
        <v>1</v>
      </c>
      <c r="I32" s="67">
        <v>1</v>
      </c>
      <c r="J32" s="29">
        <f t="shared" si="6"/>
        <v>1</v>
      </c>
      <c r="K32" s="65"/>
      <c r="L32" s="68">
        <f t="shared" si="7"/>
        <v>1</v>
      </c>
      <c r="M32" s="66">
        <v>0</v>
      </c>
      <c r="N32" s="69">
        <v>1</v>
      </c>
      <c r="O32" s="29">
        <f t="shared" si="0"/>
        <v>0</v>
      </c>
      <c r="P32" s="77" t="s">
        <v>886</v>
      </c>
      <c r="Q32" s="68">
        <f t="shared" si="1"/>
        <v>1</v>
      </c>
      <c r="R32" s="69">
        <v>0</v>
      </c>
      <c r="S32" s="69">
        <v>1</v>
      </c>
      <c r="T32" s="29">
        <f t="shared" si="2"/>
        <v>0</v>
      </c>
      <c r="U32" s="77" t="s">
        <v>894</v>
      </c>
      <c r="V32" s="68">
        <f t="shared" si="3"/>
        <v>1</v>
      </c>
      <c r="W32" s="69"/>
      <c r="X32" s="69"/>
      <c r="Y32" s="29">
        <f t="shared" si="4"/>
        <v>0</v>
      </c>
      <c r="Z32" s="77" t="s">
        <v>894</v>
      </c>
      <c r="AA32" s="68">
        <f>IFERROR(IF(G32="Según demanda",(W32+R32+M32+H32)/(I32+N32+S32+X32),(W32+R32+M32+H32)/G32),0)</f>
        <v>1</v>
      </c>
    </row>
    <row r="33" spans="1:27" ht="55.2" customHeight="1" x14ac:dyDescent="0.3">
      <c r="A33" s="587"/>
      <c r="B33" s="116" t="s">
        <v>39</v>
      </c>
      <c r="C33" s="541"/>
      <c r="D33" s="114" t="s">
        <v>412</v>
      </c>
      <c r="E33" s="114" t="s">
        <v>413</v>
      </c>
      <c r="F33" s="123" t="s">
        <v>367</v>
      </c>
      <c r="G33" s="78" t="s">
        <v>764</v>
      </c>
      <c r="H33" s="69"/>
      <c r="I33" s="67"/>
      <c r="J33" s="29">
        <f t="shared" si="6"/>
        <v>0</v>
      </c>
      <c r="K33" s="65"/>
      <c r="L33" s="68">
        <f t="shared" si="7"/>
        <v>0</v>
      </c>
      <c r="M33" s="69">
        <v>31</v>
      </c>
      <c r="N33" s="69">
        <v>31</v>
      </c>
      <c r="O33" s="29">
        <f t="shared" si="0"/>
        <v>1</v>
      </c>
      <c r="P33" s="77" t="s">
        <v>895</v>
      </c>
      <c r="Q33" s="68">
        <f t="shared" si="1"/>
        <v>0</v>
      </c>
      <c r="R33" s="69">
        <v>0</v>
      </c>
      <c r="S33" s="69">
        <v>0</v>
      </c>
      <c r="T33" s="29">
        <f t="shared" si="2"/>
        <v>0</v>
      </c>
      <c r="U33" s="77" t="s">
        <v>764</v>
      </c>
      <c r="V33" s="68">
        <f t="shared" si="3"/>
        <v>0</v>
      </c>
      <c r="W33" s="69"/>
      <c r="X33" s="69"/>
      <c r="Y33" s="29">
        <f t="shared" si="4"/>
        <v>0</v>
      </c>
      <c r="Z33" s="77" t="s">
        <v>764</v>
      </c>
      <c r="AA33" s="68">
        <f>IFERROR(IF(G33="Según demanda",(W33+R33+M33+H33)/(I33+N33+S33+X33),(W33+R33+M33+H33)/G33),0)</f>
        <v>0</v>
      </c>
    </row>
    <row r="34" spans="1:27" ht="82.8" x14ac:dyDescent="0.3">
      <c r="A34" s="585" t="s">
        <v>693</v>
      </c>
      <c r="B34" s="116" t="s">
        <v>39</v>
      </c>
      <c r="C34" s="541"/>
      <c r="D34" s="114" t="s">
        <v>414</v>
      </c>
      <c r="E34" s="114" t="s">
        <v>415</v>
      </c>
      <c r="F34" s="123" t="s">
        <v>444</v>
      </c>
      <c r="G34" s="78" t="s">
        <v>764</v>
      </c>
      <c r="H34" s="69"/>
      <c r="I34" s="70"/>
      <c r="J34" s="29">
        <f t="shared" si="6"/>
        <v>0</v>
      </c>
      <c r="K34" s="65"/>
      <c r="L34" s="68">
        <f t="shared" si="7"/>
        <v>0</v>
      </c>
      <c r="M34" s="66">
        <v>12</v>
      </c>
      <c r="N34" s="69">
        <v>12</v>
      </c>
      <c r="O34" s="29">
        <f t="shared" si="0"/>
        <v>1</v>
      </c>
      <c r="P34" s="77"/>
      <c r="Q34" s="68">
        <f t="shared" si="1"/>
        <v>0</v>
      </c>
      <c r="R34" s="66">
        <v>0</v>
      </c>
      <c r="S34" s="69">
        <v>0</v>
      </c>
      <c r="T34" s="29">
        <f t="shared" si="2"/>
        <v>0</v>
      </c>
      <c r="U34" s="72" t="s">
        <v>764</v>
      </c>
      <c r="V34" s="68">
        <f t="shared" si="3"/>
        <v>0</v>
      </c>
      <c r="W34" s="69">
        <v>14</v>
      </c>
      <c r="X34" s="69">
        <v>14</v>
      </c>
      <c r="Y34" s="29">
        <f t="shared" si="4"/>
        <v>1</v>
      </c>
      <c r="Z34" s="72" t="s">
        <v>764</v>
      </c>
      <c r="AA34" s="68">
        <f>IFERROR(IF(G34="Según demanda",(W34+R34+M34+H34)/(I34+N34+S34+X34),(W34+R34+M34+H34)/G34),0)</f>
        <v>0</v>
      </c>
    </row>
    <row r="35" spans="1:27" ht="71.25" customHeight="1" x14ac:dyDescent="0.3">
      <c r="A35" s="586"/>
      <c r="B35" s="116" t="s">
        <v>39</v>
      </c>
      <c r="C35" s="541"/>
      <c r="D35" s="114" t="s">
        <v>416</v>
      </c>
      <c r="E35" s="114" t="s">
        <v>417</v>
      </c>
      <c r="F35" s="123" t="s">
        <v>445</v>
      </c>
      <c r="G35" s="78" t="s">
        <v>764</v>
      </c>
      <c r="H35" s="69"/>
      <c r="I35" s="70"/>
      <c r="J35" s="29">
        <f t="shared" si="6"/>
        <v>0</v>
      </c>
      <c r="K35" s="71"/>
      <c r="L35" s="68">
        <f t="shared" si="7"/>
        <v>0</v>
      </c>
      <c r="M35" s="69"/>
      <c r="N35" s="69"/>
      <c r="O35" s="29">
        <f t="shared" si="0"/>
        <v>0</v>
      </c>
      <c r="P35" s="71"/>
      <c r="Q35" s="68">
        <f t="shared" si="1"/>
        <v>0</v>
      </c>
      <c r="R35" s="69">
        <v>0</v>
      </c>
      <c r="S35" s="69">
        <v>0</v>
      </c>
      <c r="T35" s="29">
        <f t="shared" si="2"/>
        <v>0</v>
      </c>
      <c r="U35" s="95"/>
      <c r="V35" s="68">
        <f t="shared" si="3"/>
        <v>0</v>
      </c>
      <c r="W35" s="69">
        <v>2</v>
      </c>
      <c r="X35" s="69">
        <v>2</v>
      </c>
      <c r="Y35" s="29">
        <f t="shared" si="4"/>
        <v>1</v>
      </c>
      <c r="Z35" s="95"/>
      <c r="AA35" s="68">
        <f t="shared" ref="AA35:AA40" si="8">IFERROR(IF(G35="Según demanda",(W35+R35+M35+H35)/(I35+N35+S35+X35),(W35+R35+M35+H35)/G35),0)</f>
        <v>0</v>
      </c>
    </row>
    <row r="36" spans="1:27" ht="43.2" x14ac:dyDescent="0.3">
      <c r="A36" s="587"/>
      <c r="B36" s="116" t="s">
        <v>39</v>
      </c>
      <c r="C36" s="540"/>
      <c r="D36" s="160" t="s">
        <v>418</v>
      </c>
      <c r="E36" s="160" t="s">
        <v>419</v>
      </c>
      <c r="F36" s="160" t="s">
        <v>446</v>
      </c>
      <c r="G36" s="79">
        <v>4</v>
      </c>
      <c r="H36" s="69"/>
      <c r="I36" s="67"/>
      <c r="J36" s="29">
        <f t="shared" si="6"/>
        <v>0</v>
      </c>
      <c r="K36" s="72"/>
      <c r="L36" s="68">
        <f t="shared" si="7"/>
        <v>0</v>
      </c>
      <c r="M36" s="69">
        <v>2</v>
      </c>
      <c r="N36" s="69">
        <v>4</v>
      </c>
      <c r="O36" s="29">
        <f t="shared" si="0"/>
        <v>0.5</v>
      </c>
      <c r="P36" s="91"/>
      <c r="Q36" s="68">
        <f t="shared" si="1"/>
        <v>0.5</v>
      </c>
      <c r="R36" s="69">
        <v>3</v>
      </c>
      <c r="S36" s="69">
        <v>4</v>
      </c>
      <c r="T36" s="29">
        <f t="shared" si="2"/>
        <v>0.75</v>
      </c>
      <c r="U36" s="72"/>
      <c r="V36" s="68">
        <f t="shared" si="3"/>
        <v>1.25</v>
      </c>
      <c r="W36" s="69">
        <v>4</v>
      </c>
      <c r="X36" s="69">
        <v>4</v>
      </c>
      <c r="Y36" s="29">
        <f t="shared" si="4"/>
        <v>1</v>
      </c>
      <c r="Z36" s="72"/>
      <c r="AA36" s="68">
        <f t="shared" si="8"/>
        <v>2.25</v>
      </c>
    </row>
    <row r="37" spans="1:27" ht="69" x14ac:dyDescent="0.3">
      <c r="A37" s="585" t="s">
        <v>693</v>
      </c>
      <c r="B37" s="116" t="s">
        <v>39</v>
      </c>
      <c r="C37" s="542" t="s">
        <v>420</v>
      </c>
      <c r="D37" s="112" t="s">
        <v>421</v>
      </c>
      <c r="E37" s="161" t="s">
        <v>422</v>
      </c>
      <c r="F37" s="123"/>
      <c r="G37" s="79">
        <v>0</v>
      </c>
      <c r="H37" s="73">
        <v>0</v>
      </c>
      <c r="I37" s="70"/>
      <c r="J37" s="29">
        <f t="shared" si="6"/>
        <v>0</v>
      </c>
      <c r="K37" s="65"/>
      <c r="L37" s="68">
        <f t="shared" si="7"/>
        <v>0</v>
      </c>
      <c r="M37" s="103">
        <v>0</v>
      </c>
      <c r="N37" s="73">
        <v>0</v>
      </c>
      <c r="O37" s="29">
        <f t="shared" si="0"/>
        <v>0</v>
      </c>
      <c r="P37" s="92" t="s">
        <v>896</v>
      </c>
      <c r="Q37" s="68">
        <f t="shared" si="1"/>
        <v>0</v>
      </c>
      <c r="R37" s="79">
        <v>0</v>
      </c>
      <c r="S37" s="79">
        <v>0</v>
      </c>
      <c r="T37" s="29">
        <f t="shared" si="2"/>
        <v>0</v>
      </c>
      <c r="U37" s="96" t="s">
        <v>764</v>
      </c>
      <c r="V37" s="68">
        <f t="shared" si="3"/>
        <v>0</v>
      </c>
      <c r="W37" s="80"/>
      <c r="X37" s="30"/>
      <c r="Y37" s="29">
        <f t="shared" si="4"/>
        <v>0</v>
      </c>
      <c r="Z37" s="96" t="s">
        <v>764</v>
      </c>
      <c r="AA37" s="68">
        <f t="shared" si="8"/>
        <v>0</v>
      </c>
    </row>
    <row r="38" spans="1:27" ht="55.2" x14ac:dyDescent="0.3">
      <c r="A38" s="586"/>
      <c r="B38" s="116" t="s">
        <v>39</v>
      </c>
      <c r="C38" s="543"/>
      <c r="D38" s="113" t="s">
        <v>423</v>
      </c>
      <c r="E38" s="161" t="s">
        <v>424</v>
      </c>
      <c r="F38" s="123" t="s">
        <v>367</v>
      </c>
      <c r="G38" s="79">
        <v>0</v>
      </c>
      <c r="H38" s="73">
        <v>1</v>
      </c>
      <c r="I38" s="70"/>
      <c r="J38" s="29">
        <f t="shared" si="6"/>
        <v>0</v>
      </c>
      <c r="K38" s="74"/>
      <c r="L38" s="68">
        <f t="shared" si="7"/>
        <v>0</v>
      </c>
      <c r="M38" s="103">
        <v>0</v>
      </c>
      <c r="N38" s="73">
        <v>1</v>
      </c>
      <c r="O38" s="29">
        <f t="shared" si="0"/>
        <v>0</v>
      </c>
      <c r="P38" s="92" t="s">
        <v>896</v>
      </c>
      <c r="Q38" s="68">
        <f t="shared" si="1"/>
        <v>0</v>
      </c>
      <c r="R38" s="94">
        <v>1</v>
      </c>
      <c r="S38" s="73">
        <v>1</v>
      </c>
      <c r="T38" s="97">
        <f t="shared" si="2"/>
        <v>1</v>
      </c>
      <c r="U38" s="96" t="s">
        <v>897</v>
      </c>
      <c r="V38" s="98">
        <f t="shared" si="3"/>
        <v>0</v>
      </c>
      <c r="W38" s="79"/>
      <c r="X38" s="99"/>
      <c r="Y38" s="29">
        <f t="shared" si="4"/>
        <v>0</v>
      </c>
      <c r="Z38" s="96" t="s">
        <v>897</v>
      </c>
      <c r="AA38" s="68">
        <f t="shared" si="8"/>
        <v>0</v>
      </c>
    </row>
    <row r="39" spans="1:27" ht="41.4" x14ac:dyDescent="0.3">
      <c r="A39" s="587"/>
      <c r="B39" s="116" t="s">
        <v>39</v>
      </c>
      <c r="C39" s="543"/>
      <c r="D39" s="113" t="s">
        <v>425</v>
      </c>
      <c r="E39" s="161" t="s">
        <v>426</v>
      </c>
      <c r="F39" s="161" t="s">
        <v>367</v>
      </c>
      <c r="G39" s="110">
        <v>0</v>
      </c>
      <c r="H39" s="73">
        <v>1</v>
      </c>
      <c r="I39" s="70"/>
      <c r="J39" s="29">
        <f t="shared" si="6"/>
        <v>0</v>
      </c>
      <c r="K39" s="65"/>
      <c r="L39" s="68">
        <f t="shared" si="7"/>
        <v>0</v>
      </c>
      <c r="M39" s="103"/>
      <c r="N39" s="73"/>
      <c r="O39" s="29">
        <f t="shared" si="0"/>
        <v>0</v>
      </c>
      <c r="P39" s="77" t="s">
        <v>898</v>
      </c>
      <c r="Q39" s="68">
        <f t="shared" si="1"/>
        <v>0</v>
      </c>
      <c r="R39" s="79"/>
      <c r="S39" s="99"/>
      <c r="T39" s="29">
        <f t="shared" si="2"/>
        <v>0</v>
      </c>
      <c r="U39" s="74" t="s">
        <v>899</v>
      </c>
      <c r="V39" s="68">
        <f t="shared" si="3"/>
        <v>0</v>
      </c>
      <c r="W39" s="79"/>
      <c r="X39" s="99"/>
      <c r="Y39" s="29">
        <f t="shared" si="4"/>
        <v>0</v>
      </c>
      <c r="Z39" s="74" t="s">
        <v>899</v>
      </c>
      <c r="AA39" s="68">
        <f t="shared" si="8"/>
        <v>0</v>
      </c>
    </row>
    <row r="40" spans="1:27" ht="41.4" x14ac:dyDescent="0.3">
      <c r="A40" s="585" t="s">
        <v>693</v>
      </c>
      <c r="B40" s="116" t="s">
        <v>39</v>
      </c>
      <c r="C40" s="543"/>
      <c r="D40" s="113" t="s">
        <v>427</v>
      </c>
      <c r="E40" s="161" t="s">
        <v>428</v>
      </c>
      <c r="F40" s="161" t="s">
        <v>367</v>
      </c>
      <c r="G40" s="109" t="s">
        <v>764</v>
      </c>
      <c r="H40" s="73"/>
      <c r="I40" s="70"/>
      <c r="J40" s="29">
        <f t="shared" si="6"/>
        <v>0</v>
      </c>
      <c r="K40" s="96"/>
      <c r="L40" s="68">
        <f t="shared" si="7"/>
        <v>0</v>
      </c>
      <c r="M40" s="103"/>
      <c r="N40" s="73"/>
      <c r="O40" s="29">
        <f t="shared" si="0"/>
        <v>0</v>
      </c>
      <c r="P40" s="96"/>
      <c r="Q40" s="68">
        <f t="shared" si="1"/>
        <v>0</v>
      </c>
      <c r="R40" s="94">
        <v>1779</v>
      </c>
      <c r="S40" s="73">
        <v>1779</v>
      </c>
      <c r="T40" s="29">
        <f t="shared" si="2"/>
        <v>1</v>
      </c>
      <c r="U40" s="96"/>
      <c r="V40" s="68">
        <f t="shared" si="3"/>
        <v>0</v>
      </c>
      <c r="W40" s="79"/>
      <c r="X40" s="99"/>
      <c r="Y40" s="29">
        <f t="shared" si="4"/>
        <v>0</v>
      </c>
      <c r="Z40" s="96"/>
      <c r="AA40" s="68">
        <f t="shared" si="8"/>
        <v>0</v>
      </c>
    </row>
    <row r="41" spans="1:27" ht="27.6" customHeight="1" x14ac:dyDescent="0.3">
      <c r="A41" s="586"/>
      <c r="B41" s="116" t="s">
        <v>39</v>
      </c>
      <c r="C41" s="543"/>
      <c r="D41" s="113" t="s">
        <v>429</v>
      </c>
      <c r="E41" s="161" t="s">
        <v>430</v>
      </c>
      <c r="F41" s="161" t="s">
        <v>367</v>
      </c>
      <c r="G41" s="65" t="s">
        <v>764</v>
      </c>
      <c r="H41" s="66"/>
      <c r="I41" s="67"/>
      <c r="J41" s="29">
        <f t="shared" si="6"/>
        <v>0</v>
      </c>
      <c r="K41" s="65"/>
      <c r="L41" s="68">
        <f t="shared" si="7"/>
        <v>0</v>
      </c>
      <c r="M41" s="93"/>
      <c r="N41" s="69"/>
      <c r="O41" s="29">
        <f t="shared" si="0"/>
        <v>0</v>
      </c>
      <c r="P41" s="77"/>
      <c r="Q41" s="68">
        <f t="shared" si="1"/>
        <v>0</v>
      </c>
      <c r="R41" s="69">
        <v>28</v>
      </c>
      <c r="S41" s="69">
        <v>28</v>
      </c>
      <c r="T41" s="29">
        <f t="shared" si="2"/>
        <v>1</v>
      </c>
      <c r="U41" s="77"/>
      <c r="V41" s="68">
        <f t="shared" si="3"/>
        <v>0</v>
      </c>
      <c r="W41" s="7"/>
      <c r="X41" s="7"/>
      <c r="Y41" s="29">
        <f t="shared" si="4"/>
        <v>0</v>
      </c>
      <c r="Z41" s="77"/>
      <c r="AA41" s="27">
        <f>IFERROR(IF(G41="Según demanda",(W41+R41+M41+H41)/(I41+N41+S41+X41),(W41+R41+M41+H41)/G41),0)</f>
        <v>0</v>
      </c>
    </row>
    <row r="42" spans="1:27" ht="55.2" x14ac:dyDescent="0.3">
      <c r="A42" s="587"/>
      <c r="B42" s="116" t="s">
        <v>39</v>
      </c>
      <c r="C42" s="543"/>
      <c r="D42" s="113" t="s">
        <v>431</v>
      </c>
      <c r="E42" s="161" t="s">
        <v>432</v>
      </c>
      <c r="F42" s="161" t="s">
        <v>367</v>
      </c>
      <c r="G42" s="65">
        <v>0</v>
      </c>
      <c r="H42" s="66">
        <v>0</v>
      </c>
      <c r="I42" s="67"/>
      <c r="J42" s="29">
        <f t="shared" si="6"/>
        <v>0</v>
      </c>
      <c r="K42" s="65"/>
      <c r="L42" s="68">
        <f t="shared" si="7"/>
        <v>0</v>
      </c>
      <c r="M42" s="93"/>
      <c r="N42" s="69"/>
      <c r="O42" s="29">
        <f t="shared" si="0"/>
        <v>0</v>
      </c>
      <c r="P42" s="77"/>
      <c r="Q42" s="68">
        <f t="shared" si="1"/>
        <v>0</v>
      </c>
      <c r="R42" s="69"/>
      <c r="S42" s="69"/>
      <c r="T42" s="29">
        <f t="shared" si="2"/>
        <v>0</v>
      </c>
      <c r="U42" s="77"/>
      <c r="V42" s="68">
        <f t="shared" si="3"/>
        <v>0</v>
      </c>
      <c r="W42" s="7"/>
      <c r="X42" s="7"/>
      <c r="Y42" s="29">
        <f t="shared" si="4"/>
        <v>0</v>
      </c>
      <c r="Z42" s="77"/>
      <c r="AA42" s="27">
        <f>IFERROR(IF(G42="Según demanda",(W42+R42+M42+H42)/(I42+N42+S42+X42),(W42+R42+M42+H42)/G42),0)</f>
        <v>0</v>
      </c>
    </row>
    <row r="43" spans="1:27" ht="55.2" x14ac:dyDescent="0.3">
      <c r="A43" s="217" t="s">
        <v>706</v>
      </c>
      <c r="B43" s="116" t="s">
        <v>39</v>
      </c>
      <c r="C43" s="543"/>
      <c r="D43" s="113" t="s">
        <v>433</v>
      </c>
      <c r="E43" s="161" t="s">
        <v>434</v>
      </c>
      <c r="F43" s="123" t="s">
        <v>447</v>
      </c>
      <c r="G43" s="65">
        <v>0</v>
      </c>
      <c r="H43" s="69">
        <v>0</v>
      </c>
      <c r="I43" s="67"/>
      <c r="J43" s="29">
        <f t="shared" si="6"/>
        <v>0</v>
      </c>
      <c r="K43" s="65"/>
      <c r="L43" s="68">
        <f t="shared" si="7"/>
        <v>0</v>
      </c>
      <c r="M43" s="93"/>
      <c r="N43" s="69"/>
      <c r="O43" s="29">
        <f t="shared" si="0"/>
        <v>0</v>
      </c>
      <c r="P43" s="77"/>
      <c r="Q43" s="68">
        <f t="shared" si="1"/>
        <v>0</v>
      </c>
      <c r="R43" s="69">
        <v>14</v>
      </c>
      <c r="S43" s="69">
        <v>14</v>
      </c>
      <c r="T43" s="29">
        <f t="shared" si="2"/>
        <v>1</v>
      </c>
      <c r="U43" s="77" t="s">
        <v>900</v>
      </c>
      <c r="V43" s="68">
        <f t="shared" si="3"/>
        <v>0</v>
      </c>
      <c r="W43" s="7"/>
      <c r="X43" s="7"/>
      <c r="Y43" s="29">
        <f t="shared" si="4"/>
        <v>0</v>
      </c>
      <c r="Z43" s="77" t="s">
        <v>900</v>
      </c>
      <c r="AA43" s="27">
        <f>IFERROR(IF(G43="Según demanda",(W43+R43+M43+H43)/(I43+N43+S43+X43),(W43+R43+M43+H43)/G43),0)</f>
        <v>0</v>
      </c>
    </row>
    <row r="44" spans="1:27" ht="27.6" customHeight="1" x14ac:dyDescent="0.3">
      <c r="A44" s="217" t="s">
        <v>707</v>
      </c>
      <c r="B44" s="116" t="s">
        <v>39</v>
      </c>
      <c r="C44" s="544"/>
      <c r="D44" s="113" t="s">
        <v>435</v>
      </c>
      <c r="E44" s="161" t="s">
        <v>436</v>
      </c>
      <c r="F44" s="161" t="s">
        <v>367</v>
      </c>
      <c r="G44" s="65">
        <v>0</v>
      </c>
      <c r="H44" s="69">
        <v>0</v>
      </c>
      <c r="I44" s="70"/>
      <c r="J44" s="29">
        <f t="shared" si="6"/>
        <v>0</v>
      </c>
      <c r="K44" s="65"/>
      <c r="L44" s="68">
        <f t="shared" si="7"/>
        <v>0</v>
      </c>
      <c r="M44" s="93"/>
      <c r="N44" s="69"/>
      <c r="O44" s="29">
        <f t="shared" si="0"/>
        <v>0</v>
      </c>
      <c r="P44" s="77"/>
      <c r="Q44" s="68">
        <f t="shared" si="1"/>
        <v>0</v>
      </c>
      <c r="R44" s="66"/>
      <c r="S44" s="69"/>
      <c r="T44" s="29">
        <f t="shared" si="2"/>
        <v>0</v>
      </c>
      <c r="U44" s="91"/>
      <c r="V44" s="68">
        <f t="shared" si="3"/>
        <v>0</v>
      </c>
      <c r="W44" s="7"/>
      <c r="X44" s="63"/>
      <c r="Y44" s="29">
        <f t="shared" si="4"/>
        <v>0</v>
      </c>
      <c r="Z44" s="91"/>
      <c r="AA44" s="27">
        <f t="shared" ref="AA44" si="9">IFERROR(IF(G44="Según demanda",(W44+R44+M44+H44)/(I44+N44+S44+X44),(W44+R44+M44+H44)/G44),0)</f>
        <v>0</v>
      </c>
    </row>
    <row r="45" spans="1:27" ht="151.94999999999999" customHeight="1" x14ac:dyDescent="0.3">
      <c r="A45" s="470" t="s">
        <v>693</v>
      </c>
      <c r="B45" s="470" t="s">
        <v>36</v>
      </c>
      <c r="C45" s="28" t="s">
        <v>448</v>
      </c>
      <c r="D45" s="28" t="s">
        <v>697</v>
      </c>
      <c r="E45" s="123" t="s">
        <v>698</v>
      </c>
      <c r="F45" s="123" t="s">
        <v>703</v>
      </c>
      <c r="G45" s="142">
        <v>6</v>
      </c>
      <c r="H45" s="69">
        <v>2</v>
      </c>
      <c r="I45" s="67">
        <v>2</v>
      </c>
      <c r="J45" s="29">
        <f t="shared" ref="J45:J51" si="10">IFERROR((H45/I45),0)</f>
        <v>1</v>
      </c>
      <c r="K45" s="65" t="s">
        <v>771</v>
      </c>
      <c r="L45" s="68">
        <f t="shared" ref="L45:L51" si="11">IFERROR(IF(G45="Según demanda",H45/I45,H45/G45),0)</f>
        <v>0.33333333333333331</v>
      </c>
      <c r="M45" s="69">
        <v>2</v>
      </c>
      <c r="N45" s="69">
        <v>2</v>
      </c>
      <c r="O45" s="29">
        <f t="shared" ref="O45:O51" si="12">IFERROR((M45/N45),0)</f>
        <v>1</v>
      </c>
      <c r="P45" s="77" t="s">
        <v>772</v>
      </c>
      <c r="Q45" s="68">
        <f t="shared" ref="Q45:Q51" si="13">IFERROR(IF(G45="Según demanda",(M45+H45)/(I45+N45),(M45+H45)/G45),0)</f>
        <v>0.66666666666666663</v>
      </c>
      <c r="R45" s="69">
        <v>1</v>
      </c>
      <c r="S45" s="69">
        <v>1</v>
      </c>
      <c r="T45" s="29">
        <f t="shared" ref="T45:T51" si="14">IFERROR((R45/S45),0)</f>
        <v>1</v>
      </c>
      <c r="U45" s="77" t="s">
        <v>773</v>
      </c>
      <c r="V45" s="68">
        <f t="shared" ref="V45:V51" si="15">IFERROR(IF(G45="Según demanda",(R45+M45+H45)/(I45+N45+S45),(R45+M45+H45)/G45),0)</f>
        <v>0.83333333333333337</v>
      </c>
      <c r="W45" s="69">
        <v>1</v>
      </c>
      <c r="X45" s="69">
        <v>1</v>
      </c>
      <c r="Y45" s="29">
        <f t="shared" ref="Y45:Y51" si="16">IFERROR((W45/X45),0)</f>
        <v>1</v>
      </c>
      <c r="Z45" s="77" t="s">
        <v>774</v>
      </c>
      <c r="AA45" s="68">
        <f>IFERROR(IF(G45="Según demanda",(W45+R45+M45+H45)/(I45+N45+S45+X45),(W45+R45+M45+H45)/G45),0)</f>
        <v>1</v>
      </c>
    </row>
    <row r="46" spans="1:27" ht="193.2" customHeight="1" x14ac:dyDescent="0.3">
      <c r="A46" s="471"/>
      <c r="B46" s="471"/>
      <c r="C46" s="82" t="s">
        <v>449</v>
      </c>
      <c r="D46" s="28" t="s">
        <v>450</v>
      </c>
      <c r="E46" s="123" t="s">
        <v>457</v>
      </c>
      <c r="F46" s="123" t="s">
        <v>461</v>
      </c>
      <c r="G46" s="142" t="s">
        <v>775</v>
      </c>
      <c r="H46" s="69">
        <v>13</v>
      </c>
      <c r="I46" s="67">
        <v>13</v>
      </c>
      <c r="J46" s="29">
        <f t="shared" si="10"/>
        <v>1</v>
      </c>
      <c r="K46" s="77" t="s">
        <v>776</v>
      </c>
      <c r="L46" s="68">
        <f t="shared" si="11"/>
        <v>1</v>
      </c>
      <c r="M46" s="69">
        <v>13</v>
      </c>
      <c r="N46" s="69">
        <v>13</v>
      </c>
      <c r="O46" s="29">
        <f t="shared" si="12"/>
        <v>1</v>
      </c>
      <c r="P46" s="77" t="s">
        <v>777</v>
      </c>
      <c r="Q46" s="68">
        <f t="shared" si="13"/>
        <v>1</v>
      </c>
      <c r="R46" s="69">
        <v>13</v>
      </c>
      <c r="S46" s="69">
        <v>13</v>
      </c>
      <c r="T46" s="29">
        <f t="shared" si="14"/>
        <v>1</v>
      </c>
      <c r="U46" s="77" t="s">
        <v>778</v>
      </c>
      <c r="V46" s="68">
        <f t="shared" si="15"/>
        <v>1</v>
      </c>
      <c r="W46" s="69">
        <v>13</v>
      </c>
      <c r="X46" s="69">
        <v>13</v>
      </c>
      <c r="Y46" s="29">
        <f t="shared" si="16"/>
        <v>1</v>
      </c>
      <c r="Z46" s="77" t="s">
        <v>778</v>
      </c>
      <c r="AA46" s="68">
        <f>IFERROR(IF(G46="Según demanda",(W46+R46+M46+H46)/(I46+N46+S46+X46),(W46+R46+M46+H46)/G46),0)</f>
        <v>1</v>
      </c>
    </row>
    <row r="47" spans="1:27" ht="124.2" customHeight="1" x14ac:dyDescent="0.3">
      <c r="A47" s="471"/>
      <c r="B47" s="471"/>
      <c r="C47" s="28" t="s">
        <v>699</v>
      </c>
      <c r="D47" s="28" t="s">
        <v>700</v>
      </c>
      <c r="E47" s="123" t="s">
        <v>701</v>
      </c>
      <c r="F47" s="123" t="s">
        <v>704</v>
      </c>
      <c r="G47" s="142" t="s">
        <v>775</v>
      </c>
      <c r="H47" s="69">
        <v>543</v>
      </c>
      <c r="I47" s="67">
        <v>543</v>
      </c>
      <c r="J47" s="29">
        <f t="shared" si="10"/>
        <v>1</v>
      </c>
      <c r="K47" s="77" t="s">
        <v>779</v>
      </c>
      <c r="L47" s="68">
        <f t="shared" si="11"/>
        <v>1</v>
      </c>
      <c r="M47" s="69">
        <v>441</v>
      </c>
      <c r="N47" s="69">
        <v>441</v>
      </c>
      <c r="O47" s="29">
        <f t="shared" si="12"/>
        <v>1</v>
      </c>
      <c r="P47" s="77" t="s">
        <v>780</v>
      </c>
      <c r="Q47" s="68">
        <f t="shared" si="13"/>
        <v>1</v>
      </c>
      <c r="R47" s="69">
        <v>272</v>
      </c>
      <c r="S47" s="69">
        <v>272</v>
      </c>
      <c r="T47" s="29">
        <f t="shared" si="14"/>
        <v>1</v>
      </c>
      <c r="U47" s="77" t="s">
        <v>781</v>
      </c>
      <c r="V47" s="68">
        <f t="shared" si="15"/>
        <v>1</v>
      </c>
      <c r="W47" s="69">
        <v>241</v>
      </c>
      <c r="X47" s="69">
        <v>241</v>
      </c>
      <c r="Y47" s="29">
        <f t="shared" si="16"/>
        <v>1</v>
      </c>
      <c r="Z47" s="77" t="s">
        <v>782</v>
      </c>
      <c r="AA47" s="68">
        <f>IFERROR(IF(G47="Según demanda",(W47+R47+M47+H47)/(I47+N47+S47+X47),(W47+R47+M47+H47)/G47),0)</f>
        <v>1</v>
      </c>
    </row>
    <row r="48" spans="1:27" ht="119.4" customHeight="1" x14ac:dyDescent="0.3">
      <c r="A48" s="471"/>
      <c r="B48" s="471"/>
      <c r="C48" s="551" t="s">
        <v>451</v>
      </c>
      <c r="D48" s="28" t="s">
        <v>452</v>
      </c>
      <c r="E48" s="123" t="s">
        <v>702</v>
      </c>
      <c r="F48" s="123" t="s">
        <v>705</v>
      </c>
      <c r="G48" s="142" t="s">
        <v>775</v>
      </c>
      <c r="H48" s="69">
        <v>55</v>
      </c>
      <c r="I48" s="70">
        <v>55</v>
      </c>
      <c r="J48" s="29">
        <f t="shared" si="10"/>
        <v>1</v>
      </c>
      <c r="K48" s="65" t="s">
        <v>783</v>
      </c>
      <c r="L48" s="68">
        <f t="shared" si="11"/>
        <v>1</v>
      </c>
      <c r="M48" s="69">
        <v>43</v>
      </c>
      <c r="N48" s="69">
        <v>43</v>
      </c>
      <c r="O48" s="29">
        <f t="shared" si="12"/>
        <v>1</v>
      </c>
      <c r="P48" s="77" t="s">
        <v>783</v>
      </c>
      <c r="Q48" s="68">
        <f t="shared" si="13"/>
        <v>1</v>
      </c>
      <c r="R48" s="69">
        <v>95</v>
      </c>
      <c r="S48" s="69">
        <v>95</v>
      </c>
      <c r="T48" s="29">
        <f t="shared" si="14"/>
        <v>1</v>
      </c>
      <c r="U48" s="77" t="s">
        <v>783</v>
      </c>
      <c r="V48" s="68">
        <f t="shared" si="15"/>
        <v>1</v>
      </c>
      <c r="W48" s="69">
        <v>65</v>
      </c>
      <c r="X48" s="69">
        <v>65</v>
      </c>
      <c r="Y48" s="29">
        <f t="shared" si="16"/>
        <v>1</v>
      </c>
      <c r="Z48" s="77" t="s">
        <v>783</v>
      </c>
      <c r="AA48" s="68">
        <f>IFERROR(IF(G48="Según demanda",(W48+R48+M48+H48)/(I48+N48+S48+X48),(W48+R48+M48+H48)/G48),0)</f>
        <v>1</v>
      </c>
    </row>
    <row r="49" spans="1:27" ht="92.4" customHeight="1" x14ac:dyDescent="0.3">
      <c r="A49" s="471"/>
      <c r="B49" s="471"/>
      <c r="C49" s="552"/>
      <c r="D49" s="28" t="s">
        <v>453</v>
      </c>
      <c r="E49" s="123" t="s">
        <v>458</v>
      </c>
      <c r="F49" s="123" t="s">
        <v>462</v>
      </c>
      <c r="G49" s="142" t="s">
        <v>775</v>
      </c>
      <c r="H49" s="69">
        <v>1</v>
      </c>
      <c r="I49" s="70">
        <v>1</v>
      </c>
      <c r="J49" s="29">
        <f t="shared" si="10"/>
        <v>1</v>
      </c>
      <c r="K49" s="196" t="s">
        <v>784</v>
      </c>
      <c r="L49" s="68">
        <f t="shared" si="11"/>
        <v>1</v>
      </c>
      <c r="M49" s="69">
        <v>1</v>
      </c>
      <c r="N49" s="69">
        <v>1</v>
      </c>
      <c r="O49" s="29">
        <f t="shared" si="12"/>
        <v>1</v>
      </c>
      <c r="P49" s="71" t="s">
        <v>785</v>
      </c>
      <c r="Q49" s="68">
        <f t="shared" si="13"/>
        <v>1</v>
      </c>
      <c r="R49" s="69">
        <v>1</v>
      </c>
      <c r="S49" s="69">
        <v>1</v>
      </c>
      <c r="T49" s="29">
        <f t="shared" si="14"/>
        <v>1</v>
      </c>
      <c r="U49" s="71" t="s">
        <v>785</v>
      </c>
      <c r="V49" s="68">
        <f t="shared" si="15"/>
        <v>1</v>
      </c>
      <c r="W49" s="69">
        <v>1</v>
      </c>
      <c r="X49" s="69">
        <v>1</v>
      </c>
      <c r="Y49" s="29">
        <f t="shared" si="16"/>
        <v>1</v>
      </c>
      <c r="Z49" s="71" t="s">
        <v>786</v>
      </c>
      <c r="AA49" s="68">
        <f t="shared" ref="AA49:AA51" si="17">IFERROR(IF(G49="Según demanda",(W49+R49+M49+H49)/(I49+N49+S49+X49),(W49+R49+M49+H49)/G49),0)</f>
        <v>1</v>
      </c>
    </row>
    <row r="50" spans="1:27" ht="262.95" customHeight="1" x14ac:dyDescent="0.3">
      <c r="A50" s="471"/>
      <c r="B50" s="471"/>
      <c r="C50" s="553"/>
      <c r="D50" s="28" t="s">
        <v>454</v>
      </c>
      <c r="E50" s="123" t="s">
        <v>459</v>
      </c>
      <c r="F50" s="123" t="s">
        <v>463</v>
      </c>
      <c r="G50" s="142" t="s">
        <v>775</v>
      </c>
      <c r="H50" s="69">
        <v>134</v>
      </c>
      <c r="I50" s="67">
        <v>134</v>
      </c>
      <c r="J50" s="29">
        <f t="shared" si="10"/>
        <v>1</v>
      </c>
      <c r="K50" s="72" t="s">
        <v>787</v>
      </c>
      <c r="L50" s="68">
        <f t="shared" si="11"/>
        <v>1</v>
      </c>
      <c r="M50" s="69">
        <v>105</v>
      </c>
      <c r="N50" s="69">
        <v>105</v>
      </c>
      <c r="O50" s="29">
        <f t="shared" si="12"/>
        <v>1</v>
      </c>
      <c r="P50" s="72" t="s">
        <v>788</v>
      </c>
      <c r="Q50" s="68">
        <f t="shared" si="13"/>
        <v>1</v>
      </c>
      <c r="R50" s="69">
        <v>103</v>
      </c>
      <c r="S50" s="69">
        <v>103</v>
      </c>
      <c r="T50" s="29">
        <f t="shared" si="14"/>
        <v>1</v>
      </c>
      <c r="U50" s="72" t="s">
        <v>789</v>
      </c>
      <c r="V50" s="68">
        <f t="shared" si="15"/>
        <v>1</v>
      </c>
      <c r="W50" s="69">
        <v>70</v>
      </c>
      <c r="X50" s="69">
        <v>70</v>
      </c>
      <c r="Y50" s="29">
        <f t="shared" si="16"/>
        <v>1</v>
      </c>
      <c r="Z50" s="77" t="s">
        <v>790</v>
      </c>
      <c r="AA50" s="68">
        <f t="shared" si="17"/>
        <v>1</v>
      </c>
    </row>
    <row r="51" spans="1:27" ht="140.4" customHeight="1" x14ac:dyDescent="0.3">
      <c r="A51" s="472"/>
      <c r="B51" s="472"/>
      <c r="C51" s="28" t="s">
        <v>455</v>
      </c>
      <c r="D51" s="28" t="s">
        <v>456</v>
      </c>
      <c r="E51" s="123" t="s">
        <v>460</v>
      </c>
      <c r="F51" s="123" t="s">
        <v>464</v>
      </c>
      <c r="G51" s="142" t="s">
        <v>775</v>
      </c>
      <c r="H51" s="69">
        <v>3</v>
      </c>
      <c r="I51" s="67">
        <v>3</v>
      </c>
      <c r="J51" s="29">
        <f t="shared" si="10"/>
        <v>1</v>
      </c>
      <c r="K51" s="153" t="s">
        <v>791</v>
      </c>
      <c r="L51" s="106">
        <f t="shared" si="11"/>
        <v>1</v>
      </c>
      <c r="M51" s="69">
        <v>2</v>
      </c>
      <c r="N51" s="69">
        <v>2</v>
      </c>
      <c r="O51" s="29">
        <f t="shared" si="12"/>
        <v>1</v>
      </c>
      <c r="P51" s="197" t="s">
        <v>792</v>
      </c>
      <c r="Q51" s="68">
        <f t="shared" si="13"/>
        <v>1</v>
      </c>
      <c r="R51" s="69">
        <v>2</v>
      </c>
      <c r="S51" s="69">
        <v>2</v>
      </c>
      <c r="T51" s="29">
        <f t="shared" si="14"/>
        <v>1</v>
      </c>
      <c r="U51" s="197" t="s">
        <v>793</v>
      </c>
      <c r="V51" s="68">
        <f t="shared" si="15"/>
        <v>1</v>
      </c>
      <c r="W51" s="69">
        <v>2</v>
      </c>
      <c r="X51" s="69">
        <v>2</v>
      </c>
      <c r="Y51" s="29">
        <f t="shared" si="16"/>
        <v>1</v>
      </c>
      <c r="Z51" s="198" t="s">
        <v>794</v>
      </c>
      <c r="AA51" s="68">
        <f t="shared" si="17"/>
        <v>1</v>
      </c>
    </row>
    <row r="52" spans="1:27" ht="55.95" customHeight="1" x14ac:dyDescent="0.3">
      <c r="A52" s="561" t="s">
        <v>711</v>
      </c>
      <c r="B52" s="452" t="s">
        <v>677</v>
      </c>
      <c r="C52" s="9" t="s">
        <v>708</v>
      </c>
      <c r="D52" s="111" t="s">
        <v>1199</v>
      </c>
      <c r="E52" s="9" t="s">
        <v>465</v>
      </c>
      <c r="F52" s="123" t="s">
        <v>1200</v>
      </c>
      <c r="G52" s="3">
        <v>54</v>
      </c>
      <c r="H52" s="3">
        <v>2</v>
      </c>
      <c r="I52" s="445" t="s">
        <v>1201</v>
      </c>
      <c r="J52" s="132">
        <v>1</v>
      </c>
      <c r="K52" s="446"/>
      <c r="L52" s="224">
        <v>3.6999999999999998E-2</v>
      </c>
      <c r="M52" s="446">
        <v>8</v>
      </c>
      <c r="N52" s="445" t="s">
        <v>1202</v>
      </c>
      <c r="O52" s="132">
        <v>1</v>
      </c>
      <c r="P52" s="446"/>
      <c r="Q52" s="225">
        <v>0.14810000000000001</v>
      </c>
      <c r="R52" s="3">
        <v>11</v>
      </c>
      <c r="S52" s="139" t="s">
        <v>1203</v>
      </c>
      <c r="T52" s="29"/>
      <c r="U52" s="446" t="s">
        <v>1204</v>
      </c>
      <c r="V52" s="27">
        <v>0.20369999999999999</v>
      </c>
      <c r="W52" s="3">
        <v>30</v>
      </c>
      <c r="X52" s="3">
        <v>30</v>
      </c>
      <c r="Y52" s="447">
        <v>0.55500000000000005</v>
      </c>
      <c r="Z52" s="448" t="s">
        <v>1205</v>
      </c>
      <c r="AA52" s="449">
        <v>0.94399999999999995</v>
      </c>
    </row>
    <row r="53" spans="1:27" ht="55.95" customHeight="1" x14ac:dyDescent="0.3">
      <c r="A53" s="561"/>
      <c r="B53" s="453" t="s">
        <v>677</v>
      </c>
      <c r="C53" s="9" t="s">
        <v>709</v>
      </c>
      <c r="D53" s="174" t="s">
        <v>710</v>
      </c>
      <c r="E53" s="9" t="s">
        <v>1206</v>
      </c>
      <c r="F53" s="185">
        <v>1</v>
      </c>
      <c r="G53" s="3">
        <v>1</v>
      </c>
      <c r="H53" s="3">
        <v>0</v>
      </c>
      <c r="I53" s="445" t="s">
        <v>363</v>
      </c>
      <c r="J53" s="132">
        <v>1</v>
      </c>
      <c r="K53" s="446"/>
      <c r="L53" s="224">
        <v>1</v>
      </c>
      <c r="M53" s="446"/>
      <c r="N53" s="445"/>
      <c r="O53" s="132">
        <v>1</v>
      </c>
      <c r="P53" s="446"/>
      <c r="Q53" s="225">
        <v>1</v>
      </c>
      <c r="R53" s="3"/>
      <c r="S53" s="445"/>
      <c r="T53" s="29">
        <v>1</v>
      </c>
      <c r="U53" s="446" t="s">
        <v>1207</v>
      </c>
      <c r="V53" s="27">
        <v>1</v>
      </c>
      <c r="W53" s="3"/>
      <c r="X53" s="450"/>
      <c r="Y53" s="29">
        <v>1</v>
      </c>
      <c r="Z53" s="446" t="s">
        <v>1207</v>
      </c>
      <c r="AA53" s="27">
        <v>1</v>
      </c>
    </row>
    <row r="54" spans="1:27" ht="36" customHeight="1" x14ac:dyDescent="0.3">
      <c r="A54" s="561"/>
      <c r="B54" s="453" t="s">
        <v>677</v>
      </c>
      <c r="C54" s="9" t="s">
        <v>466</v>
      </c>
      <c r="D54" s="143" t="s">
        <v>467</v>
      </c>
      <c r="E54" s="9" t="s">
        <v>468</v>
      </c>
      <c r="F54" s="185">
        <v>2</v>
      </c>
      <c r="G54" s="3">
        <v>2</v>
      </c>
      <c r="H54" s="3">
        <v>1</v>
      </c>
      <c r="I54" s="445" t="s">
        <v>866</v>
      </c>
      <c r="J54" s="132">
        <v>1</v>
      </c>
      <c r="K54" s="446"/>
      <c r="L54" s="224">
        <v>0.5</v>
      </c>
      <c r="M54" s="446"/>
      <c r="N54" s="445"/>
      <c r="O54" s="132">
        <v>1</v>
      </c>
      <c r="P54" s="446"/>
      <c r="Q54" s="225">
        <v>0.5</v>
      </c>
      <c r="R54" s="3"/>
      <c r="S54" s="445"/>
      <c r="T54" s="29">
        <v>0.5</v>
      </c>
      <c r="U54" s="446" t="s">
        <v>1208</v>
      </c>
      <c r="V54" s="27">
        <v>0.5</v>
      </c>
      <c r="W54" s="3">
        <v>1</v>
      </c>
      <c r="X54" s="3">
        <v>1</v>
      </c>
      <c r="Y54" s="29">
        <v>1</v>
      </c>
      <c r="Z54" s="451" t="s">
        <v>1209</v>
      </c>
      <c r="AA54" s="27">
        <v>1</v>
      </c>
    </row>
    <row r="55" spans="1:27" ht="15" customHeight="1" x14ac:dyDescent="0.3">
      <c r="A55" s="470" t="s">
        <v>712</v>
      </c>
      <c r="B55" s="223" t="s">
        <v>64</v>
      </c>
      <c r="C55" s="579" t="s">
        <v>908</v>
      </c>
      <c r="D55" s="226" t="s">
        <v>909</v>
      </c>
      <c r="E55" s="220" t="s">
        <v>910</v>
      </c>
      <c r="F55" s="220" t="s">
        <v>911</v>
      </c>
      <c r="G55" s="109" t="s">
        <v>671</v>
      </c>
      <c r="H55" s="83">
        <v>0</v>
      </c>
      <c r="I55" s="105">
        <v>0</v>
      </c>
      <c r="J55" s="29">
        <f t="shared" ref="J55:J77" si="18">IFERROR((H55/I55),0)</f>
        <v>0</v>
      </c>
      <c r="K55" s="227" t="s">
        <v>912</v>
      </c>
      <c r="L55" s="68">
        <v>1</v>
      </c>
      <c r="M55" s="83">
        <v>2</v>
      </c>
      <c r="N55" s="105">
        <v>2</v>
      </c>
      <c r="O55" s="29">
        <f t="shared" ref="O55:O56" si="19">IFERROR((M55/N55),0)</f>
        <v>1</v>
      </c>
      <c r="P55" s="123" t="s">
        <v>913</v>
      </c>
      <c r="Q55" s="68">
        <v>1</v>
      </c>
      <c r="R55" s="83">
        <v>1</v>
      </c>
      <c r="S55" s="105">
        <v>1</v>
      </c>
      <c r="T55" s="29">
        <f t="shared" ref="T55:T56" si="20">IFERROR((R55/S55),0)</f>
        <v>1</v>
      </c>
      <c r="U55" s="123"/>
      <c r="V55" s="68">
        <v>1</v>
      </c>
      <c r="W55" s="83">
        <v>2</v>
      </c>
      <c r="X55" s="105">
        <v>2</v>
      </c>
      <c r="Y55" s="29">
        <f t="shared" ref="Y55:Y56" si="21">IFERROR((W55/X55),0)</f>
        <v>1</v>
      </c>
      <c r="Z55" s="123"/>
      <c r="AA55" s="68">
        <v>1</v>
      </c>
    </row>
    <row r="56" spans="1:27" ht="55.2" customHeight="1" x14ac:dyDescent="0.3">
      <c r="A56" s="471"/>
      <c r="B56" s="223" t="s">
        <v>64</v>
      </c>
      <c r="C56" s="580"/>
      <c r="D56" s="228" t="s">
        <v>914</v>
      </c>
      <c r="E56" s="109" t="s">
        <v>915</v>
      </c>
      <c r="F56" s="109" t="s">
        <v>916</v>
      </c>
      <c r="G56" s="109" t="s">
        <v>671</v>
      </c>
      <c r="H56" s="229">
        <v>5</v>
      </c>
      <c r="I56" s="73">
        <v>5</v>
      </c>
      <c r="J56" s="140">
        <f t="shared" si="18"/>
        <v>1</v>
      </c>
      <c r="K56" s="103" t="s">
        <v>917</v>
      </c>
      <c r="L56" s="141">
        <v>1</v>
      </c>
      <c r="M56" s="147">
        <v>1</v>
      </c>
      <c r="N56" s="73">
        <v>1</v>
      </c>
      <c r="O56" s="140">
        <f t="shared" si="19"/>
        <v>1</v>
      </c>
      <c r="P56" s="103"/>
      <c r="Q56" s="141">
        <v>1</v>
      </c>
      <c r="R56" s="147">
        <v>1</v>
      </c>
      <c r="S56" s="73">
        <v>1</v>
      </c>
      <c r="T56" s="140">
        <f t="shared" si="20"/>
        <v>1</v>
      </c>
      <c r="U56" s="103"/>
      <c r="V56" s="141">
        <v>1</v>
      </c>
      <c r="W56" s="147">
        <v>1</v>
      </c>
      <c r="X56" s="73">
        <v>1</v>
      </c>
      <c r="Y56" s="140">
        <f t="shared" si="21"/>
        <v>1</v>
      </c>
      <c r="Z56" s="103"/>
      <c r="AA56" s="141">
        <v>1</v>
      </c>
    </row>
    <row r="57" spans="1:27" ht="28.5" customHeight="1" x14ac:dyDescent="0.3">
      <c r="A57" s="471"/>
      <c r="B57" s="223" t="s">
        <v>64</v>
      </c>
      <c r="C57" s="222" t="s">
        <v>918</v>
      </c>
      <c r="D57" s="226" t="s">
        <v>919</v>
      </c>
      <c r="E57" s="220" t="s">
        <v>920</v>
      </c>
      <c r="F57" s="220" t="s">
        <v>921</v>
      </c>
      <c r="G57" s="109" t="s">
        <v>671</v>
      </c>
      <c r="H57" s="229"/>
      <c r="I57" s="73"/>
      <c r="J57" s="140">
        <f t="shared" si="18"/>
        <v>0</v>
      </c>
      <c r="K57" s="103" t="s">
        <v>913</v>
      </c>
      <c r="L57" s="141"/>
      <c r="M57" s="147">
        <v>6</v>
      </c>
      <c r="N57" s="73">
        <v>7</v>
      </c>
      <c r="O57" s="140"/>
      <c r="P57" s="103"/>
      <c r="Q57" s="141"/>
      <c r="R57" s="147">
        <v>12</v>
      </c>
      <c r="S57" s="73">
        <v>14</v>
      </c>
      <c r="T57" s="140"/>
      <c r="U57" s="103"/>
      <c r="V57" s="141"/>
      <c r="W57" s="147">
        <v>10</v>
      </c>
      <c r="X57" s="73">
        <v>10</v>
      </c>
      <c r="Y57" s="140"/>
      <c r="Z57" s="103"/>
      <c r="AA57" s="141"/>
    </row>
    <row r="58" spans="1:27" ht="27.6" customHeight="1" x14ac:dyDescent="0.3">
      <c r="A58" s="471"/>
      <c r="B58" s="223" t="s">
        <v>64</v>
      </c>
      <c r="C58" s="103" t="s">
        <v>922</v>
      </c>
      <c r="D58" s="228" t="s">
        <v>923</v>
      </c>
      <c r="E58" s="109" t="s">
        <v>924</v>
      </c>
      <c r="F58" s="220" t="s">
        <v>925</v>
      </c>
      <c r="G58" s="109" t="s">
        <v>671</v>
      </c>
      <c r="H58" s="229">
        <v>0</v>
      </c>
      <c r="I58" s="73">
        <v>0</v>
      </c>
      <c r="J58" s="140">
        <f t="shared" si="18"/>
        <v>0</v>
      </c>
      <c r="K58" s="103" t="s">
        <v>913</v>
      </c>
      <c r="L58" s="141">
        <f t="shared" ref="L58:L71" si="22">IFERROR(IF(G58="Según demanda",H58/I58,H58/G58),0)</f>
        <v>0</v>
      </c>
      <c r="M58" s="147">
        <v>0</v>
      </c>
      <c r="N58" s="73">
        <v>0</v>
      </c>
      <c r="O58" s="140">
        <f t="shared" ref="O58:O59" si="23">IFERROR((M58/N58),0)</f>
        <v>0</v>
      </c>
      <c r="P58" s="103" t="s">
        <v>913</v>
      </c>
      <c r="Q58" s="141">
        <f t="shared" ref="Q58" si="24">IFERROR(IF(L58="Según demanda",M58/N58,M58/L58),0)</f>
        <v>0</v>
      </c>
      <c r="R58" s="147">
        <v>1</v>
      </c>
      <c r="S58" s="73">
        <v>1</v>
      </c>
      <c r="T58" s="140">
        <f t="shared" ref="T58:T59" si="25">IFERROR((R58/S58),0)</f>
        <v>1</v>
      </c>
      <c r="U58" s="103" t="s">
        <v>926</v>
      </c>
      <c r="V58" s="141">
        <f t="shared" ref="V58" si="26">IFERROR(IF(Q58="Según demanda",R58/S58,R58/Q58),0)</f>
        <v>0</v>
      </c>
      <c r="W58" s="147">
        <v>0</v>
      </c>
      <c r="X58" s="73">
        <v>0</v>
      </c>
      <c r="Y58" s="140">
        <f t="shared" ref="Y58:Y59" si="27">IFERROR((W58/X58),0)</f>
        <v>0</v>
      </c>
      <c r="Z58" s="103" t="s">
        <v>913</v>
      </c>
      <c r="AA58" s="141">
        <f t="shared" ref="AA58" si="28">IFERROR(IF(V58="Según demanda",W58/X58,W58/V58),0)</f>
        <v>0</v>
      </c>
    </row>
    <row r="59" spans="1:27" ht="57.6" customHeight="1" x14ac:dyDescent="0.3">
      <c r="A59" s="471"/>
      <c r="B59" s="223" t="s">
        <v>64</v>
      </c>
      <c r="C59" s="475" t="s">
        <v>927</v>
      </c>
      <c r="D59" s="562" t="s">
        <v>928</v>
      </c>
      <c r="E59" s="465" t="s">
        <v>929</v>
      </c>
      <c r="F59" s="220" t="s">
        <v>930</v>
      </c>
      <c r="G59" s="465" t="s">
        <v>671</v>
      </c>
      <c r="H59" s="548">
        <v>1</v>
      </c>
      <c r="I59" s="459">
        <v>1</v>
      </c>
      <c r="J59" s="534">
        <f t="shared" si="18"/>
        <v>1</v>
      </c>
      <c r="K59" s="475"/>
      <c r="L59" s="477">
        <v>1</v>
      </c>
      <c r="M59" s="548">
        <v>3</v>
      </c>
      <c r="N59" s="459">
        <v>3</v>
      </c>
      <c r="O59" s="534">
        <f t="shared" si="23"/>
        <v>1</v>
      </c>
      <c r="P59" s="475"/>
      <c r="Q59" s="477">
        <v>1</v>
      </c>
      <c r="R59" s="548">
        <v>1</v>
      </c>
      <c r="S59" s="459">
        <v>1</v>
      </c>
      <c r="T59" s="534">
        <f t="shared" si="25"/>
        <v>1</v>
      </c>
      <c r="U59" s="475"/>
      <c r="V59" s="477">
        <v>1</v>
      </c>
      <c r="W59" s="479">
        <v>5</v>
      </c>
      <c r="X59" s="596">
        <v>5</v>
      </c>
      <c r="Y59" s="597">
        <f t="shared" si="27"/>
        <v>1</v>
      </c>
      <c r="Z59" s="497"/>
      <c r="AA59" s="550">
        <v>1</v>
      </c>
    </row>
    <row r="60" spans="1:27" ht="34.200000000000003" customHeight="1" x14ac:dyDescent="0.3">
      <c r="A60" s="471"/>
      <c r="B60" s="223" t="s">
        <v>64</v>
      </c>
      <c r="C60" s="476"/>
      <c r="D60" s="563"/>
      <c r="E60" s="545"/>
      <c r="F60" s="221"/>
      <c r="G60" s="545"/>
      <c r="H60" s="549"/>
      <c r="I60" s="460"/>
      <c r="J60" s="535"/>
      <c r="K60" s="476"/>
      <c r="L60" s="478"/>
      <c r="M60" s="549"/>
      <c r="N60" s="460"/>
      <c r="O60" s="535"/>
      <c r="P60" s="476"/>
      <c r="Q60" s="478"/>
      <c r="R60" s="549"/>
      <c r="S60" s="460"/>
      <c r="T60" s="535"/>
      <c r="U60" s="476"/>
      <c r="V60" s="478"/>
      <c r="W60" s="479"/>
      <c r="X60" s="596"/>
      <c r="Y60" s="597"/>
      <c r="Z60" s="497"/>
      <c r="AA60" s="550"/>
    </row>
    <row r="61" spans="1:27" ht="42" customHeight="1" x14ac:dyDescent="0.3">
      <c r="A61" s="471"/>
      <c r="B61" s="223" t="s">
        <v>64</v>
      </c>
      <c r="C61" s="230" t="s">
        <v>931</v>
      </c>
      <c r="D61" s="228" t="s">
        <v>932</v>
      </c>
      <c r="E61" s="109" t="s">
        <v>933</v>
      </c>
      <c r="F61" s="220" t="s">
        <v>934</v>
      </c>
      <c r="G61" s="109" t="s">
        <v>671</v>
      </c>
      <c r="H61" s="229">
        <v>1</v>
      </c>
      <c r="I61" s="73">
        <v>1</v>
      </c>
      <c r="J61" s="140">
        <f>IFERROR((H61/I61),0)</f>
        <v>1</v>
      </c>
      <c r="K61" s="123" t="s">
        <v>935</v>
      </c>
      <c r="L61" s="141">
        <f>IFERROR(IF(G61="Según demanda",H61/I61,H61/G61),0)</f>
        <v>1</v>
      </c>
      <c r="M61" s="147">
        <v>1</v>
      </c>
      <c r="N61" s="73">
        <v>1</v>
      </c>
      <c r="O61" s="140">
        <f>IFERROR((M61/N61),0)</f>
        <v>1</v>
      </c>
      <c r="P61" s="123" t="s">
        <v>936</v>
      </c>
      <c r="Q61" s="141">
        <f>IFERROR(IF(L61="Según demanda",M61/N61,M61/L61),0)</f>
        <v>1</v>
      </c>
      <c r="R61" s="147">
        <v>1</v>
      </c>
      <c r="S61" s="73">
        <v>1</v>
      </c>
      <c r="T61" s="140">
        <f>IFERROR((R61/S61),0)</f>
        <v>1</v>
      </c>
      <c r="U61" s="123" t="s">
        <v>936</v>
      </c>
      <c r="V61" s="141">
        <f>IFERROR(IF(Q61="Según demanda",R61/S61,R61/Q61),0)</f>
        <v>1</v>
      </c>
      <c r="W61" s="147">
        <v>1</v>
      </c>
      <c r="X61" s="73">
        <v>1</v>
      </c>
      <c r="Y61" s="140">
        <f>IFERROR((W61/X61),0)</f>
        <v>1</v>
      </c>
      <c r="Z61" s="123"/>
      <c r="AA61" s="141">
        <f>IFERROR(IF(V61="Según demanda",W61/X61,W61/V61),0)</f>
        <v>1</v>
      </c>
    </row>
    <row r="62" spans="1:27" ht="180" customHeight="1" x14ac:dyDescent="0.3">
      <c r="A62" s="471"/>
      <c r="B62" s="223" t="s">
        <v>64</v>
      </c>
      <c r="C62" s="103" t="s">
        <v>937</v>
      </c>
      <c r="D62" s="228" t="s">
        <v>938</v>
      </c>
      <c r="E62" s="109" t="s">
        <v>939</v>
      </c>
      <c r="F62" s="109" t="s">
        <v>940</v>
      </c>
      <c r="G62" s="109" t="s">
        <v>671</v>
      </c>
      <c r="H62" s="229">
        <v>2</v>
      </c>
      <c r="I62" s="73">
        <v>2</v>
      </c>
      <c r="J62" s="140">
        <f t="shared" si="18"/>
        <v>1</v>
      </c>
      <c r="K62" s="103" t="s">
        <v>917</v>
      </c>
      <c r="L62" s="141">
        <f t="shared" si="22"/>
        <v>1</v>
      </c>
      <c r="M62" s="147">
        <v>4</v>
      </c>
      <c r="N62" s="73">
        <v>5</v>
      </c>
      <c r="O62" s="140">
        <f t="shared" ref="O62:O74" si="29">IFERROR((M62/N62),0)</f>
        <v>0.8</v>
      </c>
      <c r="P62" s="103" t="s">
        <v>941</v>
      </c>
      <c r="Q62" s="141">
        <f t="shared" ref="Q62:Q71" si="30">IFERROR(IF(L62="Según demanda",M62/N62,M62/L62),0)</f>
        <v>4</v>
      </c>
      <c r="R62" s="147">
        <v>7</v>
      </c>
      <c r="S62" s="73">
        <v>7</v>
      </c>
      <c r="T62" s="140">
        <f t="shared" ref="T62:T74" si="31">IFERROR((R62/S62),0)</f>
        <v>1</v>
      </c>
      <c r="U62" s="103"/>
      <c r="V62" s="141">
        <f t="shared" ref="V62:V71" si="32">IFERROR(IF(Q62="Según demanda",R62/S62,R62/Q62),0)</f>
        <v>1.75</v>
      </c>
      <c r="W62" s="147">
        <v>6</v>
      </c>
      <c r="X62" s="73">
        <v>6</v>
      </c>
      <c r="Y62" s="140">
        <f t="shared" ref="Y62:Y71" si="33">IFERROR((W62/X62),0)</f>
        <v>1</v>
      </c>
      <c r="Z62" s="103"/>
      <c r="AA62" s="141">
        <f t="shared" ref="AA62:AA71" si="34">IFERROR(IF(V62="Según demanda",W62/X62,W62/V62),0)</f>
        <v>3.4285714285714284</v>
      </c>
    </row>
    <row r="63" spans="1:27" ht="69" x14ac:dyDescent="0.3">
      <c r="A63" s="471"/>
      <c r="B63" s="223" t="s">
        <v>64</v>
      </c>
      <c r="C63" s="103" t="s">
        <v>942</v>
      </c>
      <c r="D63" s="228" t="s">
        <v>943</v>
      </c>
      <c r="E63" s="109" t="s">
        <v>944</v>
      </c>
      <c r="F63" s="109" t="s">
        <v>877</v>
      </c>
      <c r="G63" s="109" t="s">
        <v>671</v>
      </c>
      <c r="H63" s="229">
        <v>1891</v>
      </c>
      <c r="I63" s="73">
        <v>2393</v>
      </c>
      <c r="J63" s="140">
        <f t="shared" si="18"/>
        <v>0.7902214793146678</v>
      </c>
      <c r="K63" s="103" t="s">
        <v>917</v>
      </c>
      <c r="L63" s="141">
        <f t="shared" si="22"/>
        <v>0.7902214793146678</v>
      </c>
      <c r="M63" s="147">
        <v>2240</v>
      </c>
      <c r="N63" s="73">
        <v>2265</v>
      </c>
      <c r="O63" s="140">
        <f t="shared" si="29"/>
        <v>0.98896247240618107</v>
      </c>
      <c r="P63" s="103"/>
      <c r="Q63" s="141">
        <f t="shared" si="30"/>
        <v>2834.6483342147012</v>
      </c>
      <c r="R63" s="147">
        <v>2388</v>
      </c>
      <c r="S63" s="73">
        <v>2456</v>
      </c>
      <c r="T63" s="140">
        <f t="shared" si="31"/>
        <v>0.97231270358306188</v>
      </c>
      <c r="U63" s="103"/>
      <c r="V63" s="141" t="s">
        <v>848</v>
      </c>
      <c r="W63" s="147">
        <v>2200</v>
      </c>
      <c r="X63" s="73">
        <v>2230</v>
      </c>
      <c r="Y63" s="140">
        <f t="shared" si="33"/>
        <v>0.98654708520179368</v>
      </c>
      <c r="Z63" s="103"/>
      <c r="AA63" s="141">
        <f t="shared" si="34"/>
        <v>0</v>
      </c>
    </row>
    <row r="64" spans="1:27" ht="69" x14ac:dyDescent="0.3">
      <c r="A64" s="471"/>
      <c r="B64" s="223" t="s">
        <v>64</v>
      </c>
      <c r="C64" s="475" t="s">
        <v>469</v>
      </c>
      <c r="D64" s="228" t="s">
        <v>945</v>
      </c>
      <c r="E64" s="109" t="s">
        <v>946</v>
      </c>
      <c r="F64" s="109" t="s">
        <v>879</v>
      </c>
      <c r="G64" s="109" t="s">
        <v>671</v>
      </c>
      <c r="H64" s="229">
        <v>5</v>
      </c>
      <c r="I64" s="73">
        <v>5</v>
      </c>
      <c r="J64" s="140">
        <f>IFERROR((#REF!/#REF!),0)</f>
        <v>0</v>
      </c>
      <c r="K64" s="103" t="s">
        <v>917</v>
      </c>
      <c r="L64" s="141">
        <f>IFERROR(IF(#REF!="Según demanda",#REF!/#REF!,#REF!/#REF!),0)</f>
        <v>0</v>
      </c>
      <c r="M64" s="147">
        <v>2</v>
      </c>
      <c r="N64" s="73">
        <v>2</v>
      </c>
      <c r="O64" s="140">
        <f t="shared" si="29"/>
        <v>1</v>
      </c>
      <c r="P64" s="109"/>
      <c r="Q64" s="141">
        <f t="shared" si="30"/>
        <v>0</v>
      </c>
      <c r="R64" s="147">
        <v>6</v>
      </c>
      <c r="S64" s="73">
        <v>6</v>
      </c>
      <c r="T64" s="140">
        <f t="shared" si="31"/>
        <v>1</v>
      </c>
      <c r="U64" s="109"/>
      <c r="V64" s="141">
        <f t="shared" si="32"/>
        <v>0</v>
      </c>
      <c r="W64" s="147">
        <v>8</v>
      </c>
      <c r="X64" s="73">
        <v>8</v>
      </c>
      <c r="Y64" s="140">
        <f t="shared" si="33"/>
        <v>1</v>
      </c>
      <c r="Z64" s="109"/>
      <c r="AA64" s="141">
        <f t="shared" si="34"/>
        <v>0</v>
      </c>
    </row>
    <row r="65" spans="1:27" ht="27.6" customHeight="1" x14ac:dyDescent="0.3">
      <c r="A65" s="471"/>
      <c r="B65" s="223" t="s">
        <v>64</v>
      </c>
      <c r="C65" s="575"/>
      <c r="D65" s="226" t="s">
        <v>947</v>
      </c>
      <c r="E65" s="220" t="s">
        <v>948</v>
      </c>
      <c r="F65" s="220" t="s">
        <v>878</v>
      </c>
      <c r="G65" s="109" t="s">
        <v>671</v>
      </c>
      <c r="H65" s="229">
        <v>5</v>
      </c>
      <c r="I65" s="73">
        <v>5</v>
      </c>
      <c r="J65" s="140">
        <f t="shared" si="18"/>
        <v>1</v>
      </c>
      <c r="K65" s="103" t="s">
        <v>917</v>
      </c>
      <c r="L65" s="141">
        <f t="shared" si="22"/>
        <v>1</v>
      </c>
      <c r="M65" s="147">
        <v>3</v>
      </c>
      <c r="N65" s="73">
        <v>3</v>
      </c>
      <c r="O65" s="140">
        <f t="shared" si="29"/>
        <v>1</v>
      </c>
      <c r="P65" s="109"/>
      <c r="Q65" s="141">
        <f t="shared" si="30"/>
        <v>3</v>
      </c>
      <c r="R65" s="147">
        <v>6</v>
      </c>
      <c r="S65" s="73">
        <v>6</v>
      </c>
      <c r="T65" s="140">
        <f t="shared" si="31"/>
        <v>1</v>
      </c>
      <c r="U65" s="109" t="s">
        <v>949</v>
      </c>
      <c r="V65" s="141">
        <f t="shared" si="32"/>
        <v>2</v>
      </c>
      <c r="W65" s="147">
        <v>11</v>
      </c>
      <c r="X65" s="73">
        <v>11</v>
      </c>
      <c r="Y65" s="140">
        <f t="shared" si="33"/>
        <v>1</v>
      </c>
      <c r="Z65" s="109" t="s">
        <v>950</v>
      </c>
      <c r="AA65" s="141">
        <f t="shared" si="34"/>
        <v>5.5</v>
      </c>
    </row>
    <row r="66" spans="1:27" ht="14.4" customHeight="1" x14ac:dyDescent="0.3">
      <c r="A66" s="471"/>
      <c r="B66" s="223" t="s">
        <v>64</v>
      </c>
      <c r="C66" s="575"/>
      <c r="D66" s="228" t="s">
        <v>951</v>
      </c>
      <c r="E66" s="109" t="s">
        <v>952</v>
      </c>
      <c r="F66" s="231" t="s">
        <v>953</v>
      </c>
      <c r="G66" s="109" t="s">
        <v>671</v>
      </c>
      <c r="H66" s="156">
        <v>3</v>
      </c>
      <c r="I66" s="120" t="s">
        <v>867</v>
      </c>
      <c r="J66" s="140">
        <f>IFERROR((H64/I64),0)</f>
        <v>1</v>
      </c>
      <c r="K66" s="103" t="s">
        <v>917</v>
      </c>
      <c r="L66" s="141">
        <f>IFERROR(IF(G64="Según demanda",H64/I64,H64/G64),0)</f>
        <v>1</v>
      </c>
      <c r="M66" s="147">
        <v>2</v>
      </c>
      <c r="N66" s="73">
        <v>2</v>
      </c>
      <c r="O66" s="140">
        <f t="shared" si="29"/>
        <v>1</v>
      </c>
      <c r="P66" s="103"/>
      <c r="Q66" s="141">
        <f t="shared" si="30"/>
        <v>2</v>
      </c>
      <c r="R66" s="147">
        <v>8</v>
      </c>
      <c r="S66" s="73">
        <v>8</v>
      </c>
      <c r="T66" s="140">
        <f t="shared" si="31"/>
        <v>1</v>
      </c>
      <c r="U66" s="103"/>
      <c r="V66" s="141">
        <f t="shared" si="32"/>
        <v>4</v>
      </c>
      <c r="W66" s="147">
        <v>8</v>
      </c>
      <c r="X66" s="73">
        <v>8</v>
      </c>
      <c r="Y66" s="140">
        <f t="shared" si="33"/>
        <v>1</v>
      </c>
      <c r="Z66" s="103" t="s">
        <v>954</v>
      </c>
      <c r="AA66" s="141">
        <f t="shared" si="34"/>
        <v>2</v>
      </c>
    </row>
    <row r="67" spans="1:27" ht="41.4" x14ac:dyDescent="0.3">
      <c r="A67" s="471"/>
      <c r="B67" s="223" t="s">
        <v>64</v>
      </c>
      <c r="C67" s="476"/>
      <c r="D67" s="228" t="s">
        <v>955</v>
      </c>
      <c r="E67" s="109" t="s">
        <v>956</v>
      </c>
      <c r="F67" s="220" t="s">
        <v>957</v>
      </c>
      <c r="G67" s="109">
        <v>2</v>
      </c>
      <c r="H67" s="229">
        <v>0</v>
      </c>
      <c r="I67" s="73">
        <v>0</v>
      </c>
      <c r="J67" s="140">
        <f t="shared" si="18"/>
        <v>0</v>
      </c>
      <c r="K67" s="123" t="s">
        <v>958</v>
      </c>
      <c r="L67" s="141">
        <f t="shared" si="22"/>
        <v>0</v>
      </c>
      <c r="M67" s="147">
        <v>1</v>
      </c>
      <c r="N67" s="73">
        <v>1</v>
      </c>
      <c r="O67" s="140">
        <f t="shared" si="29"/>
        <v>1</v>
      </c>
      <c r="P67" s="123" t="s">
        <v>959</v>
      </c>
      <c r="Q67" s="141">
        <f t="shared" si="30"/>
        <v>0</v>
      </c>
      <c r="R67" s="147">
        <v>0</v>
      </c>
      <c r="S67" s="73">
        <v>0</v>
      </c>
      <c r="T67" s="140">
        <f t="shared" si="31"/>
        <v>0</v>
      </c>
      <c r="U67" s="123" t="s">
        <v>960</v>
      </c>
      <c r="V67" s="141">
        <f t="shared" si="32"/>
        <v>0</v>
      </c>
      <c r="W67" s="147">
        <v>1</v>
      </c>
      <c r="X67" s="73">
        <v>1</v>
      </c>
      <c r="Y67" s="140">
        <f t="shared" si="33"/>
        <v>1</v>
      </c>
      <c r="Z67" s="123"/>
      <c r="AA67" s="141">
        <f t="shared" si="34"/>
        <v>0</v>
      </c>
    </row>
    <row r="68" spans="1:27" ht="55.95" customHeight="1" x14ac:dyDescent="0.3">
      <c r="A68" s="471"/>
      <c r="B68" s="223" t="s">
        <v>64</v>
      </c>
      <c r="C68" s="475" t="s">
        <v>961</v>
      </c>
      <c r="D68" s="226" t="s">
        <v>962</v>
      </c>
      <c r="E68" s="109" t="s">
        <v>963</v>
      </c>
      <c r="F68" s="220" t="s">
        <v>964</v>
      </c>
      <c r="G68" s="109">
        <v>2</v>
      </c>
      <c r="H68" s="229">
        <v>0</v>
      </c>
      <c r="I68" s="73">
        <v>0</v>
      </c>
      <c r="J68" s="140">
        <f t="shared" si="18"/>
        <v>0</v>
      </c>
      <c r="K68" s="123" t="s">
        <v>958</v>
      </c>
      <c r="L68" s="141">
        <f t="shared" si="22"/>
        <v>0</v>
      </c>
      <c r="M68" s="147">
        <v>1</v>
      </c>
      <c r="N68" s="73">
        <v>1</v>
      </c>
      <c r="O68" s="140">
        <f t="shared" si="29"/>
        <v>1</v>
      </c>
      <c r="P68" s="123"/>
      <c r="Q68" s="141">
        <f t="shared" si="30"/>
        <v>0</v>
      </c>
      <c r="R68" s="147">
        <v>1</v>
      </c>
      <c r="S68" s="73">
        <v>1</v>
      </c>
      <c r="T68" s="140">
        <f t="shared" si="31"/>
        <v>1</v>
      </c>
      <c r="U68" s="103" t="s">
        <v>965</v>
      </c>
      <c r="V68" s="141">
        <f t="shared" si="32"/>
        <v>0</v>
      </c>
      <c r="W68" s="147">
        <v>1</v>
      </c>
      <c r="X68" s="73">
        <v>1</v>
      </c>
      <c r="Y68" s="140">
        <f t="shared" si="33"/>
        <v>1</v>
      </c>
      <c r="Z68" s="103"/>
      <c r="AA68" s="141">
        <f t="shared" si="34"/>
        <v>0</v>
      </c>
    </row>
    <row r="69" spans="1:27" s="162" customFormat="1" ht="166.2" customHeight="1" x14ac:dyDescent="0.3">
      <c r="A69" s="471"/>
      <c r="B69" s="223" t="s">
        <v>64</v>
      </c>
      <c r="C69" s="476"/>
      <c r="D69" s="226" t="s">
        <v>966</v>
      </c>
      <c r="E69" s="109" t="s">
        <v>967</v>
      </c>
      <c r="F69" s="220" t="s">
        <v>968</v>
      </c>
      <c r="G69" s="109" t="s">
        <v>671</v>
      </c>
      <c r="H69" s="229">
        <v>1</v>
      </c>
      <c r="I69" s="73">
        <v>1</v>
      </c>
      <c r="J69" s="140">
        <f t="shared" si="18"/>
        <v>1</v>
      </c>
      <c r="K69" s="123" t="s">
        <v>917</v>
      </c>
      <c r="L69" s="141">
        <f t="shared" si="22"/>
        <v>1</v>
      </c>
      <c r="M69" s="147">
        <v>1</v>
      </c>
      <c r="N69" s="73">
        <v>1</v>
      </c>
      <c r="O69" s="140">
        <f t="shared" si="29"/>
        <v>1</v>
      </c>
      <c r="P69" s="123" t="s">
        <v>969</v>
      </c>
      <c r="Q69" s="141">
        <f t="shared" si="30"/>
        <v>1</v>
      </c>
      <c r="R69" s="147">
        <v>1</v>
      </c>
      <c r="S69" s="73">
        <v>1</v>
      </c>
      <c r="T69" s="140">
        <f t="shared" si="31"/>
        <v>1</v>
      </c>
      <c r="U69" s="123" t="s">
        <v>969</v>
      </c>
      <c r="V69" s="141">
        <f t="shared" si="32"/>
        <v>1</v>
      </c>
      <c r="W69" s="147">
        <v>1</v>
      </c>
      <c r="X69" s="73">
        <v>1</v>
      </c>
      <c r="Y69" s="140">
        <f t="shared" si="33"/>
        <v>1</v>
      </c>
      <c r="Z69" s="123"/>
      <c r="AA69" s="141">
        <f t="shared" si="34"/>
        <v>1</v>
      </c>
    </row>
    <row r="70" spans="1:27" s="162" customFormat="1" ht="166.2" customHeight="1" x14ac:dyDescent="0.3">
      <c r="A70" s="471"/>
      <c r="B70" s="223" t="s">
        <v>64</v>
      </c>
      <c r="C70" s="475" t="s">
        <v>470</v>
      </c>
      <c r="D70" s="228" t="s">
        <v>970</v>
      </c>
      <c r="E70" s="109" t="s">
        <v>971</v>
      </c>
      <c r="F70" s="109" t="s">
        <v>880</v>
      </c>
      <c r="G70" s="109" t="s">
        <v>671</v>
      </c>
      <c r="H70" s="229">
        <v>1</v>
      </c>
      <c r="I70" s="73">
        <v>1</v>
      </c>
      <c r="J70" s="140">
        <f t="shared" si="18"/>
        <v>1</v>
      </c>
      <c r="K70" s="109" t="s">
        <v>972</v>
      </c>
      <c r="L70" s="141">
        <f t="shared" si="22"/>
        <v>1</v>
      </c>
      <c r="M70" s="147">
        <v>1</v>
      </c>
      <c r="N70" s="73">
        <v>1</v>
      </c>
      <c r="O70" s="140">
        <f t="shared" si="29"/>
        <v>1</v>
      </c>
      <c r="P70" s="109" t="s">
        <v>973</v>
      </c>
      <c r="Q70" s="141">
        <f t="shared" si="30"/>
        <v>1</v>
      </c>
      <c r="R70" s="147">
        <v>0</v>
      </c>
      <c r="S70" s="73">
        <v>0</v>
      </c>
      <c r="T70" s="140">
        <f t="shared" si="31"/>
        <v>0</v>
      </c>
      <c r="U70" s="109"/>
      <c r="V70" s="141">
        <f t="shared" si="32"/>
        <v>0</v>
      </c>
      <c r="W70" s="147">
        <v>0</v>
      </c>
      <c r="X70" s="73">
        <v>0</v>
      </c>
      <c r="Y70" s="140">
        <f t="shared" si="33"/>
        <v>0</v>
      </c>
      <c r="Z70" s="109"/>
      <c r="AA70" s="141">
        <f t="shared" si="34"/>
        <v>0</v>
      </c>
    </row>
    <row r="71" spans="1:27" s="162" customFormat="1" ht="166.2" customHeight="1" x14ac:dyDescent="0.3">
      <c r="A71" s="471"/>
      <c r="B71" s="223" t="s">
        <v>64</v>
      </c>
      <c r="C71" s="575"/>
      <c r="D71" s="228" t="s">
        <v>974</v>
      </c>
      <c r="E71" s="109" t="s">
        <v>975</v>
      </c>
      <c r="F71" s="109" t="s">
        <v>881</v>
      </c>
      <c r="G71" s="109" t="s">
        <v>671</v>
      </c>
      <c r="H71" s="229">
        <v>1</v>
      </c>
      <c r="I71" s="73">
        <v>1</v>
      </c>
      <c r="J71" s="140">
        <f t="shared" si="18"/>
        <v>1</v>
      </c>
      <c r="K71" s="123" t="s">
        <v>976</v>
      </c>
      <c r="L71" s="141">
        <f t="shared" si="22"/>
        <v>1</v>
      </c>
      <c r="M71" s="147">
        <v>1</v>
      </c>
      <c r="N71" s="73">
        <v>1</v>
      </c>
      <c r="O71" s="140">
        <f t="shared" si="29"/>
        <v>1</v>
      </c>
      <c r="P71" s="123"/>
      <c r="Q71" s="141">
        <f t="shared" si="30"/>
        <v>1</v>
      </c>
      <c r="R71" s="147">
        <v>0</v>
      </c>
      <c r="S71" s="73">
        <v>0</v>
      </c>
      <c r="T71" s="140">
        <f t="shared" si="31"/>
        <v>0</v>
      </c>
      <c r="U71" s="123"/>
      <c r="V71" s="141">
        <f t="shared" si="32"/>
        <v>0</v>
      </c>
      <c r="W71" s="147">
        <v>0</v>
      </c>
      <c r="X71" s="73">
        <v>0</v>
      </c>
      <c r="Y71" s="140">
        <f t="shared" si="33"/>
        <v>0</v>
      </c>
      <c r="Z71" s="123"/>
      <c r="AA71" s="141">
        <f t="shared" si="34"/>
        <v>0</v>
      </c>
    </row>
    <row r="72" spans="1:27" s="162" customFormat="1" ht="166.2" customHeight="1" x14ac:dyDescent="0.3">
      <c r="A72" s="471"/>
      <c r="B72" s="223" t="s">
        <v>64</v>
      </c>
      <c r="C72" s="575"/>
      <c r="D72" s="228" t="s">
        <v>977</v>
      </c>
      <c r="E72" s="109" t="s">
        <v>978</v>
      </c>
      <c r="F72" s="109" t="s">
        <v>881</v>
      </c>
      <c r="G72" s="109">
        <v>1</v>
      </c>
      <c r="H72" s="229">
        <v>1</v>
      </c>
      <c r="I72" s="73">
        <v>1</v>
      </c>
      <c r="J72" s="140">
        <f t="shared" si="18"/>
        <v>1</v>
      </c>
      <c r="K72" s="123"/>
      <c r="L72" s="141"/>
      <c r="M72" s="147">
        <v>0</v>
      </c>
      <c r="N72" s="73">
        <v>0</v>
      </c>
      <c r="O72" s="140">
        <f t="shared" si="29"/>
        <v>0</v>
      </c>
      <c r="P72" s="123"/>
      <c r="Q72" s="141"/>
      <c r="R72" s="147">
        <v>1</v>
      </c>
      <c r="S72" s="73">
        <v>1</v>
      </c>
      <c r="T72" s="140">
        <f t="shared" si="31"/>
        <v>1</v>
      </c>
      <c r="U72" s="123"/>
      <c r="V72" s="141"/>
      <c r="W72" s="147">
        <v>1</v>
      </c>
      <c r="X72" s="73">
        <v>1</v>
      </c>
      <c r="Y72" s="140"/>
      <c r="Z72" s="123"/>
      <c r="AA72" s="141"/>
    </row>
    <row r="73" spans="1:27" s="162" customFormat="1" ht="166.2" customHeight="1" x14ac:dyDescent="0.3">
      <c r="A73" s="471"/>
      <c r="B73" s="223" t="s">
        <v>64</v>
      </c>
      <c r="C73" s="476"/>
      <c r="D73" s="228" t="s">
        <v>979</v>
      </c>
      <c r="E73" s="109" t="s">
        <v>980</v>
      </c>
      <c r="F73" s="109" t="s">
        <v>882</v>
      </c>
      <c r="G73" s="109" t="s">
        <v>671</v>
      </c>
      <c r="H73" s="229">
        <v>0</v>
      </c>
      <c r="I73" s="73">
        <v>0</v>
      </c>
      <c r="J73" s="140">
        <f t="shared" si="18"/>
        <v>0</v>
      </c>
      <c r="K73" s="123"/>
      <c r="L73" s="141"/>
      <c r="M73" s="147">
        <v>0</v>
      </c>
      <c r="N73" s="73">
        <v>0</v>
      </c>
      <c r="O73" s="140">
        <f t="shared" si="29"/>
        <v>0</v>
      </c>
      <c r="P73" s="123"/>
      <c r="Q73" s="141"/>
      <c r="R73" s="147">
        <v>0</v>
      </c>
      <c r="S73" s="73">
        <v>0</v>
      </c>
      <c r="T73" s="140">
        <f t="shared" si="31"/>
        <v>0</v>
      </c>
      <c r="U73" s="123"/>
      <c r="V73" s="141"/>
      <c r="W73" s="147">
        <v>0</v>
      </c>
      <c r="X73" s="73">
        <v>0</v>
      </c>
      <c r="Y73" s="140">
        <v>0</v>
      </c>
      <c r="Z73" s="123"/>
      <c r="AA73" s="141"/>
    </row>
    <row r="74" spans="1:27" s="162" customFormat="1" ht="166.2" customHeight="1" x14ac:dyDescent="0.3">
      <c r="A74" s="471"/>
      <c r="B74" s="223" t="s">
        <v>981</v>
      </c>
      <c r="C74" s="576" t="s">
        <v>982</v>
      </c>
      <c r="D74" s="232" t="s">
        <v>983</v>
      </c>
      <c r="E74" s="539" t="s">
        <v>984</v>
      </c>
      <c r="F74" s="109" t="s">
        <v>985</v>
      </c>
      <c r="G74" s="79" t="s">
        <v>671</v>
      </c>
      <c r="H74" s="233">
        <v>1</v>
      </c>
      <c r="I74" s="105">
        <v>1</v>
      </c>
      <c r="J74" s="132">
        <f t="shared" si="18"/>
        <v>1</v>
      </c>
      <c r="K74" s="123"/>
      <c r="L74" s="141">
        <f t="shared" ref="L74:L77" si="35">IFERROR(IF(G74="Según demanda",H74/I74,H74/G74),0)</f>
        <v>1</v>
      </c>
      <c r="M74" s="121"/>
      <c r="N74" s="105"/>
      <c r="O74" s="132">
        <f t="shared" si="29"/>
        <v>0</v>
      </c>
      <c r="P74" s="123"/>
      <c r="Q74" s="141">
        <f t="shared" ref="Q74" si="36">IFERROR(IF(L74="Según demanda",M74/N74,M74/L74),0)</f>
        <v>0</v>
      </c>
      <c r="R74" s="121">
        <v>0</v>
      </c>
      <c r="S74" s="105">
        <v>0</v>
      </c>
      <c r="T74" s="132">
        <f t="shared" si="31"/>
        <v>0</v>
      </c>
      <c r="U74" s="123"/>
      <c r="V74" s="141">
        <f t="shared" ref="V74" si="37">IFERROR(IF(Q74="Según demanda",R74/S74,R74/Q74),0)</f>
        <v>0</v>
      </c>
      <c r="W74" s="121">
        <v>0</v>
      </c>
      <c r="X74" s="105">
        <v>0</v>
      </c>
      <c r="Y74" s="132">
        <f t="shared" ref="Y74" si="38">IFERROR((W74/X74),0)</f>
        <v>0</v>
      </c>
      <c r="Z74" s="123"/>
      <c r="AA74" s="141">
        <f t="shared" ref="AA74" si="39">IFERROR(IF(V74="Según demanda",W74/X74,W74/V74),0)</f>
        <v>0</v>
      </c>
    </row>
    <row r="75" spans="1:27" s="162" customFormat="1" ht="166.2" customHeight="1" x14ac:dyDescent="0.3">
      <c r="A75" s="471"/>
      <c r="B75" s="223" t="s">
        <v>981</v>
      </c>
      <c r="C75" s="577"/>
      <c r="D75" s="232" t="s">
        <v>986</v>
      </c>
      <c r="E75" s="541"/>
      <c r="F75" s="109" t="s">
        <v>987</v>
      </c>
      <c r="G75" s="79" t="s">
        <v>671</v>
      </c>
      <c r="H75" s="233">
        <v>1</v>
      </c>
      <c r="I75" s="105">
        <v>1</v>
      </c>
      <c r="J75" s="132">
        <f t="shared" si="18"/>
        <v>1</v>
      </c>
      <c r="K75" s="123"/>
      <c r="L75" s="141"/>
      <c r="M75" s="121"/>
      <c r="N75" s="105"/>
      <c r="O75" s="132"/>
      <c r="P75" s="123"/>
      <c r="Q75" s="141"/>
      <c r="R75" s="121"/>
      <c r="S75" s="105"/>
      <c r="T75" s="132"/>
      <c r="U75" s="123"/>
      <c r="V75" s="141"/>
      <c r="W75" s="121"/>
      <c r="X75" s="105"/>
      <c r="Y75" s="132"/>
      <c r="Z75" s="123"/>
      <c r="AA75" s="141"/>
    </row>
    <row r="76" spans="1:27" s="162" customFormat="1" ht="166.2" customHeight="1" x14ac:dyDescent="0.3">
      <c r="A76" s="471"/>
      <c r="B76" s="223" t="s">
        <v>981</v>
      </c>
      <c r="C76" s="577"/>
      <c r="D76" s="232" t="s">
        <v>988</v>
      </c>
      <c r="E76" s="541"/>
      <c r="F76" s="109" t="s">
        <v>883</v>
      </c>
      <c r="G76" s="79" t="s">
        <v>671</v>
      </c>
      <c r="H76" s="233">
        <v>1</v>
      </c>
      <c r="I76" s="105">
        <v>1</v>
      </c>
      <c r="J76" s="132">
        <f t="shared" si="18"/>
        <v>1</v>
      </c>
      <c r="K76" s="123"/>
      <c r="L76" s="141"/>
      <c r="M76" s="121"/>
      <c r="N76" s="105"/>
      <c r="O76" s="132"/>
      <c r="P76" s="123"/>
      <c r="Q76" s="141"/>
      <c r="R76" s="121"/>
      <c r="S76" s="105"/>
      <c r="T76" s="132"/>
      <c r="U76" s="123"/>
      <c r="V76" s="141"/>
      <c r="W76" s="121"/>
      <c r="X76" s="105"/>
      <c r="Y76" s="132"/>
      <c r="Z76" s="123"/>
      <c r="AA76" s="141"/>
    </row>
    <row r="77" spans="1:27" s="162" customFormat="1" ht="166.2" customHeight="1" x14ac:dyDescent="0.3">
      <c r="A77" s="472"/>
      <c r="B77" s="223" t="s">
        <v>981</v>
      </c>
      <c r="C77" s="578"/>
      <c r="D77" s="232" t="s">
        <v>989</v>
      </c>
      <c r="E77" s="540"/>
      <c r="F77" s="109" t="s">
        <v>883</v>
      </c>
      <c r="G77" s="79" t="s">
        <v>671</v>
      </c>
      <c r="H77" s="233">
        <v>1</v>
      </c>
      <c r="I77" s="105">
        <v>1</v>
      </c>
      <c r="J77" s="132">
        <f t="shared" si="18"/>
        <v>1</v>
      </c>
      <c r="K77" s="123"/>
      <c r="L77" s="141">
        <f t="shared" si="35"/>
        <v>1</v>
      </c>
      <c r="M77" s="121"/>
      <c r="N77" s="105"/>
      <c r="O77" s="132">
        <f t="shared" ref="O77" si="40">IFERROR((M77/N77),0)</f>
        <v>0</v>
      </c>
      <c r="P77" s="123"/>
      <c r="Q77" s="141">
        <f t="shared" ref="Q77" si="41">IFERROR(IF(L77="Según demanda",M77/N77,M77/L77),0)</f>
        <v>0</v>
      </c>
      <c r="R77" s="121"/>
      <c r="S77" s="105"/>
      <c r="T77" s="132">
        <f t="shared" ref="T77" si="42">IFERROR((R77/S77),0)</f>
        <v>0</v>
      </c>
      <c r="U77" s="123"/>
      <c r="V77" s="141">
        <f t="shared" ref="V77" si="43">IFERROR(IF(Q77="Según demanda",R77/S77,R77/Q77),0)</f>
        <v>0</v>
      </c>
      <c r="W77" s="121"/>
      <c r="X77" s="105"/>
      <c r="Y77" s="132">
        <f t="shared" ref="Y77" si="44">IFERROR((W77/X77),0)</f>
        <v>0</v>
      </c>
      <c r="Z77" s="123"/>
      <c r="AA77" s="141">
        <f t="shared" ref="AA77" si="45">IFERROR(IF(V77="Según demanda",W77/X77,W77/V77),0)</f>
        <v>0</v>
      </c>
    </row>
    <row r="78" spans="1:27" ht="55.95" customHeight="1" x14ac:dyDescent="0.3">
      <c r="A78" s="564" t="s">
        <v>713</v>
      </c>
      <c r="B78" s="473" t="s">
        <v>54</v>
      </c>
      <c r="C78" s="581" t="s">
        <v>471</v>
      </c>
      <c r="D78" s="465" t="s">
        <v>472</v>
      </c>
      <c r="E78" s="465" t="s">
        <v>473</v>
      </c>
      <c r="F78" s="465" t="s">
        <v>498</v>
      </c>
      <c r="G78" s="554">
        <v>20</v>
      </c>
      <c r="H78" s="457">
        <v>3</v>
      </c>
      <c r="I78" s="459">
        <v>20</v>
      </c>
      <c r="J78" s="463">
        <f>IFERROR((H78/I78),0)</f>
        <v>0.15</v>
      </c>
      <c r="K78" s="454" t="s">
        <v>870</v>
      </c>
      <c r="L78" s="461">
        <f>IFERROR(IF(G78="Según demanda",H78/I78,H78/G78),0)</f>
        <v>0.15</v>
      </c>
      <c r="M78" s="457">
        <v>4</v>
      </c>
      <c r="N78" s="459">
        <v>20</v>
      </c>
      <c r="O78" s="463">
        <f>IFERROR((M78/N78),0)</f>
        <v>0.2</v>
      </c>
      <c r="P78" s="454" t="s">
        <v>870</v>
      </c>
      <c r="Q78" s="461">
        <f>IFERROR(IF(G78="Según demanda",(M78+H78)/(I78+N78),(M78+H78)/G78),0)</f>
        <v>0.35</v>
      </c>
      <c r="R78" s="457">
        <v>2</v>
      </c>
      <c r="S78" s="459">
        <v>20</v>
      </c>
      <c r="T78" s="463">
        <f>IFERROR((R78/S78),0)</f>
        <v>0.1</v>
      </c>
      <c r="U78" s="454"/>
      <c r="V78" s="461">
        <f t="shared" ref="V78:V109" si="46">IFERROR(IF(G78="Según demanda",(R78+M78+H78)/(I78+N78+S78),(R78+M78+H78)/G78),0)</f>
        <v>0.45</v>
      </c>
      <c r="W78" s="468">
        <v>4</v>
      </c>
      <c r="X78" s="459">
        <v>20</v>
      </c>
      <c r="Y78" s="463">
        <f>IFERROR((W78/X78),0)</f>
        <v>0.2</v>
      </c>
      <c r="Z78" s="454"/>
      <c r="AA78" s="461">
        <f>IFERROR(IF(G78="Según demanda",(W78+R78+M78+H78)/(I78+N78+S78+X78),(W78+R78+M78+H78)/G78),0)</f>
        <v>0.65</v>
      </c>
    </row>
    <row r="79" spans="1:27" ht="57" customHeight="1" x14ac:dyDescent="0.3">
      <c r="A79" s="565"/>
      <c r="B79" s="474"/>
      <c r="C79" s="582"/>
      <c r="D79" s="545"/>
      <c r="E79" s="545"/>
      <c r="F79" s="545"/>
      <c r="G79" s="555"/>
      <c r="H79" s="458"/>
      <c r="I79" s="460"/>
      <c r="J79" s="464"/>
      <c r="K79" s="456"/>
      <c r="L79" s="462"/>
      <c r="M79" s="458"/>
      <c r="N79" s="460"/>
      <c r="O79" s="464"/>
      <c r="P79" s="456"/>
      <c r="Q79" s="462"/>
      <c r="R79" s="458"/>
      <c r="S79" s="460"/>
      <c r="T79" s="464"/>
      <c r="U79" s="456"/>
      <c r="V79" s="462">
        <f t="shared" si="46"/>
        <v>0</v>
      </c>
      <c r="W79" s="469"/>
      <c r="X79" s="460"/>
      <c r="Y79" s="464"/>
      <c r="Z79" s="456"/>
      <c r="AA79" s="462"/>
    </row>
    <row r="80" spans="1:27" ht="57" customHeight="1" x14ac:dyDescent="0.3">
      <c r="A80" s="565"/>
      <c r="B80" s="473" t="s">
        <v>55</v>
      </c>
      <c r="C80" s="581" t="s">
        <v>474</v>
      </c>
      <c r="D80" s="465" t="s">
        <v>475</v>
      </c>
      <c r="E80" s="465" t="s">
        <v>476</v>
      </c>
      <c r="F80" s="109" t="s">
        <v>499</v>
      </c>
      <c r="G80" s="177" t="s">
        <v>671</v>
      </c>
      <c r="H80" s="86">
        <v>26</v>
      </c>
      <c r="I80" s="70">
        <v>26</v>
      </c>
      <c r="J80" s="29">
        <f t="shared" ref="J80:J110" si="47">IFERROR((H80/I80),0)</f>
        <v>1</v>
      </c>
      <c r="K80" s="79" t="s">
        <v>871</v>
      </c>
      <c r="L80" s="87">
        <f t="shared" ref="L80:L110" si="48">IFERROR(IF(G80="Según demanda",H80/I80,H80/G80),0)</f>
        <v>1</v>
      </c>
      <c r="M80" s="86">
        <v>31</v>
      </c>
      <c r="N80" s="70">
        <v>31</v>
      </c>
      <c r="O80" s="29">
        <f t="shared" ref="O80:O109" si="49">IFERROR((M80/N80),0)</f>
        <v>1</v>
      </c>
      <c r="P80" s="79" t="s">
        <v>872</v>
      </c>
      <c r="Q80" s="87">
        <f t="shared" ref="Q80:Q110" si="50">IFERROR(IF(G80="Según demanda",(M80+H80)/(I80+N80),(M80+H80)/G80),0)</f>
        <v>1</v>
      </c>
      <c r="R80" s="86">
        <v>55</v>
      </c>
      <c r="S80" s="70">
        <v>55</v>
      </c>
      <c r="T80" s="29">
        <f t="shared" ref="T80:T110" si="51">IFERROR((R80/S80),0)</f>
        <v>1</v>
      </c>
      <c r="U80" s="79"/>
      <c r="V80" s="144">
        <f t="shared" si="46"/>
        <v>1</v>
      </c>
      <c r="W80" s="86">
        <v>78</v>
      </c>
      <c r="X80" s="70">
        <v>78</v>
      </c>
      <c r="Y80" s="29">
        <f t="shared" ref="Y80:Y110" si="52">IFERROR((W80/X80),0)</f>
        <v>1</v>
      </c>
      <c r="Z80" s="79"/>
      <c r="AA80" s="87">
        <f t="shared" ref="AA80:AA90" si="53">IFERROR(IF(G80="Según demanda",(W80+R80+M80+H80)/(I80+N80+S80+X80),(W80+R80+M80+H80)/G80),0)</f>
        <v>1</v>
      </c>
    </row>
    <row r="81" spans="1:27" ht="57" customHeight="1" x14ac:dyDescent="0.3">
      <c r="A81" s="565"/>
      <c r="B81" s="474"/>
      <c r="C81" s="582"/>
      <c r="D81" s="545"/>
      <c r="E81" s="545"/>
      <c r="F81" s="109" t="s">
        <v>500</v>
      </c>
      <c r="G81" s="177" t="s">
        <v>671</v>
      </c>
      <c r="H81" s="86">
        <v>65</v>
      </c>
      <c r="I81" s="70">
        <v>65</v>
      </c>
      <c r="J81" s="29">
        <f t="shared" si="47"/>
        <v>1</v>
      </c>
      <c r="K81" s="79" t="s">
        <v>873</v>
      </c>
      <c r="L81" s="87">
        <f t="shared" si="48"/>
        <v>1</v>
      </c>
      <c r="M81" s="86">
        <v>62</v>
      </c>
      <c r="N81" s="70">
        <v>62</v>
      </c>
      <c r="O81" s="29">
        <f t="shared" si="49"/>
        <v>1</v>
      </c>
      <c r="P81" s="79" t="s">
        <v>873</v>
      </c>
      <c r="Q81" s="87">
        <f t="shared" si="50"/>
        <v>1</v>
      </c>
      <c r="R81" s="86">
        <v>64</v>
      </c>
      <c r="S81" s="70">
        <v>64</v>
      </c>
      <c r="T81" s="29">
        <f t="shared" si="51"/>
        <v>1</v>
      </c>
      <c r="U81" s="79"/>
      <c r="V81" s="145">
        <f t="shared" si="46"/>
        <v>1</v>
      </c>
      <c r="W81" s="86">
        <v>51</v>
      </c>
      <c r="X81" s="70">
        <v>74</v>
      </c>
      <c r="Y81" s="29">
        <f t="shared" si="52"/>
        <v>0.68918918918918914</v>
      </c>
      <c r="Z81" s="79"/>
      <c r="AA81" s="87">
        <f t="shared" si="53"/>
        <v>0.91320754716981134</v>
      </c>
    </row>
    <row r="82" spans="1:27" ht="57" customHeight="1" x14ac:dyDescent="0.3">
      <c r="A82" s="565"/>
      <c r="B82" s="394" t="s">
        <v>56</v>
      </c>
      <c r="C82" s="178" t="s">
        <v>477</v>
      </c>
      <c r="D82" s="109" t="s">
        <v>478</v>
      </c>
      <c r="E82" s="109" t="s">
        <v>479</v>
      </c>
      <c r="F82" s="109" t="s">
        <v>501</v>
      </c>
      <c r="G82" s="177">
        <v>1</v>
      </c>
      <c r="H82" s="86">
        <v>1</v>
      </c>
      <c r="I82" s="70">
        <v>1</v>
      </c>
      <c r="J82" s="29">
        <f t="shared" si="47"/>
        <v>1</v>
      </c>
      <c r="K82" s="79" t="s">
        <v>874</v>
      </c>
      <c r="L82" s="87">
        <f t="shared" si="48"/>
        <v>1</v>
      </c>
      <c r="M82" s="86"/>
      <c r="N82" s="70"/>
      <c r="O82" s="29">
        <f t="shared" si="49"/>
        <v>0</v>
      </c>
      <c r="P82" s="79" t="s">
        <v>874</v>
      </c>
      <c r="Q82" s="87">
        <f t="shared" si="50"/>
        <v>1</v>
      </c>
      <c r="R82" s="86"/>
      <c r="S82" s="70"/>
      <c r="T82" s="29">
        <f t="shared" si="51"/>
        <v>0</v>
      </c>
      <c r="U82" s="79"/>
      <c r="V82" s="144">
        <f t="shared" si="46"/>
        <v>1</v>
      </c>
      <c r="W82" s="218"/>
      <c r="X82" s="79"/>
      <c r="Y82" s="29">
        <f t="shared" si="52"/>
        <v>0</v>
      </c>
      <c r="Z82" s="79"/>
      <c r="AA82" s="87">
        <f t="shared" si="53"/>
        <v>1</v>
      </c>
    </row>
    <row r="83" spans="1:27" ht="57" customHeight="1" x14ac:dyDescent="0.3">
      <c r="A83" s="565"/>
      <c r="B83" s="394" t="s">
        <v>57</v>
      </c>
      <c r="C83" s="569" t="s">
        <v>480</v>
      </c>
      <c r="D83" s="109" t="s">
        <v>481</v>
      </c>
      <c r="E83" s="123" t="s">
        <v>482</v>
      </c>
      <c r="F83" s="109" t="s">
        <v>367</v>
      </c>
      <c r="G83" s="177" t="s">
        <v>671</v>
      </c>
      <c r="H83" s="86">
        <v>11</v>
      </c>
      <c r="I83" s="73">
        <v>11</v>
      </c>
      <c r="J83" s="29">
        <f t="shared" si="47"/>
        <v>1</v>
      </c>
      <c r="K83" s="454" t="s">
        <v>875</v>
      </c>
      <c r="L83" s="87">
        <f t="shared" si="48"/>
        <v>1</v>
      </c>
      <c r="M83" s="86">
        <v>19</v>
      </c>
      <c r="N83" s="73">
        <v>19</v>
      </c>
      <c r="O83" s="29">
        <f t="shared" si="49"/>
        <v>1</v>
      </c>
      <c r="P83" s="454" t="s">
        <v>875</v>
      </c>
      <c r="Q83" s="87">
        <f t="shared" si="50"/>
        <v>1</v>
      </c>
      <c r="R83" s="86">
        <v>33</v>
      </c>
      <c r="S83" s="73">
        <v>33</v>
      </c>
      <c r="T83" s="29">
        <f t="shared" si="51"/>
        <v>1</v>
      </c>
      <c r="U83" s="454"/>
      <c r="V83" s="145">
        <f t="shared" si="46"/>
        <v>1</v>
      </c>
      <c r="W83" s="86">
        <v>38</v>
      </c>
      <c r="X83" s="73">
        <v>38</v>
      </c>
      <c r="Y83" s="29">
        <f t="shared" si="52"/>
        <v>1</v>
      </c>
      <c r="Z83" s="454"/>
      <c r="AA83" s="87">
        <f t="shared" si="53"/>
        <v>1</v>
      </c>
    </row>
    <row r="84" spans="1:27" ht="57" customHeight="1" x14ac:dyDescent="0.3">
      <c r="A84" s="565"/>
      <c r="B84" s="395" t="s">
        <v>58</v>
      </c>
      <c r="C84" s="570"/>
      <c r="D84" s="109" t="s">
        <v>483</v>
      </c>
      <c r="E84" s="123" t="s">
        <v>484</v>
      </c>
      <c r="F84" s="109" t="s">
        <v>367</v>
      </c>
      <c r="G84" s="177" t="s">
        <v>671</v>
      </c>
      <c r="H84" s="86">
        <v>11</v>
      </c>
      <c r="I84" s="73">
        <v>11</v>
      </c>
      <c r="J84" s="29">
        <f t="shared" si="47"/>
        <v>1</v>
      </c>
      <c r="K84" s="455"/>
      <c r="L84" s="87">
        <f t="shared" si="48"/>
        <v>1</v>
      </c>
      <c r="M84" s="86">
        <v>19</v>
      </c>
      <c r="N84" s="73">
        <v>19</v>
      </c>
      <c r="O84" s="29">
        <f t="shared" si="49"/>
        <v>1</v>
      </c>
      <c r="P84" s="455"/>
      <c r="Q84" s="87">
        <f t="shared" si="50"/>
        <v>1</v>
      </c>
      <c r="R84" s="86">
        <v>33</v>
      </c>
      <c r="S84" s="73">
        <v>33</v>
      </c>
      <c r="T84" s="29">
        <f t="shared" si="51"/>
        <v>1</v>
      </c>
      <c r="U84" s="455"/>
      <c r="V84" s="144">
        <f t="shared" si="46"/>
        <v>1</v>
      </c>
      <c r="W84" s="86">
        <v>38</v>
      </c>
      <c r="X84" s="73">
        <v>38</v>
      </c>
      <c r="Y84" s="29">
        <f t="shared" si="52"/>
        <v>1</v>
      </c>
      <c r="Z84" s="455"/>
      <c r="AA84" s="87">
        <f t="shared" si="53"/>
        <v>1</v>
      </c>
    </row>
    <row r="85" spans="1:27" ht="124.2" customHeight="1" x14ac:dyDescent="0.3">
      <c r="A85" s="565"/>
      <c r="B85" s="395" t="s">
        <v>58</v>
      </c>
      <c r="C85" s="570"/>
      <c r="D85" s="109" t="s">
        <v>485</v>
      </c>
      <c r="E85" s="123" t="s">
        <v>486</v>
      </c>
      <c r="F85" s="109" t="s">
        <v>367</v>
      </c>
      <c r="G85" s="177" t="s">
        <v>671</v>
      </c>
      <c r="H85" s="86">
        <v>11</v>
      </c>
      <c r="I85" s="73">
        <v>11</v>
      </c>
      <c r="J85" s="29">
        <f t="shared" si="47"/>
        <v>1</v>
      </c>
      <c r="K85" s="455"/>
      <c r="L85" s="87">
        <f t="shared" si="48"/>
        <v>1</v>
      </c>
      <c r="M85" s="86">
        <v>19</v>
      </c>
      <c r="N85" s="73">
        <v>19</v>
      </c>
      <c r="O85" s="29">
        <f t="shared" si="49"/>
        <v>1</v>
      </c>
      <c r="P85" s="455"/>
      <c r="Q85" s="87">
        <f t="shared" si="50"/>
        <v>1</v>
      </c>
      <c r="R85" s="86">
        <v>33</v>
      </c>
      <c r="S85" s="73">
        <v>33</v>
      </c>
      <c r="T85" s="29">
        <f t="shared" si="51"/>
        <v>1</v>
      </c>
      <c r="U85" s="455"/>
      <c r="V85" s="145">
        <f t="shared" si="46"/>
        <v>1</v>
      </c>
      <c r="W85" s="86">
        <v>38</v>
      </c>
      <c r="X85" s="73">
        <v>38</v>
      </c>
      <c r="Y85" s="29">
        <f t="shared" si="52"/>
        <v>1</v>
      </c>
      <c r="Z85" s="455"/>
      <c r="AA85" s="87">
        <f t="shared" si="53"/>
        <v>1</v>
      </c>
    </row>
    <row r="86" spans="1:27" ht="225" customHeight="1" x14ac:dyDescent="0.3">
      <c r="A86" s="565"/>
      <c r="B86" s="395" t="s">
        <v>59</v>
      </c>
      <c r="C86" s="570"/>
      <c r="D86" s="109" t="s">
        <v>487</v>
      </c>
      <c r="E86" s="123" t="s">
        <v>488</v>
      </c>
      <c r="F86" s="109" t="s">
        <v>367</v>
      </c>
      <c r="G86" s="177" t="s">
        <v>671</v>
      </c>
      <c r="H86" s="86">
        <v>11</v>
      </c>
      <c r="I86" s="73">
        <v>11</v>
      </c>
      <c r="J86" s="29">
        <f t="shared" si="47"/>
        <v>1</v>
      </c>
      <c r="K86" s="455"/>
      <c r="L86" s="87">
        <f t="shared" si="48"/>
        <v>1</v>
      </c>
      <c r="M86" s="86">
        <v>19</v>
      </c>
      <c r="N86" s="73">
        <v>19</v>
      </c>
      <c r="O86" s="29">
        <f t="shared" si="49"/>
        <v>1</v>
      </c>
      <c r="P86" s="455"/>
      <c r="Q86" s="87">
        <f t="shared" si="50"/>
        <v>1</v>
      </c>
      <c r="R86" s="86">
        <v>33</v>
      </c>
      <c r="S86" s="73">
        <v>33</v>
      </c>
      <c r="T86" s="29">
        <f t="shared" si="51"/>
        <v>1</v>
      </c>
      <c r="U86" s="455"/>
      <c r="V86" s="87">
        <f t="shared" si="46"/>
        <v>1</v>
      </c>
      <c r="W86" s="86">
        <v>38</v>
      </c>
      <c r="X86" s="73">
        <v>38</v>
      </c>
      <c r="Y86" s="29">
        <f t="shared" si="52"/>
        <v>1</v>
      </c>
      <c r="Z86" s="455"/>
      <c r="AA86" s="87">
        <f t="shared" si="53"/>
        <v>1</v>
      </c>
    </row>
    <row r="87" spans="1:27" ht="57" customHeight="1" x14ac:dyDescent="0.3">
      <c r="A87" s="565"/>
      <c r="B87" s="394" t="s">
        <v>60</v>
      </c>
      <c r="C87" s="570"/>
      <c r="D87" s="109" t="s">
        <v>489</v>
      </c>
      <c r="E87" s="123" t="s">
        <v>490</v>
      </c>
      <c r="F87" s="109" t="s">
        <v>502</v>
      </c>
      <c r="G87" s="177" t="s">
        <v>671</v>
      </c>
      <c r="H87" s="86">
        <v>11</v>
      </c>
      <c r="I87" s="73">
        <v>11</v>
      </c>
      <c r="J87" s="29">
        <f t="shared" si="47"/>
        <v>1</v>
      </c>
      <c r="K87" s="455"/>
      <c r="L87" s="87">
        <f t="shared" si="48"/>
        <v>1</v>
      </c>
      <c r="M87" s="86">
        <v>19</v>
      </c>
      <c r="N87" s="73">
        <v>19</v>
      </c>
      <c r="O87" s="29">
        <f t="shared" si="49"/>
        <v>1</v>
      </c>
      <c r="P87" s="455"/>
      <c r="Q87" s="87">
        <f t="shared" si="50"/>
        <v>1</v>
      </c>
      <c r="R87" s="86">
        <v>33</v>
      </c>
      <c r="S87" s="73">
        <v>33</v>
      </c>
      <c r="T87" s="29">
        <f t="shared" si="51"/>
        <v>1</v>
      </c>
      <c r="U87" s="455"/>
      <c r="V87" s="195">
        <f t="shared" si="46"/>
        <v>1</v>
      </c>
      <c r="W87" s="86">
        <v>38</v>
      </c>
      <c r="X87" s="73">
        <v>38</v>
      </c>
      <c r="Y87" s="29">
        <f t="shared" si="52"/>
        <v>1</v>
      </c>
      <c r="Z87" s="455"/>
      <c r="AA87" s="87">
        <f t="shared" si="53"/>
        <v>1</v>
      </c>
    </row>
    <row r="88" spans="1:27" ht="57" customHeight="1" x14ac:dyDescent="0.3">
      <c r="A88" s="565"/>
      <c r="B88" s="394" t="s">
        <v>61</v>
      </c>
      <c r="C88" s="571"/>
      <c r="D88" s="109" t="s">
        <v>491</v>
      </c>
      <c r="E88" s="123" t="s">
        <v>492</v>
      </c>
      <c r="F88" s="109" t="s">
        <v>503</v>
      </c>
      <c r="G88" s="177" t="s">
        <v>671</v>
      </c>
      <c r="H88" s="86">
        <v>11</v>
      </c>
      <c r="I88" s="73">
        <v>11</v>
      </c>
      <c r="J88" s="29">
        <f t="shared" si="47"/>
        <v>1</v>
      </c>
      <c r="K88" s="456"/>
      <c r="L88" s="87">
        <f t="shared" si="48"/>
        <v>1</v>
      </c>
      <c r="M88" s="86">
        <v>19</v>
      </c>
      <c r="N88" s="73">
        <v>19</v>
      </c>
      <c r="O88" s="29">
        <f t="shared" si="49"/>
        <v>1</v>
      </c>
      <c r="P88" s="456"/>
      <c r="Q88" s="87">
        <f t="shared" si="50"/>
        <v>1</v>
      </c>
      <c r="R88" s="86">
        <v>33</v>
      </c>
      <c r="S88" s="73">
        <v>33</v>
      </c>
      <c r="T88" s="29">
        <f t="shared" si="51"/>
        <v>1</v>
      </c>
      <c r="U88" s="456"/>
      <c r="V88" s="144">
        <f t="shared" si="46"/>
        <v>1</v>
      </c>
      <c r="W88" s="86">
        <v>38</v>
      </c>
      <c r="X88" s="73">
        <v>38</v>
      </c>
      <c r="Y88" s="29">
        <f t="shared" si="52"/>
        <v>1</v>
      </c>
      <c r="Z88" s="456"/>
      <c r="AA88" s="87">
        <f t="shared" si="53"/>
        <v>1</v>
      </c>
    </row>
    <row r="89" spans="1:27" ht="41.4" customHeight="1" x14ac:dyDescent="0.3">
      <c r="A89" s="565"/>
      <c r="B89" s="473" t="s">
        <v>62</v>
      </c>
      <c r="C89" s="569" t="s">
        <v>493</v>
      </c>
      <c r="D89" s="109" t="s">
        <v>494</v>
      </c>
      <c r="E89" s="465" t="s">
        <v>495</v>
      </c>
      <c r="F89" s="465" t="s">
        <v>504</v>
      </c>
      <c r="G89" s="177" t="s">
        <v>671</v>
      </c>
      <c r="H89" s="86">
        <v>11</v>
      </c>
      <c r="I89" s="73">
        <v>11</v>
      </c>
      <c r="J89" s="29">
        <f t="shared" si="47"/>
        <v>1</v>
      </c>
      <c r="K89" s="465" t="s">
        <v>876</v>
      </c>
      <c r="L89" s="87">
        <f t="shared" si="48"/>
        <v>1</v>
      </c>
      <c r="M89" s="86">
        <v>19</v>
      </c>
      <c r="N89" s="73">
        <v>19</v>
      </c>
      <c r="O89" s="29">
        <f t="shared" si="49"/>
        <v>1</v>
      </c>
      <c r="P89" s="465" t="s">
        <v>876</v>
      </c>
      <c r="Q89" s="87">
        <f t="shared" si="50"/>
        <v>1</v>
      </c>
      <c r="R89" s="86">
        <v>33</v>
      </c>
      <c r="S89" s="73">
        <v>33</v>
      </c>
      <c r="T89" s="29">
        <f t="shared" si="51"/>
        <v>1</v>
      </c>
      <c r="U89" s="465"/>
      <c r="V89" s="145">
        <f t="shared" si="46"/>
        <v>1</v>
      </c>
      <c r="W89" s="86">
        <v>38</v>
      </c>
      <c r="X89" s="73">
        <v>38</v>
      </c>
      <c r="Y89" s="29">
        <f t="shared" si="52"/>
        <v>1</v>
      </c>
      <c r="Z89" s="465"/>
      <c r="AA89" s="87">
        <f t="shared" si="53"/>
        <v>1</v>
      </c>
    </row>
    <row r="90" spans="1:27" ht="41.4" customHeight="1" x14ac:dyDescent="0.3">
      <c r="A90" s="565"/>
      <c r="B90" s="567"/>
      <c r="C90" s="570"/>
      <c r="D90" s="109" t="s">
        <v>496</v>
      </c>
      <c r="E90" s="466"/>
      <c r="F90" s="466"/>
      <c r="G90" s="177" t="s">
        <v>671</v>
      </c>
      <c r="H90" s="86">
        <v>11</v>
      </c>
      <c r="I90" s="73">
        <v>11</v>
      </c>
      <c r="J90" s="29">
        <f t="shared" si="47"/>
        <v>1</v>
      </c>
      <c r="K90" s="466"/>
      <c r="L90" s="87">
        <f t="shared" si="48"/>
        <v>1</v>
      </c>
      <c r="M90" s="86">
        <v>19</v>
      </c>
      <c r="N90" s="73">
        <v>19</v>
      </c>
      <c r="O90" s="29">
        <f t="shared" si="49"/>
        <v>1</v>
      </c>
      <c r="P90" s="466"/>
      <c r="Q90" s="87">
        <f t="shared" si="50"/>
        <v>1</v>
      </c>
      <c r="R90" s="86">
        <v>33</v>
      </c>
      <c r="S90" s="73">
        <v>33</v>
      </c>
      <c r="T90" s="29">
        <f t="shared" si="51"/>
        <v>1</v>
      </c>
      <c r="U90" s="466"/>
      <c r="V90" s="144">
        <f t="shared" si="46"/>
        <v>1</v>
      </c>
      <c r="W90" s="86">
        <v>38</v>
      </c>
      <c r="X90" s="73">
        <v>38</v>
      </c>
      <c r="Y90" s="29">
        <f t="shared" si="52"/>
        <v>1</v>
      </c>
      <c r="Z90" s="466"/>
      <c r="AA90" s="87">
        <f t="shared" si="53"/>
        <v>1</v>
      </c>
    </row>
    <row r="91" spans="1:27" ht="41.4" customHeight="1" thickBot="1" x14ac:dyDescent="0.35">
      <c r="A91" s="566"/>
      <c r="B91" s="568"/>
      <c r="C91" s="615"/>
      <c r="D91" s="176" t="s">
        <v>497</v>
      </c>
      <c r="E91" s="467"/>
      <c r="F91" s="467"/>
      <c r="G91" s="175" t="s">
        <v>671</v>
      </c>
      <c r="H91" s="88">
        <v>11</v>
      </c>
      <c r="I91" s="89">
        <v>11</v>
      </c>
      <c r="J91" s="146">
        <f t="shared" si="47"/>
        <v>1</v>
      </c>
      <c r="K91" s="467"/>
      <c r="L91" s="100">
        <f t="shared" si="48"/>
        <v>1</v>
      </c>
      <c r="M91" s="88">
        <v>19</v>
      </c>
      <c r="N91" s="89">
        <v>19</v>
      </c>
      <c r="O91" s="146">
        <f t="shared" si="49"/>
        <v>1</v>
      </c>
      <c r="P91" s="467"/>
      <c r="Q91" s="100">
        <f t="shared" si="50"/>
        <v>1</v>
      </c>
      <c r="R91" s="88">
        <v>33</v>
      </c>
      <c r="S91" s="89">
        <v>33</v>
      </c>
      <c r="T91" s="146">
        <f t="shared" si="51"/>
        <v>1</v>
      </c>
      <c r="U91" s="467"/>
      <c r="V91" s="219">
        <f t="shared" si="46"/>
        <v>1</v>
      </c>
      <c r="W91" s="88">
        <v>38</v>
      </c>
      <c r="X91" s="89">
        <v>38</v>
      </c>
      <c r="Y91" s="146">
        <f t="shared" si="52"/>
        <v>1</v>
      </c>
      <c r="Z91" s="467"/>
      <c r="AA91" s="100">
        <f>IFERROR(IF(G91="Según demanda",(W91+R91+M91+H91)/(I91+N90+S91+X91),(W91+R91+M91+H91)/G91),0)</f>
        <v>1</v>
      </c>
    </row>
    <row r="92" spans="1:27" ht="96.6" customHeight="1" x14ac:dyDescent="0.3">
      <c r="A92" s="217" t="s">
        <v>720</v>
      </c>
      <c r="B92" s="390" t="s">
        <v>358</v>
      </c>
      <c r="C92" s="174" t="s">
        <v>1046</v>
      </c>
      <c r="D92" s="158" t="s">
        <v>1047</v>
      </c>
      <c r="E92" s="174" t="s">
        <v>505</v>
      </c>
      <c r="F92" s="182" t="s">
        <v>528</v>
      </c>
      <c r="G92" s="148">
        <v>80</v>
      </c>
      <c r="H92" s="83">
        <v>32</v>
      </c>
      <c r="I92" s="105">
        <v>16</v>
      </c>
      <c r="J92" s="140">
        <f t="shared" si="47"/>
        <v>2</v>
      </c>
      <c r="K92" s="207" t="s">
        <v>1048</v>
      </c>
      <c r="L92" s="84">
        <f t="shared" si="48"/>
        <v>0.4</v>
      </c>
      <c r="M92" s="83">
        <v>16</v>
      </c>
      <c r="N92" s="105">
        <v>16</v>
      </c>
      <c r="O92" s="140">
        <f t="shared" si="49"/>
        <v>1</v>
      </c>
      <c r="P92" s="207" t="s">
        <v>1049</v>
      </c>
      <c r="Q92" s="84">
        <f t="shared" si="50"/>
        <v>0.6</v>
      </c>
      <c r="R92" s="83">
        <v>16</v>
      </c>
      <c r="S92" s="105">
        <v>16</v>
      </c>
      <c r="T92" s="140">
        <f t="shared" si="51"/>
        <v>1</v>
      </c>
      <c r="U92" s="207" t="s">
        <v>1050</v>
      </c>
      <c r="V92" s="84">
        <f t="shared" si="46"/>
        <v>0.8</v>
      </c>
      <c r="W92" s="101">
        <v>16</v>
      </c>
      <c r="X92" s="105">
        <v>16</v>
      </c>
      <c r="Y92" s="140">
        <f t="shared" si="52"/>
        <v>1</v>
      </c>
      <c r="Z92" s="207" t="s">
        <v>1051</v>
      </c>
      <c r="AA92" s="84">
        <f t="shared" ref="AA92:AA110" si="54">IFERROR(IF(G92="Según demanda",(W92+R92+M92+H92)/(I92+N92+S92+X92),(W92+R92+M92+H92)/G92),0)</f>
        <v>1</v>
      </c>
    </row>
    <row r="93" spans="1:27" ht="230.4" x14ac:dyDescent="0.3">
      <c r="A93" s="217" t="s">
        <v>720</v>
      </c>
      <c r="B93" s="391" t="s">
        <v>359</v>
      </c>
      <c r="C93" s="174" t="s">
        <v>1052</v>
      </c>
      <c r="D93" s="158" t="s">
        <v>1053</v>
      </c>
      <c r="E93" s="174" t="s">
        <v>1054</v>
      </c>
      <c r="F93" s="370" t="s">
        <v>1055</v>
      </c>
      <c r="G93" s="148" t="s">
        <v>864</v>
      </c>
      <c r="H93" s="83">
        <v>1</v>
      </c>
      <c r="I93" s="105">
        <v>2</v>
      </c>
      <c r="J93" s="140">
        <f t="shared" si="47"/>
        <v>0.5</v>
      </c>
      <c r="K93" s="208" t="s">
        <v>1056</v>
      </c>
      <c r="L93" s="84">
        <f t="shared" si="48"/>
        <v>0.5</v>
      </c>
      <c r="M93" s="83">
        <v>0</v>
      </c>
      <c r="N93" s="105">
        <v>0</v>
      </c>
      <c r="O93" s="140">
        <f t="shared" si="49"/>
        <v>0</v>
      </c>
      <c r="P93" s="208" t="s">
        <v>1057</v>
      </c>
      <c r="Q93" s="84">
        <f t="shared" si="50"/>
        <v>0.5</v>
      </c>
      <c r="R93" s="83">
        <v>0</v>
      </c>
      <c r="S93" s="105">
        <v>0</v>
      </c>
      <c r="T93" s="140">
        <f t="shared" si="51"/>
        <v>0</v>
      </c>
      <c r="U93" s="208" t="s">
        <v>1058</v>
      </c>
      <c r="V93" s="84">
        <f t="shared" si="46"/>
        <v>0.5</v>
      </c>
      <c r="W93" s="101">
        <v>0</v>
      </c>
      <c r="X93" s="105">
        <v>0</v>
      </c>
      <c r="Y93" s="140">
        <f t="shared" si="52"/>
        <v>0</v>
      </c>
      <c r="Z93" s="208" t="s">
        <v>1059</v>
      </c>
      <c r="AA93" s="84">
        <f t="shared" si="54"/>
        <v>0.5</v>
      </c>
    </row>
    <row r="94" spans="1:27" ht="331.2" x14ac:dyDescent="0.3">
      <c r="A94" s="217" t="s">
        <v>720</v>
      </c>
      <c r="B94" s="392" t="s">
        <v>360</v>
      </c>
      <c r="C94" s="371" t="s">
        <v>1060</v>
      </c>
      <c r="D94" s="372" t="s">
        <v>1061</v>
      </c>
      <c r="E94" s="373" t="s">
        <v>1062</v>
      </c>
      <c r="F94" s="148" t="s">
        <v>529</v>
      </c>
      <c r="G94" s="149" t="s">
        <v>864</v>
      </c>
      <c r="H94" s="125">
        <v>17</v>
      </c>
      <c r="I94" s="152">
        <v>17</v>
      </c>
      <c r="J94" s="194">
        <f t="shared" si="47"/>
        <v>1</v>
      </c>
      <c r="K94" s="210" t="s">
        <v>1063</v>
      </c>
      <c r="L94" s="126">
        <f t="shared" si="48"/>
        <v>1</v>
      </c>
      <c r="M94" s="125">
        <v>17</v>
      </c>
      <c r="N94" s="152">
        <v>17</v>
      </c>
      <c r="O94" s="194">
        <f t="shared" si="49"/>
        <v>1</v>
      </c>
      <c r="P94" s="210" t="s">
        <v>1064</v>
      </c>
      <c r="Q94" s="126">
        <f t="shared" si="50"/>
        <v>1</v>
      </c>
      <c r="R94" s="101">
        <v>18</v>
      </c>
      <c r="S94" s="105">
        <v>18</v>
      </c>
      <c r="T94" s="140">
        <f t="shared" si="51"/>
        <v>1</v>
      </c>
      <c r="U94" s="210" t="s">
        <v>1065</v>
      </c>
      <c r="V94" s="84">
        <f t="shared" si="46"/>
        <v>1</v>
      </c>
      <c r="W94" s="101">
        <v>18</v>
      </c>
      <c r="X94" s="105">
        <v>18</v>
      </c>
      <c r="Y94" s="140">
        <f t="shared" si="52"/>
        <v>1</v>
      </c>
      <c r="Z94" s="210" t="s">
        <v>1066</v>
      </c>
      <c r="AA94" s="84">
        <f t="shared" si="54"/>
        <v>1</v>
      </c>
    </row>
    <row r="95" spans="1:27" ht="55.2" customHeight="1" x14ac:dyDescent="0.3">
      <c r="A95" s="217" t="s">
        <v>720</v>
      </c>
      <c r="B95" s="393" t="s">
        <v>360</v>
      </c>
      <c r="C95" s="181" t="s">
        <v>506</v>
      </c>
      <c r="D95" s="179" t="s">
        <v>507</v>
      </c>
      <c r="E95" s="180" t="s">
        <v>1067</v>
      </c>
      <c r="F95" s="374" t="s">
        <v>530</v>
      </c>
      <c r="G95" s="149" t="s">
        <v>864</v>
      </c>
      <c r="H95" s="125">
        <v>7</v>
      </c>
      <c r="I95" s="152">
        <v>7</v>
      </c>
      <c r="J95" s="140">
        <f t="shared" si="47"/>
        <v>1</v>
      </c>
      <c r="K95" s="119" t="s">
        <v>1068</v>
      </c>
      <c r="L95" s="84">
        <f t="shared" si="48"/>
        <v>1</v>
      </c>
      <c r="M95" s="125">
        <v>7</v>
      </c>
      <c r="N95" s="152">
        <v>7</v>
      </c>
      <c r="O95" s="140">
        <f t="shared" si="49"/>
        <v>1</v>
      </c>
      <c r="P95" s="210" t="s">
        <v>1069</v>
      </c>
      <c r="Q95" s="84">
        <f t="shared" si="50"/>
        <v>1</v>
      </c>
      <c r="R95" s="101">
        <v>7</v>
      </c>
      <c r="S95" s="101">
        <v>7</v>
      </c>
      <c r="T95" s="140">
        <f t="shared" si="51"/>
        <v>1</v>
      </c>
      <c r="U95" s="375" t="s">
        <v>1070</v>
      </c>
      <c r="V95" s="84">
        <f t="shared" si="46"/>
        <v>1</v>
      </c>
      <c r="W95" s="101">
        <v>7</v>
      </c>
      <c r="X95" s="105">
        <v>7</v>
      </c>
      <c r="Y95" s="140">
        <f t="shared" si="52"/>
        <v>1</v>
      </c>
      <c r="Z95" s="375" t="s">
        <v>1071</v>
      </c>
      <c r="AA95" s="84">
        <f t="shared" si="54"/>
        <v>1</v>
      </c>
    </row>
    <row r="96" spans="1:27" ht="110.4" x14ac:dyDescent="0.3">
      <c r="A96" s="217" t="s">
        <v>720</v>
      </c>
      <c r="B96" s="391" t="s">
        <v>44</v>
      </c>
      <c r="C96" s="376" t="s">
        <v>1072</v>
      </c>
      <c r="D96" s="180" t="s">
        <v>1073</v>
      </c>
      <c r="E96" s="377" t="s">
        <v>1074</v>
      </c>
      <c r="F96" s="148" t="s">
        <v>1075</v>
      </c>
      <c r="G96" s="149" t="s">
        <v>864</v>
      </c>
      <c r="H96" s="102">
        <v>0</v>
      </c>
      <c r="I96" s="90">
        <v>0</v>
      </c>
      <c r="J96" s="140">
        <f t="shared" si="47"/>
        <v>0</v>
      </c>
      <c r="K96" s="210" t="s">
        <v>1076</v>
      </c>
      <c r="L96" s="84">
        <f t="shared" si="48"/>
        <v>0</v>
      </c>
      <c r="M96" s="125">
        <v>0</v>
      </c>
      <c r="N96" s="152">
        <v>0</v>
      </c>
      <c r="O96" s="194">
        <f t="shared" si="49"/>
        <v>0</v>
      </c>
      <c r="P96" s="210" t="s">
        <v>1076</v>
      </c>
      <c r="Q96" s="84">
        <f t="shared" si="50"/>
        <v>0</v>
      </c>
      <c r="R96" s="101">
        <v>0</v>
      </c>
      <c r="S96" s="105">
        <v>0</v>
      </c>
      <c r="T96" s="140">
        <f t="shared" si="51"/>
        <v>0</v>
      </c>
      <c r="U96" s="210" t="s">
        <v>1077</v>
      </c>
      <c r="V96" s="84">
        <f>IFERROR(IF(L96="Según demanda",(R96+M96)/(N96+S96),(R96+M96)/L96),0)</f>
        <v>0</v>
      </c>
      <c r="W96" s="101">
        <v>0</v>
      </c>
      <c r="X96" s="105">
        <v>0</v>
      </c>
      <c r="Y96" s="140">
        <f t="shared" si="52"/>
        <v>0</v>
      </c>
      <c r="Z96" s="210" t="s">
        <v>1078</v>
      </c>
      <c r="AA96" s="84">
        <f t="shared" si="54"/>
        <v>0</v>
      </c>
    </row>
    <row r="97" spans="1:27" ht="89.25" customHeight="1" x14ac:dyDescent="0.3">
      <c r="A97" s="217" t="s">
        <v>720</v>
      </c>
      <c r="B97" s="391" t="s">
        <v>1079</v>
      </c>
      <c r="C97" s="174" t="s">
        <v>1080</v>
      </c>
      <c r="D97" s="158" t="s">
        <v>1081</v>
      </c>
      <c r="E97" s="174" t="s">
        <v>1082</v>
      </c>
      <c r="F97" s="377" t="s">
        <v>1083</v>
      </c>
      <c r="G97" s="148" t="s">
        <v>864</v>
      </c>
      <c r="H97" s="83">
        <v>16</v>
      </c>
      <c r="I97" s="105">
        <v>16</v>
      </c>
      <c r="J97" s="140">
        <f t="shared" si="47"/>
        <v>1</v>
      </c>
      <c r="K97" s="208" t="s">
        <v>1084</v>
      </c>
      <c r="L97" s="84">
        <f t="shared" si="48"/>
        <v>1</v>
      </c>
      <c r="M97" s="83">
        <v>11</v>
      </c>
      <c r="N97" s="105">
        <v>11</v>
      </c>
      <c r="O97" s="140">
        <f t="shared" si="49"/>
        <v>1</v>
      </c>
      <c r="P97" s="208" t="s">
        <v>1085</v>
      </c>
      <c r="Q97" s="84">
        <f t="shared" si="50"/>
        <v>1</v>
      </c>
      <c r="R97" s="101">
        <v>0</v>
      </c>
      <c r="S97" s="105">
        <v>0</v>
      </c>
      <c r="T97" s="140">
        <f t="shared" si="51"/>
        <v>0</v>
      </c>
      <c r="U97" s="208" t="s">
        <v>1086</v>
      </c>
      <c r="V97" s="84">
        <f t="shared" si="46"/>
        <v>1</v>
      </c>
      <c r="W97" s="101">
        <v>11</v>
      </c>
      <c r="X97" s="105">
        <v>11</v>
      </c>
      <c r="Y97" s="140">
        <f t="shared" si="52"/>
        <v>1</v>
      </c>
      <c r="Z97" s="208" t="s">
        <v>1087</v>
      </c>
      <c r="AA97" s="84">
        <f t="shared" si="54"/>
        <v>1</v>
      </c>
    </row>
    <row r="98" spans="1:27" ht="178.5" customHeight="1" x14ac:dyDescent="0.3">
      <c r="A98" s="217" t="s">
        <v>720</v>
      </c>
      <c r="B98" s="391" t="s">
        <v>1088</v>
      </c>
      <c r="C98" s="174" t="s">
        <v>1089</v>
      </c>
      <c r="D98" s="158" t="s">
        <v>508</v>
      </c>
      <c r="E98" s="174" t="s">
        <v>1090</v>
      </c>
      <c r="F98" s="148" t="s">
        <v>1091</v>
      </c>
      <c r="G98" s="148" t="s">
        <v>864</v>
      </c>
      <c r="H98" s="83">
        <v>0</v>
      </c>
      <c r="I98" s="105">
        <v>0</v>
      </c>
      <c r="J98" s="140">
        <f t="shared" si="47"/>
        <v>0</v>
      </c>
      <c r="K98" s="208" t="s">
        <v>868</v>
      </c>
      <c r="L98" s="84">
        <f t="shared" si="48"/>
        <v>0</v>
      </c>
      <c r="M98" s="83">
        <v>0</v>
      </c>
      <c r="N98" s="105">
        <v>0</v>
      </c>
      <c r="O98" s="140">
        <f t="shared" si="49"/>
        <v>0</v>
      </c>
      <c r="P98" s="208" t="s">
        <v>1092</v>
      </c>
      <c r="Q98" s="84">
        <f t="shared" si="50"/>
        <v>0</v>
      </c>
      <c r="R98" s="101">
        <v>0</v>
      </c>
      <c r="S98" s="105">
        <v>0</v>
      </c>
      <c r="T98" s="140">
        <f t="shared" si="51"/>
        <v>0</v>
      </c>
      <c r="U98" s="208" t="s">
        <v>1092</v>
      </c>
      <c r="V98" s="84">
        <f t="shared" si="46"/>
        <v>0</v>
      </c>
      <c r="W98" s="101">
        <v>0</v>
      </c>
      <c r="X98" s="105">
        <v>0</v>
      </c>
      <c r="Y98" s="140">
        <f t="shared" si="52"/>
        <v>0</v>
      </c>
      <c r="Z98" s="208" t="s">
        <v>1092</v>
      </c>
      <c r="AA98" s="84">
        <f t="shared" si="54"/>
        <v>0</v>
      </c>
    </row>
    <row r="99" spans="1:27" ht="130.5" customHeight="1" x14ac:dyDescent="0.3">
      <c r="A99" s="217" t="s">
        <v>720</v>
      </c>
      <c r="B99" s="391" t="s">
        <v>44</v>
      </c>
      <c r="C99" s="174" t="s">
        <v>1093</v>
      </c>
      <c r="D99" s="158" t="s">
        <v>714</v>
      </c>
      <c r="E99" s="174" t="s">
        <v>715</v>
      </c>
      <c r="F99" s="174" t="s">
        <v>718</v>
      </c>
      <c r="G99" s="109" t="s">
        <v>864</v>
      </c>
      <c r="H99" s="83">
        <v>0</v>
      </c>
      <c r="I99" s="105">
        <v>0</v>
      </c>
      <c r="J99" s="140">
        <f t="shared" si="47"/>
        <v>0</v>
      </c>
      <c r="K99" s="208" t="s">
        <v>1094</v>
      </c>
      <c r="L99" s="84">
        <f t="shared" si="48"/>
        <v>0</v>
      </c>
      <c r="M99" s="90">
        <v>0</v>
      </c>
      <c r="N99" s="90">
        <v>0</v>
      </c>
      <c r="O99" s="140">
        <f t="shared" si="49"/>
        <v>0</v>
      </c>
      <c r="P99" s="208" t="s">
        <v>1095</v>
      </c>
      <c r="Q99" s="84">
        <f t="shared" si="50"/>
        <v>0</v>
      </c>
      <c r="R99" s="102">
        <v>0</v>
      </c>
      <c r="S99" s="90">
        <v>0</v>
      </c>
      <c r="T99" s="140">
        <f t="shared" si="51"/>
        <v>0</v>
      </c>
      <c r="U99" s="208" t="s">
        <v>1096</v>
      </c>
      <c r="V99" s="84">
        <f t="shared" si="46"/>
        <v>0</v>
      </c>
      <c r="W99" s="378">
        <v>441100814</v>
      </c>
      <c r="X99" s="378">
        <v>441100814</v>
      </c>
      <c r="Y99" s="140">
        <f>IFERROR((X99/W99),0)</f>
        <v>1</v>
      </c>
      <c r="Z99" s="208" t="s">
        <v>1097</v>
      </c>
      <c r="AA99" s="84">
        <f t="shared" si="54"/>
        <v>1</v>
      </c>
    </row>
    <row r="100" spans="1:27" ht="123" customHeight="1" x14ac:dyDescent="0.3">
      <c r="A100" s="217" t="s">
        <v>720</v>
      </c>
      <c r="B100" s="390" t="s">
        <v>45</v>
      </c>
      <c r="C100" s="174" t="s">
        <v>1098</v>
      </c>
      <c r="D100" s="158" t="s">
        <v>509</v>
      </c>
      <c r="E100" s="174" t="s">
        <v>510</v>
      </c>
      <c r="F100" s="174" t="s">
        <v>510</v>
      </c>
      <c r="G100" s="109">
        <v>1</v>
      </c>
      <c r="H100" s="83">
        <v>1</v>
      </c>
      <c r="I100" s="105">
        <v>1</v>
      </c>
      <c r="J100" s="140">
        <f t="shared" si="47"/>
        <v>1</v>
      </c>
      <c r="K100" s="208" t="s">
        <v>1099</v>
      </c>
      <c r="L100" s="84">
        <f t="shared" si="48"/>
        <v>1</v>
      </c>
      <c r="M100" s="154">
        <v>0</v>
      </c>
      <c r="N100" s="105">
        <v>0</v>
      </c>
      <c r="O100" s="140">
        <f t="shared" si="49"/>
        <v>0</v>
      </c>
      <c r="P100" s="208" t="s">
        <v>1100</v>
      </c>
      <c r="Q100" s="84">
        <f t="shared" si="50"/>
        <v>1</v>
      </c>
      <c r="R100" s="101">
        <v>0</v>
      </c>
      <c r="S100" s="105">
        <v>0</v>
      </c>
      <c r="T100" s="140">
        <f t="shared" si="51"/>
        <v>0</v>
      </c>
      <c r="U100" s="208" t="s">
        <v>1100</v>
      </c>
      <c r="V100" s="84">
        <f t="shared" si="46"/>
        <v>1</v>
      </c>
      <c r="W100" s="101">
        <v>0</v>
      </c>
      <c r="X100" s="105">
        <v>0</v>
      </c>
      <c r="Y100" s="140">
        <f t="shared" si="52"/>
        <v>0</v>
      </c>
      <c r="Z100" s="151" t="s">
        <v>1101</v>
      </c>
      <c r="AA100" s="84">
        <f t="shared" si="54"/>
        <v>1</v>
      </c>
    </row>
    <row r="101" spans="1:27" ht="76.5" customHeight="1" x14ac:dyDescent="0.3">
      <c r="A101" s="217" t="s">
        <v>720</v>
      </c>
      <c r="B101" s="390" t="s">
        <v>46</v>
      </c>
      <c r="C101" s="174" t="s">
        <v>1102</v>
      </c>
      <c r="D101" s="174" t="s">
        <v>1102</v>
      </c>
      <c r="E101" s="174" t="s">
        <v>1103</v>
      </c>
      <c r="F101" s="174" t="s">
        <v>511</v>
      </c>
      <c r="G101" s="109">
        <v>1</v>
      </c>
      <c r="H101" s="83">
        <v>1</v>
      </c>
      <c r="I101" s="105">
        <v>1</v>
      </c>
      <c r="J101" s="140">
        <f t="shared" si="47"/>
        <v>1</v>
      </c>
      <c r="K101" s="117" t="s">
        <v>1104</v>
      </c>
      <c r="L101" s="85">
        <f t="shared" si="48"/>
        <v>1</v>
      </c>
      <c r="M101" s="154">
        <v>1</v>
      </c>
      <c r="N101" s="105">
        <v>1</v>
      </c>
      <c r="O101" s="140">
        <f t="shared" si="49"/>
        <v>1</v>
      </c>
      <c r="P101" s="117" t="s">
        <v>1105</v>
      </c>
      <c r="Q101" s="84">
        <f t="shared" si="50"/>
        <v>2</v>
      </c>
      <c r="R101" s="101">
        <v>1</v>
      </c>
      <c r="S101" s="105">
        <v>1</v>
      </c>
      <c r="T101" s="140">
        <f t="shared" si="51"/>
        <v>1</v>
      </c>
      <c r="U101" s="117" t="s">
        <v>1106</v>
      </c>
      <c r="V101" s="84">
        <f t="shared" si="46"/>
        <v>3</v>
      </c>
      <c r="W101" s="101">
        <v>1</v>
      </c>
      <c r="X101" s="105">
        <v>1</v>
      </c>
      <c r="Y101" s="132">
        <f t="shared" si="52"/>
        <v>1</v>
      </c>
      <c r="Z101" s="117" t="s">
        <v>1107</v>
      </c>
      <c r="AA101" s="84">
        <f t="shared" si="54"/>
        <v>4</v>
      </c>
    </row>
    <row r="102" spans="1:27" ht="96.6" customHeight="1" x14ac:dyDescent="0.3">
      <c r="A102" s="217" t="s">
        <v>720</v>
      </c>
      <c r="B102" s="390" t="s">
        <v>361</v>
      </c>
      <c r="C102" s="174" t="s">
        <v>512</v>
      </c>
      <c r="D102" s="158" t="s">
        <v>513</v>
      </c>
      <c r="E102" s="379" t="s">
        <v>514</v>
      </c>
      <c r="F102" s="174" t="s">
        <v>719</v>
      </c>
      <c r="G102" s="109">
        <v>6</v>
      </c>
      <c r="H102" s="83">
        <v>0</v>
      </c>
      <c r="I102" s="105">
        <v>0</v>
      </c>
      <c r="J102" s="140">
        <f t="shared" si="47"/>
        <v>0</v>
      </c>
      <c r="K102" s="117" t="s">
        <v>869</v>
      </c>
      <c r="L102" s="85">
        <f t="shared" si="48"/>
        <v>0</v>
      </c>
      <c r="M102" s="154">
        <v>6</v>
      </c>
      <c r="N102" s="105">
        <v>6</v>
      </c>
      <c r="O102" s="140">
        <f t="shared" si="49"/>
        <v>1</v>
      </c>
      <c r="P102" s="208" t="s">
        <v>1108</v>
      </c>
      <c r="Q102" s="84">
        <f t="shared" si="50"/>
        <v>1</v>
      </c>
      <c r="R102" s="101">
        <v>0</v>
      </c>
      <c r="S102" s="105">
        <v>0</v>
      </c>
      <c r="T102" s="140">
        <f t="shared" si="51"/>
        <v>0</v>
      </c>
      <c r="U102" s="208" t="s">
        <v>1109</v>
      </c>
      <c r="V102" s="84">
        <f t="shared" si="46"/>
        <v>1</v>
      </c>
      <c r="W102" s="101">
        <v>0</v>
      </c>
      <c r="X102" s="105">
        <v>0</v>
      </c>
      <c r="Y102" s="140">
        <f t="shared" si="52"/>
        <v>0</v>
      </c>
      <c r="Z102" s="214" t="s">
        <v>1110</v>
      </c>
      <c r="AA102" s="84">
        <f t="shared" si="54"/>
        <v>1</v>
      </c>
    </row>
    <row r="103" spans="1:27" ht="87.75" customHeight="1" x14ac:dyDescent="0.3">
      <c r="A103" s="217" t="s">
        <v>720</v>
      </c>
      <c r="B103" s="390" t="s">
        <v>47</v>
      </c>
      <c r="C103" s="174" t="s">
        <v>515</v>
      </c>
      <c r="D103" s="158" t="s">
        <v>1111</v>
      </c>
      <c r="E103" s="174" t="s">
        <v>716</v>
      </c>
      <c r="F103" s="143" t="s">
        <v>1112</v>
      </c>
      <c r="G103" s="143" t="s">
        <v>864</v>
      </c>
      <c r="H103" s="150">
        <v>6032074920.1700001</v>
      </c>
      <c r="I103" s="212">
        <v>41839733278</v>
      </c>
      <c r="J103" s="140">
        <f t="shared" si="47"/>
        <v>0.14417096973564508</v>
      </c>
      <c r="K103" s="208" t="s">
        <v>1113</v>
      </c>
      <c r="L103" s="85">
        <f t="shared" si="48"/>
        <v>0.14417096973564508</v>
      </c>
      <c r="M103" s="150">
        <v>21499759296.200001</v>
      </c>
      <c r="N103" s="212">
        <v>61382187768.720001</v>
      </c>
      <c r="O103" s="140">
        <f t="shared" si="49"/>
        <v>0.35026055730056838</v>
      </c>
      <c r="P103" s="208" t="s">
        <v>1114</v>
      </c>
      <c r="Q103" s="84">
        <f t="shared" si="50"/>
        <v>0.26672468345080136</v>
      </c>
      <c r="R103" s="380">
        <v>56273105262.039993</v>
      </c>
      <c r="S103" s="150">
        <v>65867473774.489998</v>
      </c>
      <c r="T103" s="140">
        <f t="shared" si="51"/>
        <v>0.85433829532770333</v>
      </c>
      <c r="U103" s="208" t="s">
        <v>1115</v>
      </c>
      <c r="V103" s="84">
        <f t="shared" si="46"/>
        <v>0.49562504831851101</v>
      </c>
      <c r="W103" s="213">
        <v>68365505797.830002</v>
      </c>
      <c r="X103" s="213">
        <v>77617958804.589996</v>
      </c>
      <c r="Y103" s="132">
        <f t="shared" si="52"/>
        <v>0.88079494553504234</v>
      </c>
      <c r="Z103" s="209" t="s">
        <v>1116</v>
      </c>
      <c r="AA103" s="84">
        <f t="shared" si="54"/>
        <v>0.61680547028625921</v>
      </c>
    </row>
    <row r="104" spans="1:27" ht="110.25" customHeight="1" x14ac:dyDescent="0.3">
      <c r="A104" s="217" t="s">
        <v>720</v>
      </c>
      <c r="B104" s="391" t="s">
        <v>48</v>
      </c>
      <c r="C104" s="174" t="s">
        <v>1117</v>
      </c>
      <c r="D104" s="381" t="s">
        <v>1118</v>
      </c>
      <c r="E104" s="355" t="s">
        <v>516</v>
      </c>
      <c r="F104" s="355" t="s">
        <v>531</v>
      </c>
      <c r="G104" s="109" t="s">
        <v>864</v>
      </c>
      <c r="H104" s="83">
        <v>1</v>
      </c>
      <c r="I104" s="105">
        <v>1</v>
      </c>
      <c r="J104" s="140">
        <f t="shared" si="47"/>
        <v>1</v>
      </c>
      <c r="K104" s="208" t="s">
        <v>1119</v>
      </c>
      <c r="L104" s="84">
        <f t="shared" si="48"/>
        <v>1</v>
      </c>
      <c r="M104" s="83">
        <v>1</v>
      </c>
      <c r="N104" s="105">
        <v>1</v>
      </c>
      <c r="O104" s="140">
        <f t="shared" si="49"/>
        <v>1</v>
      </c>
      <c r="P104" s="208" t="s">
        <v>1120</v>
      </c>
      <c r="Q104" s="84">
        <f>IFERROR(IF(G104="Según demanda",(M104+H104)/(I104+N104),(M104+H104)/G104),0)</f>
        <v>1</v>
      </c>
      <c r="R104" s="101">
        <v>0</v>
      </c>
      <c r="S104" s="105">
        <v>0</v>
      </c>
      <c r="T104" s="211">
        <f t="shared" si="51"/>
        <v>0</v>
      </c>
      <c r="U104" s="215" t="s">
        <v>1121</v>
      </c>
      <c r="V104" s="84">
        <f t="shared" si="46"/>
        <v>1</v>
      </c>
      <c r="W104" s="101">
        <v>1</v>
      </c>
      <c r="X104" s="105">
        <v>1</v>
      </c>
      <c r="Y104" s="132">
        <f t="shared" si="52"/>
        <v>1</v>
      </c>
      <c r="Z104" s="215" t="s">
        <v>1122</v>
      </c>
      <c r="AA104" s="84">
        <f t="shared" si="54"/>
        <v>1</v>
      </c>
    </row>
    <row r="105" spans="1:27" ht="89.25" customHeight="1" x14ac:dyDescent="0.3">
      <c r="A105" s="217" t="s">
        <v>720</v>
      </c>
      <c r="B105" s="390" t="s">
        <v>362</v>
      </c>
      <c r="C105" s="174" t="s">
        <v>517</v>
      </c>
      <c r="D105" s="174" t="s">
        <v>1123</v>
      </c>
      <c r="E105" s="379" t="s">
        <v>1124</v>
      </c>
      <c r="F105" s="379" t="s">
        <v>1125</v>
      </c>
      <c r="G105" s="109">
        <v>12</v>
      </c>
      <c r="H105" s="83">
        <v>3</v>
      </c>
      <c r="I105" s="105">
        <v>12</v>
      </c>
      <c r="J105" s="140">
        <f t="shared" si="47"/>
        <v>0.25</v>
      </c>
      <c r="K105" s="208" t="s">
        <v>1126</v>
      </c>
      <c r="L105" s="84">
        <f t="shared" si="48"/>
        <v>0.25</v>
      </c>
      <c r="M105" s="154">
        <v>6</v>
      </c>
      <c r="N105" s="105">
        <v>12</v>
      </c>
      <c r="O105" s="140">
        <f t="shared" si="49"/>
        <v>0.5</v>
      </c>
      <c r="P105" s="208" t="s">
        <v>1127</v>
      </c>
      <c r="Q105" s="84">
        <f t="shared" si="50"/>
        <v>0.75</v>
      </c>
      <c r="R105" s="101">
        <v>9</v>
      </c>
      <c r="S105" s="105">
        <v>12</v>
      </c>
      <c r="T105" s="211">
        <f t="shared" si="51"/>
        <v>0.75</v>
      </c>
      <c r="U105" s="208" t="s">
        <v>1128</v>
      </c>
      <c r="V105" s="84">
        <f t="shared" si="46"/>
        <v>1.5</v>
      </c>
      <c r="W105" s="154">
        <v>12</v>
      </c>
      <c r="X105" s="105">
        <v>12</v>
      </c>
      <c r="Y105" s="132">
        <f t="shared" si="52"/>
        <v>1</v>
      </c>
      <c r="Z105" s="208" t="s">
        <v>1129</v>
      </c>
      <c r="AA105" s="84">
        <f t="shared" si="54"/>
        <v>2.5</v>
      </c>
    </row>
    <row r="106" spans="1:27" ht="127.5" customHeight="1" x14ac:dyDescent="0.3">
      <c r="A106" s="217" t="s">
        <v>720</v>
      </c>
      <c r="B106" s="390" t="s">
        <v>49</v>
      </c>
      <c r="C106" s="174" t="s">
        <v>1130</v>
      </c>
      <c r="D106" s="174" t="s">
        <v>518</v>
      </c>
      <c r="E106" s="174" t="s">
        <v>519</v>
      </c>
      <c r="F106" s="174" t="s">
        <v>1131</v>
      </c>
      <c r="G106" s="109">
        <v>4</v>
      </c>
      <c r="H106" s="83">
        <v>1</v>
      </c>
      <c r="I106" s="105">
        <v>4</v>
      </c>
      <c r="J106" s="140">
        <f t="shared" si="47"/>
        <v>0.25</v>
      </c>
      <c r="K106" s="208" t="s">
        <v>1132</v>
      </c>
      <c r="L106" s="84">
        <f t="shared" si="48"/>
        <v>0.25</v>
      </c>
      <c r="M106" s="154">
        <v>2</v>
      </c>
      <c r="N106" s="105">
        <v>4</v>
      </c>
      <c r="O106" s="140">
        <f t="shared" si="49"/>
        <v>0.5</v>
      </c>
      <c r="P106" s="208" t="s">
        <v>1133</v>
      </c>
      <c r="Q106" s="84">
        <f t="shared" si="50"/>
        <v>0.75</v>
      </c>
      <c r="R106" s="101">
        <v>3</v>
      </c>
      <c r="S106" s="105">
        <v>4</v>
      </c>
      <c r="T106" s="140">
        <f t="shared" si="51"/>
        <v>0.75</v>
      </c>
      <c r="U106" s="208" t="s">
        <v>1134</v>
      </c>
      <c r="V106" s="84">
        <f t="shared" si="46"/>
        <v>1.5</v>
      </c>
      <c r="W106" s="101">
        <v>4</v>
      </c>
      <c r="X106" s="105">
        <v>4</v>
      </c>
      <c r="Y106" s="140">
        <f t="shared" si="52"/>
        <v>1</v>
      </c>
      <c r="Z106" s="208" t="s">
        <v>1135</v>
      </c>
      <c r="AA106" s="84">
        <f t="shared" si="54"/>
        <v>2.5</v>
      </c>
    </row>
    <row r="107" spans="1:27" ht="114.75" customHeight="1" x14ac:dyDescent="0.3">
      <c r="A107" s="217" t="s">
        <v>720</v>
      </c>
      <c r="B107" s="390" t="s">
        <v>50</v>
      </c>
      <c r="C107" s="174" t="s">
        <v>520</v>
      </c>
      <c r="D107" s="158" t="s">
        <v>1136</v>
      </c>
      <c r="E107" s="174" t="s">
        <v>1137</v>
      </c>
      <c r="F107" s="174" t="s">
        <v>532</v>
      </c>
      <c r="G107" s="143" t="s">
        <v>864</v>
      </c>
      <c r="H107" s="83">
        <v>592</v>
      </c>
      <c r="I107" s="105">
        <v>592</v>
      </c>
      <c r="J107" s="140">
        <f t="shared" si="47"/>
        <v>1</v>
      </c>
      <c r="K107" s="208" t="s">
        <v>1138</v>
      </c>
      <c r="L107" s="84">
        <f t="shared" si="48"/>
        <v>1</v>
      </c>
      <c r="M107" s="382">
        <v>1374</v>
      </c>
      <c r="N107" s="105">
        <v>1374</v>
      </c>
      <c r="O107" s="140">
        <f t="shared" si="49"/>
        <v>1</v>
      </c>
      <c r="P107" s="208" t="s">
        <v>1139</v>
      </c>
      <c r="Q107" s="84">
        <f t="shared" si="50"/>
        <v>1</v>
      </c>
      <c r="R107" s="102">
        <v>2350</v>
      </c>
      <c r="S107" s="90">
        <v>2350</v>
      </c>
      <c r="T107" s="211">
        <f t="shared" si="51"/>
        <v>1</v>
      </c>
      <c r="U107" s="208" t="s">
        <v>1140</v>
      </c>
      <c r="V107" s="84">
        <f t="shared" si="46"/>
        <v>1</v>
      </c>
      <c r="W107" s="383">
        <v>3419</v>
      </c>
      <c r="X107" s="384">
        <v>3419</v>
      </c>
      <c r="Y107" s="140">
        <f t="shared" si="52"/>
        <v>1</v>
      </c>
      <c r="Z107" s="385" t="s">
        <v>1141</v>
      </c>
      <c r="AA107" s="84">
        <f>AA108</f>
        <v>1</v>
      </c>
    </row>
    <row r="108" spans="1:27" ht="106.5" customHeight="1" x14ac:dyDescent="0.3">
      <c r="A108" s="217" t="s">
        <v>720</v>
      </c>
      <c r="B108" s="390" t="s">
        <v>51</v>
      </c>
      <c r="C108" s="174" t="s">
        <v>521</v>
      </c>
      <c r="D108" s="158" t="s">
        <v>522</v>
      </c>
      <c r="E108" s="174" t="s">
        <v>717</v>
      </c>
      <c r="F108" s="174" t="s">
        <v>533</v>
      </c>
      <c r="G108" s="109" t="s">
        <v>864</v>
      </c>
      <c r="H108" s="83">
        <v>742</v>
      </c>
      <c r="I108" s="105">
        <v>742</v>
      </c>
      <c r="J108" s="140">
        <f t="shared" si="47"/>
        <v>1</v>
      </c>
      <c r="K108" s="216" t="s">
        <v>1142</v>
      </c>
      <c r="L108" s="84">
        <f>IFERROR(IF(G108="Según demanda",H108/I108,H108/G108),0)</f>
        <v>1</v>
      </c>
      <c r="M108" s="382">
        <v>1579</v>
      </c>
      <c r="N108" s="90">
        <v>1579</v>
      </c>
      <c r="O108" s="140">
        <f t="shared" si="49"/>
        <v>1</v>
      </c>
      <c r="P108" s="386" t="s">
        <v>1143</v>
      </c>
      <c r="Q108" s="84">
        <f t="shared" si="50"/>
        <v>1</v>
      </c>
      <c r="R108" s="102">
        <v>1584</v>
      </c>
      <c r="S108" s="102">
        <v>1584</v>
      </c>
      <c r="T108" s="140">
        <f t="shared" si="51"/>
        <v>1</v>
      </c>
      <c r="U108" s="386" t="s">
        <v>1144</v>
      </c>
      <c r="V108" s="84">
        <f t="shared" si="46"/>
        <v>1</v>
      </c>
      <c r="W108" s="105">
        <v>3085</v>
      </c>
      <c r="X108" s="105">
        <v>3085</v>
      </c>
      <c r="Y108" s="140">
        <f t="shared" si="52"/>
        <v>1</v>
      </c>
      <c r="Z108" s="387" t="s">
        <v>1145</v>
      </c>
      <c r="AA108" s="84">
        <f t="shared" si="54"/>
        <v>1</v>
      </c>
    </row>
    <row r="109" spans="1:27" ht="92.25" customHeight="1" x14ac:dyDescent="0.3">
      <c r="A109" s="217" t="s">
        <v>720</v>
      </c>
      <c r="B109" s="391" t="s">
        <v>52</v>
      </c>
      <c r="C109" s="174" t="s">
        <v>523</v>
      </c>
      <c r="D109" s="174" t="s">
        <v>524</v>
      </c>
      <c r="E109" s="174" t="s">
        <v>525</v>
      </c>
      <c r="F109" s="143" t="s">
        <v>525</v>
      </c>
      <c r="G109" s="109" t="s">
        <v>864</v>
      </c>
      <c r="H109" s="83">
        <v>3</v>
      </c>
      <c r="I109" s="105">
        <v>3</v>
      </c>
      <c r="J109" s="140">
        <f t="shared" si="47"/>
        <v>1</v>
      </c>
      <c r="K109" s="208" t="s">
        <v>1146</v>
      </c>
      <c r="L109" s="84">
        <f t="shared" si="48"/>
        <v>1</v>
      </c>
      <c r="M109" s="154">
        <v>4</v>
      </c>
      <c r="N109" s="105">
        <v>4</v>
      </c>
      <c r="O109" s="140">
        <f t="shared" si="49"/>
        <v>1</v>
      </c>
      <c r="P109" s="208" t="s">
        <v>1147</v>
      </c>
      <c r="Q109" s="84">
        <f t="shared" si="50"/>
        <v>1</v>
      </c>
      <c r="R109" s="101">
        <v>1</v>
      </c>
      <c r="S109" s="105">
        <v>1</v>
      </c>
      <c r="T109" s="211">
        <f t="shared" si="51"/>
        <v>1</v>
      </c>
      <c r="U109" s="208" t="s">
        <v>1148</v>
      </c>
      <c r="V109" s="84">
        <f t="shared" si="46"/>
        <v>1</v>
      </c>
      <c r="W109" s="101">
        <v>4</v>
      </c>
      <c r="X109" s="105">
        <v>4</v>
      </c>
      <c r="Y109" s="132">
        <f t="shared" si="52"/>
        <v>1</v>
      </c>
      <c r="Z109" s="214" t="s">
        <v>1149</v>
      </c>
      <c r="AA109" s="84">
        <f t="shared" si="54"/>
        <v>1</v>
      </c>
    </row>
    <row r="110" spans="1:27" ht="55.2" customHeight="1" thickBot="1" x14ac:dyDescent="0.35">
      <c r="A110" s="217" t="s">
        <v>720</v>
      </c>
      <c r="B110" s="391" t="s">
        <v>53</v>
      </c>
      <c r="C110" s="355" t="s">
        <v>1150</v>
      </c>
      <c r="D110" s="381" t="s">
        <v>526</v>
      </c>
      <c r="E110" s="355" t="s">
        <v>527</v>
      </c>
      <c r="F110" s="143" t="s">
        <v>527</v>
      </c>
      <c r="G110" s="109" t="s">
        <v>864</v>
      </c>
      <c r="H110" s="83">
        <v>26</v>
      </c>
      <c r="I110" s="105">
        <v>26</v>
      </c>
      <c r="J110" s="140">
        <f t="shared" si="47"/>
        <v>1</v>
      </c>
      <c r="K110" s="388" t="s">
        <v>1151</v>
      </c>
      <c r="L110" s="84">
        <f t="shared" si="48"/>
        <v>1</v>
      </c>
      <c r="M110" s="154">
        <v>23</v>
      </c>
      <c r="N110" s="105">
        <v>23</v>
      </c>
      <c r="O110" s="140">
        <f>IFERROR((M110/N110),0)</f>
        <v>1</v>
      </c>
      <c r="P110" s="208" t="s">
        <v>1152</v>
      </c>
      <c r="Q110" s="84">
        <f t="shared" si="50"/>
        <v>1</v>
      </c>
      <c r="R110" s="101">
        <v>22</v>
      </c>
      <c r="S110" s="105">
        <v>22</v>
      </c>
      <c r="T110" s="211">
        <f t="shared" si="51"/>
        <v>1</v>
      </c>
      <c r="U110" s="208" t="s">
        <v>1153</v>
      </c>
      <c r="V110" s="84">
        <f>IFERROR(IF(G110="Según demanda",(R110+M110+H110)/(I110+N110+S110),(R110+M110+H110)/G110),0)</f>
        <v>1</v>
      </c>
      <c r="W110" s="101">
        <v>20</v>
      </c>
      <c r="X110" s="105">
        <v>20</v>
      </c>
      <c r="Y110" s="389">
        <f t="shared" si="52"/>
        <v>1</v>
      </c>
      <c r="Z110" s="214" t="s">
        <v>1154</v>
      </c>
      <c r="AA110" s="84">
        <f t="shared" si="54"/>
        <v>1</v>
      </c>
    </row>
    <row r="111" spans="1:27" ht="110.4" customHeight="1" x14ac:dyDescent="0.3">
      <c r="A111" s="473" t="s">
        <v>43</v>
      </c>
      <c r="B111" s="572" t="s">
        <v>43</v>
      </c>
      <c r="C111" s="465" t="s">
        <v>534</v>
      </c>
      <c r="D111" s="356" t="s">
        <v>535</v>
      </c>
      <c r="E111" s="356" t="s">
        <v>536</v>
      </c>
      <c r="F111" s="356" t="s">
        <v>569</v>
      </c>
      <c r="G111" s="357" t="s">
        <v>864</v>
      </c>
      <c r="H111" s="109">
        <v>28</v>
      </c>
      <c r="I111" s="147">
        <v>28</v>
      </c>
      <c r="J111" s="140">
        <f>IFERROR((H111/I111),0)</f>
        <v>1</v>
      </c>
      <c r="K111" s="362"/>
      <c r="L111" s="85">
        <f t="shared" ref="L111:L122" si="55">IFERROR(IF(G111="Según demanda",H111/I111,H111/G111),0)</f>
        <v>1</v>
      </c>
      <c r="M111" s="83">
        <v>48</v>
      </c>
      <c r="N111" s="83">
        <v>48</v>
      </c>
      <c r="O111" s="140">
        <f>IFERROR((M111/N111),0)</f>
        <v>1</v>
      </c>
      <c r="P111" s="362"/>
      <c r="Q111" s="84">
        <f t="shared" ref="Q111:Q122" si="56">IFERROR(IF(G111="Según demanda",(M111+H111)/(I111+N111),(M111+H111)/G111),0)</f>
        <v>1</v>
      </c>
      <c r="R111" s="360">
        <v>46</v>
      </c>
      <c r="S111" s="120" t="s">
        <v>865</v>
      </c>
      <c r="T111" s="140">
        <f t="shared" ref="T111:T122" si="57">IFERROR((R111/S111),0)</f>
        <v>1</v>
      </c>
      <c r="U111" s="364"/>
      <c r="V111" s="84">
        <f t="shared" ref="V111:V122" si="58">IFERROR(IF(G111="Según demanda",(R111+M111+H111)/(I111+N111+S111),(R111+M111+H111)/G111),0)</f>
        <v>1</v>
      </c>
      <c r="W111" s="360">
        <v>66</v>
      </c>
      <c r="X111" s="360">
        <v>66</v>
      </c>
      <c r="Y111" s="140">
        <f t="shared" ref="Y111:Y122" si="59">IFERROR((W111/X111),0)</f>
        <v>1</v>
      </c>
      <c r="Z111" s="364"/>
      <c r="AA111" s="84">
        <f t="shared" ref="AA111:AA122" si="60">IFERROR(IF(G111="Según demanda",(W111+R111+M111+H111)/(I111+N111+S111+X111),(W111+R111+M111+H111)/G111),0)</f>
        <v>1</v>
      </c>
    </row>
    <row r="112" spans="1:27" ht="69" customHeight="1" x14ac:dyDescent="0.3">
      <c r="A112" s="567"/>
      <c r="B112" s="573"/>
      <c r="C112" s="466"/>
      <c r="D112" s="356" t="s">
        <v>537</v>
      </c>
      <c r="E112" s="356" t="s">
        <v>538</v>
      </c>
      <c r="F112" s="148" t="s">
        <v>570</v>
      </c>
      <c r="G112" s="357" t="s">
        <v>864</v>
      </c>
      <c r="H112" s="109">
        <v>4</v>
      </c>
      <c r="I112" s="147">
        <v>4</v>
      </c>
      <c r="J112" s="140">
        <f t="shared" ref="J112:J122" si="61">IFERROR((H112/I112),0)</f>
        <v>1</v>
      </c>
      <c r="K112" s="363"/>
      <c r="L112" s="85">
        <f t="shared" si="55"/>
        <v>1</v>
      </c>
      <c r="M112" s="83">
        <v>2</v>
      </c>
      <c r="N112" s="83">
        <v>2</v>
      </c>
      <c r="O112" s="140">
        <f t="shared" ref="O112:O122" si="62">IFERROR((M112/N112),0)</f>
        <v>1</v>
      </c>
      <c r="P112" s="363"/>
      <c r="Q112" s="84">
        <f t="shared" si="56"/>
        <v>1</v>
      </c>
      <c r="R112" s="360">
        <v>0</v>
      </c>
      <c r="S112" s="120" t="s">
        <v>363</v>
      </c>
      <c r="T112" s="140">
        <f t="shared" si="57"/>
        <v>0</v>
      </c>
      <c r="U112" s="365"/>
      <c r="V112" s="84">
        <f t="shared" si="58"/>
        <v>1</v>
      </c>
      <c r="W112" s="360">
        <v>1</v>
      </c>
      <c r="X112" s="120" t="s">
        <v>866</v>
      </c>
      <c r="Y112" s="140">
        <f t="shared" si="59"/>
        <v>1</v>
      </c>
      <c r="Z112" s="365"/>
      <c r="AA112" s="84">
        <f t="shared" si="60"/>
        <v>1</v>
      </c>
    </row>
    <row r="113" spans="1:27" ht="41.4" x14ac:dyDescent="0.3">
      <c r="A113" s="567"/>
      <c r="B113" s="573"/>
      <c r="C113" s="545"/>
      <c r="D113" s="356" t="s">
        <v>539</v>
      </c>
      <c r="E113" s="356" t="s">
        <v>540</v>
      </c>
      <c r="F113" s="148" t="s">
        <v>571</v>
      </c>
      <c r="G113" s="357" t="s">
        <v>864</v>
      </c>
      <c r="H113" s="109">
        <v>1</v>
      </c>
      <c r="I113" s="147">
        <v>1</v>
      </c>
      <c r="J113" s="140">
        <f t="shared" si="61"/>
        <v>1</v>
      </c>
      <c r="K113" s="363"/>
      <c r="L113" s="85">
        <f t="shared" si="55"/>
        <v>1</v>
      </c>
      <c r="M113" s="83">
        <v>0</v>
      </c>
      <c r="N113" s="83">
        <v>0</v>
      </c>
      <c r="O113" s="140">
        <f t="shared" si="62"/>
        <v>0</v>
      </c>
      <c r="P113" s="363"/>
      <c r="Q113" s="84">
        <f t="shared" si="56"/>
        <v>1</v>
      </c>
      <c r="R113" s="83">
        <v>0</v>
      </c>
      <c r="S113" s="83">
        <v>0</v>
      </c>
      <c r="T113" s="140">
        <f t="shared" si="57"/>
        <v>0</v>
      </c>
      <c r="U113" s="359"/>
      <c r="V113" s="84">
        <f t="shared" si="58"/>
        <v>1</v>
      </c>
      <c r="W113" s="83">
        <v>0</v>
      </c>
      <c r="X113" s="83">
        <v>0</v>
      </c>
      <c r="Y113" s="140">
        <f t="shared" si="59"/>
        <v>0</v>
      </c>
      <c r="Z113" s="359"/>
      <c r="AA113" s="84">
        <f t="shared" si="60"/>
        <v>1</v>
      </c>
    </row>
    <row r="114" spans="1:27" ht="111" customHeight="1" x14ac:dyDescent="0.3">
      <c r="A114" s="567"/>
      <c r="B114" s="573"/>
      <c r="C114" s="465" t="s">
        <v>541</v>
      </c>
      <c r="D114" s="159" t="s">
        <v>542</v>
      </c>
      <c r="E114" s="159" t="s">
        <v>543</v>
      </c>
      <c r="F114" s="133" t="s">
        <v>572</v>
      </c>
      <c r="G114" s="357" t="s">
        <v>864</v>
      </c>
      <c r="H114" s="109">
        <v>45</v>
      </c>
      <c r="I114" s="147">
        <v>45</v>
      </c>
      <c r="J114" s="140">
        <f t="shared" si="61"/>
        <v>1</v>
      </c>
      <c r="K114" s="363"/>
      <c r="L114" s="85">
        <f t="shared" si="55"/>
        <v>1</v>
      </c>
      <c r="M114" s="83">
        <v>14</v>
      </c>
      <c r="N114" s="83">
        <v>14</v>
      </c>
      <c r="O114" s="140">
        <f t="shared" si="62"/>
        <v>1</v>
      </c>
      <c r="P114" s="363"/>
      <c r="Q114" s="84">
        <f t="shared" si="56"/>
        <v>1</v>
      </c>
      <c r="R114" s="360">
        <v>12</v>
      </c>
      <c r="S114" s="120" t="s">
        <v>1041</v>
      </c>
      <c r="T114" s="140">
        <f t="shared" si="57"/>
        <v>1</v>
      </c>
      <c r="U114" s="363"/>
      <c r="V114" s="84">
        <f t="shared" si="58"/>
        <v>1</v>
      </c>
      <c r="W114" s="360">
        <v>14</v>
      </c>
      <c r="X114" s="360">
        <v>14</v>
      </c>
      <c r="Y114" s="140">
        <f t="shared" si="59"/>
        <v>1</v>
      </c>
      <c r="Z114" s="363"/>
      <c r="AA114" s="84">
        <f t="shared" si="60"/>
        <v>1</v>
      </c>
    </row>
    <row r="115" spans="1:27" ht="96.6" customHeight="1" x14ac:dyDescent="0.3">
      <c r="A115" s="567"/>
      <c r="B115" s="573"/>
      <c r="C115" s="466"/>
      <c r="D115" s="356" t="s">
        <v>544</v>
      </c>
      <c r="E115" s="356" t="s">
        <v>545</v>
      </c>
      <c r="F115" s="356" t="s">
        <v>573</v>
      </c>
      <c r="G115" s="357" t="s">
        <v>864</v>
      </c>
      <c r="H115" s="109">
        <v>903</v>
      </c>
      <c r="I115" s="147">
        <v>903</v>
      </c>
      <c r="J115" s="140">
        <f t="shared" si="61"/>
        <v>1</v>
      </c>
      <c r="K115" s="26"/>
      <c r="L115" s="85">
        <f t="shared" si="55"/>
        <v>1</v>
      </c>
      <c r="M115" s="83">
        <v>503</v>
      </c>
      <c r="N115" s="83">
        <v>503</v>
      </c>
      <c r="O115" s="140">
        <f t="shared" si="62"/>
        <v>1</v>
      </c>
      <c r="P115" s="363"/>
      <c r="Q115" s="84">
        <f t="shared" si="56"/>
        <v>1</v>
      </c>
      <c r="R115" s="360">
        <v>778</v>
      </c>
      <c r="S115" s="120" t="s">
        <v>1042</v>
      </c>
      <c r="T115" s="140">
        <f t="shared" si="57"/>
        <v>1</v>
      </c>
      <c r="U115" s="363"/>
      <c r="V115" s="84">
        <f t="shared" si="58"/>
        <v>1</v>
      </c>
      <c r="W115" s="360">
        <v>535</v>
      </c>
      <c r="X115" s="120" t="s">
        <v>1043</v>
      </c>
      <c r="Y115" s="140">
        <f t="shared" si="59"/>
        <v>1</v>
      </c>
      <c r="Z115" s="363"/>
      <c r="AA115" s="84">
        <f t="shared" si="60"/>
        <v>1</v>
      </c>
    </row>
    <row r="116" spans="1:27" ht="96.6" customHeight="1" x14ac:dyDescent="0.3">
      <c r="A116" s="567"/>
      <c r="B116" s="573"/>
      <c r="C116" s="545"/>
      <c r="D116" s="159" t="s">
        <v>546</v>
      </c>
      <c r="E116" s="159" t="s">
        <v>547</v>
      </c>
      <c r="F116" s="159" t="s">
        <v>574</v>
      </c>
      <c r="G116" s="357" t="s">
        <v>864</v>
      </c>
      <c r="H116" s="109">
        <v>24</v>
      </c>
      <c r="I116" s="147">
        <v>24</v>
      </c>
      <c r="J116" s="140">
        <f t="shared" si="61"/>
        <v>1</v>
      </c>
      <c r="K116" s="109"/>
      <c r="L116" s="85">
        <f t="shared" si="55"/>
        <v>1</v>
      </c>
      <c r="M116" s="83">
        <v>3</v>
      </c>
      <c r="N116" s="83">
        <v>3</v>
      </c>
      <c r="O116" s="140">
        <f t="shared" si="62"/>
        <v>1</v>
      </c>
      <c r="P116" s="109"/>
      <c r="Q116" s="84">
        <f t="shared" si="56"/>
        <v>1</v>
      </c>
      <c r="R116" s="360">
        <v>3</v>
      </c>
      <c r="S116" s="120" t="s">
        <v>867</v>
      </c>
      <c r="T116" s="140">
        <f t="shared" si="57"/>
        <v>1</v>
      </c>
      <c r="U116" s="109"/>
      <c r="V116" s="84">
        <f t="shared" si="58"/>
        <v>1</v>
      </c>
      <c r="W116" s="360">
        <v>1</v>
      </c>
      <c r="X116" s="360">
        <v>1</v>
      </c>
      <c r="Y116" s="140">
        <f t="shared" si="59"/>
        <v>1</v>
      </c>
      <c r="Z116" s="109"/>
      <c r="AA116" s="84">
        <f t="shared" si="60"/>
        <v>1</v>
      </c>
    </row>
    <row r="117" spans="1:27" ht="92.4" customHeight="1" x14ac:dyDescent="0.3">
      <c r="A117" s="567"/>
      <c r="B117" s="573"/>
      <c r="C117" s="366" t="s">
        <v>548</v>
      </c>
      <c r="D117" s="369" t="s">
        <v>549</v>
      </c>
      <c r="E117" s="368" t="s">
        <v>550</v>
      </c>
      <c r="F117" s="368" t="s">
        <v>575</v>
      </c>
      <c r="G117" s="357" t="s">
        <v>864</v>
      </c>
      <c r="H117" s="109">
        <v>1</v>
      </c>
      <c r="I117" s="109">
        <v>1</v>
      </c>
      <c r="J117" s="140">
        <f>IFERROR((H117/I117),0)</f>
        <v>1</v>
      </c>
      <c r="K117" s="109"/>
      <c r="L117" s="85">
        <v>1</v>
      </c>
      <c r="M117" s="83">
        <v>0</v>
      </c>
      <c r="N117" s="83">
        <v>0</v>
      </c>
      <c r="O117" s="140">
        <f>IFERROR((M117/N117),0)</f>
        <v>0</v>
      </c>
      <c r="P117" s="109"/>
      <c r="Q117" s="84">
        <f>IFERROR(IF(G117="Según demanda",(M117+H117)/(I117+N117),(M117+H117)/G117),0)</f>
        <v>1</v>
      </c>
      <c r="R117" s="83">
        <v>0</v>
      </c>
      <c r="S117" s="83">
        <v>0</v>
      </c>
      <c r="T117" s="140">
        <f>IFERROR((R117/S117),0)</f>
        <v>0</v>
      </c>
      <c r="U117" s="109"/>
      <c r="V117" s="84">
        <f t="shared" si="58"/>
        <v>1</v>
      </c>
      <c r="W117" s="83">
        <v>0</v>
      </c>
      <c r="X117" s="83">
        <v>0</v>
      </c>
      <c r="Y117" s="140">
        <f t="shared" si="59"/>
        <v>0</v>
      </c>
      <c r="Z117" s="109"/>
      <c r="AA117" s="84">
        <f>IFERROR(IF(G117="Según demanda",(W117+R117+M117+H117)/(I117+N117+S117+X117),(W117+R117+M117+H117)/G117),0)</f>
        <v>1</v>
      </c>
    </row>
    <row r="118" spans="1:27" ht="138" customHeight="1" x14ac:dyDescent="0.3">
      <c r="A118" s="567"/>
      <c r="B118" s="573"/>
      <c r="C118" s="361" t="s">
        <v>551</v>
      </c>
      <c r="D118" s="361" t="s">
        <v>552</v>
      </c>
      <c r="E118" s="361" t="s">
        <v>553</v>
      </c>
      <c r="F118" s="361" t="s">
        <v>576</v>
      </c>
      <c r="G118" s="357" t="s">
        <v>864</v>
      </c>
      <c r="H118" s="109">
        <v>1</v>
      </c>
      <c r="I118" s="109">
        <v>1</v>
      </c>
      <c r="J118" s="140">
        <f>IFERROR((H118/I118),0)</f>
        <v>1</v>
      </c>
      <c r="K118" s="363"/>
      <c r="L118" s="85">
        <f>IFERROR(IF(G118="Según demanda",H118/I118,H118/G118),0)</f>
        <v>1</v>
      </c>
      <c r="M118" s="83">
        <v>0</v>
      </c>
      <c r="N118" s="83">
        <v>0</v>
      </c>
      <c r="O118" s="140">
        <f>IFERROR((M118/N118),0)</f>
        <v>0</v>
      </c>
      <c r="P118" s="109"/>
      <c r="Q118" s="84">
        <f>IFERROR(IF(G118="Según demanda",(M118+H118)/(I118+N118),(M118+H118)/G118),0)</f>
        <v>1</v>
      </c>
      <c r="R118" s="83">
        <v>0</v>
      </c>
      <c r="S118" s="83">
        <v>0</v>
      </c>
      <c r="T118" s="140">
        <f>IFERROR((R118/S118),0)</f>
        <v>0</v>
      </c>
      <c r="U118" s="109"/>
      <c r="V118" s="84">
        <f t="shared" si="58"/>
        <v>1</v>
      </c>
      <c r="W118" s="83">
        <v>0</v>
      </c>
      <c r="X118" s="83">
        <v>0</v>
      </c>
      <c r="Y118" s="140">
        <f t="shared" si="59"/>
        <v>0</v>
      </c>
      <c r="Z118" s="109"/>
      <c r="AA118" s="84">
        <f>IFERROR(IF(G118="Según demanda",(W118+R118+M118+H118)/(I118+N118+S118+X118),(W118+R118+M118+H118)/G118),0)</f>
        <v>1</v>
      </c>
    </row>
    <row r="119" spans="1:27" ht="96.6" customHeight="1" x14ac:dyDescent="0.3">
      <c r="A119" s="567"/>
      <c r="B119" s="573"/>
      <c r="C119" s="361" t="s">
        <v>554</v>
      </c>
      <c r="D119" s="361" t="s">
        <v>555</v>
      </c>
      <c r="E119" s="361" t="s">
        <v>556</v>
      </c>
      <c r="F119" s="361" t="s">
        <v>577</v>
      </c>
      <c r="G119" s="357" t="s">
        <v>864</v>
      </c>
      <c r="H119" s="109">
        <v>1</v>
      </c>
      <c r="I119" s="109">
        <v>1</v>
      </c>
      <c r="J119" s="140">
        <f>IFERROR((H119/I119),0)</f>
        <v>1</v>
      </c>
      <c r="K119" s="363"/>
      <c r="L119" s="85">
        <f>IFERROR(IF(G119="Según demanda",H119/I119,H119/G119),0)</f>
        <v>1</v>
      </c>
      <c r="M119" s="83">
        <v>0</v>
      </c>
      <c r="N119" s="83">
        <v>0</v>
      </c>
      <c r="O119" s="140">
        <f>IFERROR((M119/N119),0)</f>
        <v>0</v>
      </c>
      <c r="P119" s="109"/>
      <c r="Q119" s="84">
        <f>IFERROR(IF(G119="Según demanda",(M119+H119)/(I119+N119),(M119+H119)/G119),0)</f>
        <v>1</v>
      </c>
      <c r="R119" s="83">
        <v>0</v>
      </c>
      <c r="S119" s="83">
        <v>0</v>
      </c>
      <c r="T119" s="140">
        <f>IFERROR((R119/S119),0)</f>
        <v>0</v>
      </c>
      <c r="U119" s="109"/>
      <c r="V119" s="84">
        <f t="shared" si="58"/>
        <v>1</v>
      </c>
      <c r="W119" s="83">
        <v>0</v>
      </c>
      <c r="X119" s="83">
        <v>0</v>
      </c>
      <c r="Y119" s="140">
        <f t="shared" si="59"/>
        <v>0</v>
      </c>
      <c r="Z119" s="109"/>
      <c r="AA119" s="84">
        <f>IFERROR(IF(G119="Según demanda",(W119+R119+M119+H119)/(I119+N119+S119+X119),(W119+R119+M119+H119)/G119),0)</f>
        <v>1</v>
      </c>
    </row>
    <row r="120" spans="1:27" ht="118.95" customHeight="1" x14ac:dyDescent="0.3">
      <c r="A120" s="567"/>
      <c r="B120" s="573"/>
      <c r="C120" s="361" t="s">
        <v>557</v>
      </c>
      <c r="D120" s="361" t="s">
        <v>558</v>
      </c>
      <c r="E120" s="361" t="s">
        <v>559</v>
      </c>
      <c r="F120" s="361" t="s">
        <v>578</v>
      </c>
      <c r="G120" s="357" t="s">
        <v>864</v>
      </c>
      <c r="H120" s="83">
        <v>1</v>
      </c>
      <c r="I120" s="83">
        <v>1</v>
      </c>
      <c r="J120" s="140">
        <f>IFERROR((H120/I120),0)</f>
        <v>1</v>
      </c>
      <c r="K120" s="363"/>
      <c r="L120" s="85">
        <f>IFERROR(IF(G120="Según demanda",H120/I120,H120/G120),0)</f>
        <v>1</v>
      </c>
      <c r="M120" s="83">
        <v>0</v>
      </c>
      <c r="N120" s="83">
        <v>0</v>
      </c>
      <c r="O120" s="140">
        <f>IFERROR((M120/N120),0)</f>
        <v>0</v>
      </c>
      <c r="P120" s="363"/>
      <c r="Q120" s="84">
        <f>IFERROR(IF(G120="Según demanda",(M120+H120)/(I120+N120),(M120+H120)/G120),0)</f>
        <v>1</v>
      </c>
      <c r="R120" s="83">
        <v>0</v>
      </c>
      <c r="S120" s="83">
        <v>0</v>
      </c>
      <c r="T120" s="140">
        <f>IFERROR((R120/S120),0)</f>
        <v>0</v>
      </c>
      <c r="U120" s="363"/>
      <c r="V120" s="84">
        <f t="shared" si="58"/>
        <v>1</v>
      </c>
      <c r="W120" s="83">
        <v>0</v>
      </c>
      <c r="X120" s="83">
        <v>0</v>
      </c>
      <c r="Y120" s="140">
        <f t="shared" si="59"/>
        <v>0</v>
      </c>
      <c r="Z120" s="109"/>
      <c r="AA120" s="84">
        <f>IFERROR(IF(G120="Según demanda",(W120+R120+M120+H120)/(I120+N120+S120+X120),(W120+R120+M120+H120)/G120),0)</f>
        <v>1</v>
      </c>
    </row>
    <row r="121" spans="1:27" ht="135" customHeight="1" x14ac:dyDescent="0.3">
      <c r="A121" s="567"/>
      <c r="B121" s="573"/>
      <c r="C121" s="361" t="s">
        <v>560</v>
      </c>
      <c r="D121" s="361" t="s">
        <v>561</v>
      </c>
      <c r="E121" s="361" t="s">
        <v>562</v>
      </c>
      <c r="F121" s="361" t="s">
        <v>579</v>
      </c>
      <c r="G121" s="357" t="s">
        <v>864</v>
      </c>
      <c r="H121" s="83">
        <v>1</v>
      </c>
      <c r="I121" s="83">
        <v>1</v>
      </c>
      <c r="J121" s="140">
        <f>IFERROR((H121/I121),0)</f>
        <v>1</v>
      </c>
      <c r="K121" s="363"/>
      <c r="L121" s="85">
        <f>IFERROR(IF(G121="Según demanda",H121/I121,H121/G121),0)</f>
        <v>1</v>
      </c>
      <c r="M121" s="83">
        <v>0</v>
      </c>
      <c r="N121" s="83">
        <v>0</v>
      </c>
      <c r="O121" s="140">
        <f>IFERROR((M121/N121),0)</f>
        <v>0</v>
      </c>
      <c r="P121" s="109"/>
      <c r="Q121" s="84">
        <f>IFERROR(IF(G121="Según demanda",(M121+H121)/(I121+N121),(M121+H121)/G121),0)</f>
        <v>1</v>
      </c>
      <c r="R121" s="83">
        <v>0</v>
      </c>
      <c r="S121" s="83">
        <v>0</v>
      </c>
      <c r="T121" s="140">
        <f>IFERROR((R121/S121),0)</f>
        <v>0</v>
      </c>
      <c r="U121" s="109"/>
      <c r="V121" s="84">
        <f t="shared" si="58"/>
        <v>1</v>
      </c>
      <c r="W121" s="83">
        <v>0</v>
      </c>
      <c r="X121" s="83">
        <v>0</v>
      </c>
      <c r="Y121" s="140">
        <f t="shared" si="59"/>
        <v>0</v>
      </c>
      <c r="Z121" s="109"/>
      <c r="AA121" s="84">
        <f>IFERROR(IF(G121="Según demanda",(W121+R121+M121+H121)/(I121+N121+S121+X121),(W121+R121+M121+H121)/G121),0)</f>
        <v>1</v>
      </c>
    </row>
    <row r="122" spans="1:27" ht="222.75" customHeight="1" x14ac:dyDescent="0.3">
      <c r="A122" s="567"/>
      <c r="B122" s="573"/>
      <c r="C122" s="109" t="s">
        <v>563</v>
      </c>
      <c r="D122" s="355" t="s">
        <v>564</v>
      </c>
      <c r="E122" s="355" t="s">
        <v>565</v>
      </c>
      <c r="F122" s="148" t="s">
        <v>580</v>
      </c>
      <c r="G122" s="357" t="s">
        <v>864</v>
      </c>
      <c r="H122" s="109">
        <v>15</v>
      </c>
      <c r="I122" s="109">
        <v>15</v>
      </c>
      <c r="J122" s="140">
        <f t="shared" si="61"/>
        <v>1</v>
      </c>
      <c r="K122" s="123"/>
      <c r="L122" s="85">
        <f t="shared" si="55"/>
        <v>1</v>
      </c>
      <c r="M122" s="83">
        <v>15</v>
      </c>
      <c r="N122" s="83">
        <v>15</v>
      </c>
      <c r="O122" s="140">
        <f t="shared" si="62"/>
        <v>1</v>
      </c>
      <c r="P122" s="109"/>
      <c r="Q122" s="84">
        <f t="shared" si="56"/>
        <v>1</v>
      </c>
      <c r="R122" s="83">
        <v>0</v>
      </c>
      <c r="S122" s="83">
        <v>0</v>
      </c>
      <c r="T122" s="140">
        <f t="shared" si="57"/>
        <v>0</v>
      </c>
      <c r="U122" s="109"/>
      <c r="V122" s="84">
        <f t="shared" si="58"/>
        <v>1</v>
      </c>
      <c r="W122" s="83">
        <v>0</v>
      </c>
      <c r="X122" s="83">
        <v>0</v>
      </c>
      <c r="Y122" s="140">
        <f t="shared" si="59"/>
        <v>0</v>
      </c>
      <c r="Z122" s="109"/>
      <c r="AA122" s="84">
        <f t="shared" si="60"/>
        <v>1</v>
      </c>
    </row>
    <row r="123" spans="1:27" ht="227.25" customHeight="1" thickBot="1" x14ac:dyDescent="0.35">
      <c r="A123" s="568"/>
      <c r="B123" s="574"/>
      <c r="C123" s="358" t="s">
        <v>566</v>
      </c>
      <c r="D123" s="358" t="s">
        <v>567</v>
      </c>
      <c r="E123" s="367" t="s">
        <v>568</v>
      </c>
      <c r="F123" s="367" t="s">
        <v>581</v>
      </c>
      <c r="G123" s="357">
        <v>12</v>
      </c>
      <c r="H123" s="109">
        <v>3</v>
      </c>
      <c r="I123" s="109">
        <v>3</v>
      </c>
      <c r="J123" s="140">
        <f>IFERROR((H123/I123),0)</f>
        <v>1</v>
      </c>
      <c r="K123" s="26"/>
      <c r="L123" s="85">
        <f>IFERROR(IF(G123="Según demanda",H123/I123,H123/G123),0)</f>
        <v>0.25</v>
      </c>
      <c r="M123" s="83">
        <v>3</v>
      </c>
      <c r="N123" s="83">
        <v>3</v>
      </c>
      <c r="O123" s="140">
        <f>IFERROR((M123/N123),0)</f>
        <v>1</v>
      </c>
      <c r="P123" s="363"/>
      <c r="Q123" s="84">
        <f>IFERROR(IF(G123="Según demanda",(M123+H123)/(I123+N123),(M123+H123)/G123),0)</f>
        <v>0.5</v>
      </c>
      <c r="R123" s="83">
        <v>3</v>
      </c>
      <c r="S123" s="83">
        <v>3</v>
      </c>
      <c r="T123" s="140">
        <f>IFERROR((R123/S123),0)</f>
        <v>1</v>
      </c>
      <c r="U123" s="363"/>
      <c r="V123" s="84">
        <f>IFERROR(IF(G123="Según demanda",(R123+M123+H123)/(I123+N123+S123),(R123+M123+H123)/G123),0)</f>
        <v>0.75</v>
      </c>
      <c r="W123" s="83">
        <v>3</v>
      </c>
      <c r="X123" s="83">
        <v>3</v>
      </c>
      <c r="Y123" s="140">
        <f>IFERROR((W123/X123),0)</f>
        <v>1</v>
      </c>
      <c r="Z123" s="363"/>
      <c r="AA123" s="84">
        <f>IFERROR(IF(G123="Según demanda",(W123+R123+M123+H123)/(I123+N123+S123+X123),(W123+R123+M123+H123)/G123),0)</f>
        <v>1</v>
      </c>
    </row>
    <row r="124" spans="1:27" ht="79.2" customHeight="1" x14ac:dyDescent="0.3">
      <c r="A124" s="673" t="s">
        <v>758</v>
      </c>
      <c r="B124" s="187" t="s">
        <v>63</v>
      </c>
      <c r="C124" s="165" t="s">
        <v>604</v>
      </c>
      <c r="D124" s="183" t="s">
        <v>721</v>
      </c>
      <c r="E124" s="164" t="s">
        <v>722</v>
      </c>
      <c r="F124" s="166" t="s">
        <v>732</v>
      </c>
      <c r="G124" s="199">
        <v>500</v>
      </c>
      <c r="H124" s="171">
        <v>170</v>
      </c>
      <c r="I124" s="170">
        <v>125</v>
      </c>
      <c r="J124" s="200">
        <f>IFERROR((H124/I124),0)</f>
        <v>1.36</v>
      </c>
      <c r="K124" s="172"/>
      <c r="L124" s="173">
        <v>0</v>
      </c>
      <c r="M124" s="115">
        <v>118</v>
      </c>
      <c r="N124" s="201">
        <v>125</v>
      </c>
      <c r="O124" s="202">
        <f t="shared" ref="O124:O158" si="63">IFERROR((M124/N124),0)</f>
        <v>0.94399999999999995</v>
      </c>
      <c r="P124" s="128"/>
      <c r="Q124" s="203">
        <f t="shared" ref="Q124:Q136" si="64">IFERROR(IF(G124="Según demanda",(M124+H124)/(I124+N124),(M124+H124)/G124),0)</f>
        <v>0.57599999999999996</v>
      </c>
      <c r="R124" s="129">
        <v>180</v>
      </c>
      <c r="S124" s="204">
        <v>125</v>
      </c>
      <c r="T124" s="190">
        <f t="shared" ref="T124:T158" si="65">IFERROR((R124/S124),0)</f>
        <v>1.44</v>
      </c>
      <c r="U124" s="130"/>
      <c r="V124" s="191">
        <f t="shared" ref="V124:V136" si="66">IFERROR(IF(G124="Según demanda",(R124+M124+H124)/(I124+N124+S124),(R124+M124+H124)/G124),0)</f>
        <v>0.93600000000000005</v>
      </c>
      <c r="W124" s="3">
        <v>194</v>
      </c>
      <c r="X124" s="169">
        <v>125</v>
      </c>
      <c r="Y124" s="140">
        <f t="shared" ref="Y124:Y158" si="67">IFERROR((W124/X124),0)</f>
        <v>1.552</v>
      </c>
      <c r="Z124" s="123"/>
      <c r="AA124" s="84">
        <f t="shared" ref="AA124:AA136" si="68">IFERROR(IF(G124="Según demanda",(W124+R124+M124+H124)/(I124+N124+S124+X124),(W124+R124+M124+H124)/G124),0)</f>
        <v>1.3240000000000001</v>
      </c>
    </row>
    <row r="125" spans="1:27" ht="92.4" customHeight="1" x14ac:dyDescent="0.3">
      <c r="A125" s="586"/>
      <c r="B125" s="187" t="s">
        <v>63</v>
      </c>
      <c r="C125" s="165" t="s">
        <v>604</v>
      </c>
      <c r="D125" s="183" t="s">
        <v>723</v>
      </c>
      <c r="E125" s="164" t="s">
        <v>724</v>
      </c>
      <c r="F125" s="166" t="s">
        <v>733</v>
      </c>
      <c r="G125" s="199">
        <v>60</v>
      </c>
      <c r="H125" s="171">
        <v>10</v>
      </c>
      <c r="I125" s="170">
        <v>10</v>
      </c>
      <c r="J125" s="200">
        <f t="shared" ref="J125:J158" si="69">IFERROR((H125/I125),0)</f>
        <v>1</v>
      </c>
      <c r="K125" s="172"/>
      <c r="L125" s="173">
        <v>0</v>
      </c>
      <c r="M125" s="115">
        <v>3</v>
      </c>
      <c r="N125" s="201">
        <v>10</v>
      </c>
      <c r="O125" s="202">
        <f t="shared" si="63"/>
        <v>0.3</v>
      </c>
      <c r="P125" s="128"/>
      <c r="Q125" s="203">
        <f t="shared" si="64"/>
        <v>0.21666666666666667</v>
      </c>
      <c r="R125" s="129">
        <v>14</v>
      </c>
      <c r="S125" s="204">
        <v>20</v>
      </c>
      <c r="T125" s="190">
        <f t="shared" si="65"/>
        <v>0.7</v>
      </c>
      <c r="U125" s="130"/>
      <c r="V125" s="191">
        <f t="shared" si="66"/>
        <v>0.45</v>
      </c>
      <c r="W125" s="3">
        <v>39</v>
      </c>
      <c r="X125" s="169">
        <v>20</v>
      </c>
      <c r="Y125" s="140">
        <f t="shared" si="67"/>
        <v>1.95</v>
      </c>
      <c r="Z125" s="123"/>
      <c r="AA125" s="84">
        <f t="shared" si="68"/>
        <v>1.1000000000000001</v>
      </c>
    </row>
    <row r="126" spans="1:27" ht="132" customHeight="1" x14ac:dyDescent="0.3">
      <c r="A126" s="586"/>
      <c r="B126" s="187" t="s">
        <v>63</v>
      </c>
      <c r="C126" s="165" t="s">
        <v>604</v>
      </c>
      <c r="D126" s="183" t="s">
        <v>725</v>
      </c>
      <c r="E126" s="164" t="s">
        <v>726</v>
      </c>
      <c r="F126" s="184" t="s">
        <v>734</v>
      </c>
      <c r="G126" s="199">
        <v>180</v>
      </c>
      <c r="H126" s="171">
        <v>57</v>
      </c>
      <c r="I126" s="170">
        <v>45</v>
      </c>
      <c r="J126" s="200">
        <f t="shared" si="69"/>
        <v>1.2666666666666666</v>
      </c>
      <c r="K126" s="172"/>
      <c r="L126" s="173">
        <v>0</v>
      </c>
      <c r="M126" s="115">
        <v>38</v>
      </c>
      <c r="N126" s="201">
        <v>45</v>
      </c>
      <c r="O126" s="202">
        <f t="shared" si="63"/>
        <v>0.84444444444444444</v>
      </c>
      <c r="P126" s="128"/>
      <c r="Q126" s="203">
        <f t="shared" si="64"/>
        <v>0.52777777777777779</v>
      </c>
      <c r="R126" s="129">
        <v>24</v>
      </c>
      <c r="S126" s="204">
        <v>90</v>
      </c>
      <c r="T126" s="190">
        <f t="shared" si="65"/>
        <v>0.26666666666666666</v>
      </c>
      <c r="U126" s="131" t="s">
        <v>796</v>
      </c>
      <c r="V126" s="191">
        <f t="shared" si="66"/>
        <v>0.66111111111111109</v>
      </c>
      <c r="W126" s="3">
        <v>23</v>
      </c>
      <c r="X126" s="169">
        <v>90</v>
      </c>
      <c r="Y126" s="140">
        <f t="shared" si="67"/>
        <v>0.25555555555555554</v>
      </c>
      <c r="Z126" s="123" t="s">
        <v>796</v>
      </c>
      <c r="AA126" s="84">
        <f t="shared" si="68"/>
        <v>0.78888888888888886</v>
      </c>
    </row>
    <row r="127" spans="1:27" ht="105.6" customHeight="1" x14ac:dyDescent="0.3">
      <c r="A127" s="586"/>
      <c r="B127" s="187" t="s">
        <v>63</v>
      </c>
      <c r="C127" s="165" t="s">
        <v>727</v>
      </c>
      <c r="D127" s="183" t="s">
        <v>728</v>
      </c>
      <c r="E127" s="26" t="s">
        <v>729</v>
      </c>
      <c r="F127" s="184" t="s">
        <v>735</v>
      </c>
      <c r="G127" s="199">
        <v>300</v>
      </c>
      <c r="H127" s="171">
        <v>98</v>
      </c>
      <c r="I127" s="170">
        <v>50</v>
      </c>
      <c r="J127" s="200">
        <f t="shared" si="69"/>
        <v>1.96</v>
      </c>
      <c r="K127" s="172"/>
      <c r="L127" s="173">
        <v>0</v>
      </c>
      <c r="M127" s="115">
        <v>94</v>
      </c>
      <c r="N127" s="201">
        <v>100</v>
      </c>
      <c r="O127" s="202">
        <f t="shared" si="63"/>
        <v>0.94</v>
      </c>
      <c r="P127" s="128"/>
      <c r="Q127" s="203">
        <f t="shared" si="64"/>
        <v>0.64</v>
      </c>
      <c r="R127" s="129">
        <v>88</v>
      </c>
      <c r="S127" s="204">
        <v>50</v>
      </c>
      <c r="T127" s="190">
        <f t="shared" si="65"/>
        <v>1.76</v>
      </c>
      <c r="U127" s="130"/>
      <c r="V127" s="191">
        <f t="shared" si="66"/>
        <v>0.93333333333333335</v>
      </c>
      <c r="W127" s="3">
        <v>95</v>
      </c>
      <c r="X127" s="169">
        <v>100</v>
      </c>
      <c r="Y127" s="140">
        <f t="shared" si="67"/>
        <v>0.95</v>
      </c>
      <c r="Z127" s="123"/>
      <c r="AA127" s="84">
        <f t="shared" si="68"/>
        <v>1.25</v>
      </c>
    </row>
    <row r="128" spans="1:27" ht="198" customHeight="1" x14ac:dyDescent="0.3">
      <c r="A128" s="586"/>
      <c r="B128" s="187" t="s">
        <v>63</v>
      </c>
      <c r="C128" s="165" t="s">
        <v>730</v>
      </c>
      <c r="D128" s="183" t="s">
        <v>731</v>
      </c>
      <c r="E128" s="164" t="s">
        <v>605</v>
      </c>
      <c r="F128" s="184" t="s">
        <v>736</v>
      </c>
      <c r="G128" s="199">
        <v>40</v>
      </c>
      <c r="H128" s="171">
        <v>5</v>
      </c>
      <c r="I128" s="170">
        <v>10</v>
      </c>
      <c r="J128" s="200">
        <f t="shared" si="69"/>
        <v>0.5</v>
      </c>
      <c r="K128" s="172"/>
      <c r="L128" s="173">
        <v>0</v>
      </c>
      <c r="M128" s="115">
        <v>11</v>
      </c>
      <c r="N128" s="201">
        <v>10</v>
      </c>
      <c r="O128" s="202">
        <f t="shared" si="63"/>
        <v>1.1000000000000001</v>
      </c>
      <c r="P128" s="128"/>
      <c r="Q128" s="203">
        <f t="shared" si="64"/>
        <v>0.4</v>
      </c>
      <c r="R128" s="129">
        <v>11</v>
      </c>
      <c r="S128" s="204">
        <v>10</v>
      </c>
      <c r="T128" s="190">
        <f t="shared" si="65"/>
        <v>1.1000000000000001</v>
      </c>
      <c r="U128" s="130"/>
      <c r="V128" s="191">
        <f t="shared" si="66"/>
        <v>0.67500000000000004</v>
      </c>
      <c r="W128" s="3">
        <v>9</v>
      </c>
      <c r="X128" s="169">
        <v>10</v>
      </c>
      <c r="Y128" s="140">
        <f t="shared" si="67"/>
        <v>0.9</v>
      </c>
      <c r="Z128" s="123"/>
      <c r="AA128" s="84">
        <f t="shared" si="68"/>
        <v>0.9</v>
      </c>
    </row>
    <row r="129" spans="1:27" ht="52.8" x14ac:dyDescent="0.3">
      <c r="A129" s="586"/>
      <c r="B129" s="187" t="s">
        <v>63</v>
      </c>
      <c r="C129" s="165" t="s">
        <v>604</v>
      </c>
      <c r="D129" s="183" t="s">
        <v>673</v>
      </c>
      <c r="E129" s="164" t="s">
        <v>605</v>
      </c>
      <c r="F129" s="166" t="s">
        <v>674</v>
      </c>
      <c r="G129" s="199">
        <v>200</v>
      </c>
      <c r="H129" s="171">
        <v>151</v>
      </c>
      <c r="I129" s="170">
        <v>50</v>
      </c>
      <c r="J129" s="200">
        <f t="shared" si="69"/>
        <v>3.02</v>
      </c>
      <c r="K129" s="172"/>
      <c r="L129" s="173">
        <v>0</v>
      </c>
      <c r="M129" s="115">
        <v>83</v>
      </c>
      <c r="N129" s="201">
        <v>50</v>
      </c>
      <c r="O129" s="202">
        <f t="shared" si="63"/>
        <v>1.66</v>
      </c>
      <c r="P129" s="128"/>
      <c r="Q129" s="203">
        <f t="shared" si="64"/>
        <v>1.17</v>
      </c>
      <c r="R129" s="129">
        <v>175</v>
      </c>
      <c r="S129" s="204">
        <v>50</v>
      </c>
      <c r="T129" s="190">
        <f t="shared" si="65"/>
        <v>3.5</v>
      </c>
      <c r="U129" s="130"/>
      <c r="V129" s="191">
        <f t="shared" si="66"/>
        <v>2.0449999999999999</v>
      </c>
      <c r="W129" s="3">
        <v>143</v>
      </c>
      <c r="X129" s="169">
        <v>50</v>
      </c>
      <c r="Y129" s="140">
        <f t="shared" si="67"/>
        <v>2.86</v>
      </c>
      <c r="Z129" s="123"/>
      <c r="AA129" s="84">
        <f t="shared" si="68"/>
        <v>2.76</v>
      </c>
    </row>
    <row r="130" spans="1:27" ht="198" customHeight="1" x14ac:dyDescent="0.3">
      <c r="A130" s="586"/>
      <c r="B130" s="187" t="s">
        <v>63</v>
      </c>
      <c r="C130" s="165" t="s">
        <v>604</v>
      </c>
      <c r="D130" s="183" t="s">
        <v>606</v>
      </c>
      <c r="E130" s="164" t="s">
        <v>607</v>
      </c>
      <c r="F130" s="166" t="s">
        <v>620</v>
      </c>
      <c r="G130" s="199">
        <v>120</v>
      </c>
      <c r="H130" s="171">
        <v>10</v>
      </c>
      <c r="I130" s="170">
        <v>30</v>
      </c>
      <c r="J130" s="200">
        <f t="shared" si="69"/>
        <v>0.33333333333333331</v>
      </c>
      <c r="K130" s="163"/>
      <c r="L130" s="173">
        <v>0</v>
      </c>
      <c r="M130" s="115">
        <v>50</v>
      </c>
      <c r="N130" s="201">
        <v>30</v>
      </c>
      <c r="O130" s="202">
        <f t="shared" si="63"/>
        <v>1.6666666666666667</v>
      </c>
      <c r="P130" s="115"/>
      <c r="Q130" s="203">
        <f t="shared" si="64"/>
        <v>0.5</v>
      </c>
      <c r="R130" s="131">
        <v>30</v>
      </c>
      <c r="S130" s="204">
        <v>30</v>
      </c>
      <c r="T130" s="190">
        <f t="shared" si="65"/>
        <v>1</v>
      </c>
      <c r="U130" s="131"/>
      <c r="V130" s="191">
        <f t="shared" si="66"/>
        <v>0.75</v>
      </c>
      <c r="W130" s="123">
        <v>30</v>
      </c>
      <c r="X130" s="169">
        <v>30</v>
      </c>
      <c r="Y130" s="140">
        <f t="shared" si="67"/>
        <v>1</v>
      </c>
      <c r="Z130" s="123"/>
      <c r="AA130" s="84">
        <f t="shared" si="68"/>
        <v>1</v>
      </c>
    </row>
    <row r="131" spans="1:27" ht="52.8" x14ac:dyDescent="0.3">
      <c r="A131" s="586"/>
      <c r="B131" s="187" t="s">
        <v>63</v>
      </c>
      <c r="C131" s="165" t="s">
        <v>604</v>
      </c>
      <c r="D131" s="168" t="s">
        <v>608</v>
      </c>
      <c r="E131" s="164" t="s">
        <v>609</v>
      </c>
      <c r="F131" s="155" t="s">
        <v>621</v>
      </c>
      <c r="G131" s="199">
        <v>150</v>
      </c>
      <c r="H131" s="171">
        <v>2</v>
      </c>
      <c r="I131" s="170">
        <v>20</v>
      </c>
      <c r="J131" s="200">
        <f t="shared" si="69"/>
        <v>0.1</v>
      </c>
      <c r="K131" s="163"/>
      <c r="L131" s="173">
        <v>0</v>
      </c>
      <c r="M131" s="115">
        <v>60</v>
      </c>
      <c r="N131" s="201">
        <v>40</v>
      </c>
      <c r="O131" s="202">
        <f t="shared" si="63"/>
        <v>1.5</v>
      </c>
      <c r="P131" s="127"/>
      <c r="Q131" s="203">
        <f t="shared" si="64"/>
        <v>0.41333333333333333</v>
      </c>
      <c r="R131" s="131">
        <v>23</v>
      </c>
      <c r="S131" s="204">
        <v>50</v>
      </c>
      <c r="T131" s="190">
        <f t="shared" si="65"/>
        <v>0.46</v>
      </c>
      <c r="U131" s="131"/>
      <c r="V131" s="191">
        <f t="shared" si="66"/>
        <v>0.56666666666666665</v>
      </c>
      <c r="W131" s="123">
        <v>50</v>
      </c>
      <c r="X131" s="169">
        <v>40</v>
      </c>
      <c r="Y131" s="140">
        <f t="shared" si="67"/>
        <v>1.25</v>
      </c>
      <c r="Z131" s="123"/>
      <c r="AA131" s="84">
        <f t="shared" si="68"/>
        <v>0.9</v>
      </c>
    </row>
    <row r="132" spans="1:27" ht="57.6" x14ac:dyDescent="0.3">
      <c r="A132" s="586"/>
      <c r="B132" s="187" t="s">
        <v>63</v>
      </c>
      <c r="C132" s="165" t="s">
        <v>604</v>
      </c>
      <c r="D132" s="183" t="s">
        <v>610</v>
      </c>
      <c r="E132" s="164" t="s">
        <v>611</v>
      </c>
      <c r="F132" s="167" t="s">
        <v>622</v>
      </c>
      <c r="G132" s="199">
        <v>150</v>
      </c>
      <c r="H132" s="171">
        <v>0</v>
      </c>
      <c r="I132" s="170">
        <v>0</v>
      </c>
      <c r="J132" s="200">
        <f t="shared" si="69"/>
        <v>0</v>
      </c>
      <c r="K132" s="163"/>
      <c r="L132" s="173">
        <v>0</v>
      </c>
      <c r="M132" s="115">
        <v>37</v>
      </c>
      <c r="N132" s="201">
        <v>50</v>
      </c>
      <c r="O132" s="202">
        <f t="shared" si="63"/>
        <v>0.74</v>
      </c>
      <c r="P132" s="115"/>
      <c r="Q132" s="203">
        <f t="shared" si="64"/>
        <v>0.24666666666666667</v>
      </c>
      <c r="R132" s="131">
        <v>18</v>
      </c>
      <c r="S132" s="204">
        <v>50</v>
      </c>
      <c r="T132" s="190">
        <f t="shared" si="65"/>
        <v>0.36</v>
      </c>
      <c r="U132" s="131"/>
      <c r="V132" s="191">
        <f t="shared" si="66"/>
        <v>0.36666666666666664</v>
      </c>
      <c r="W132" s="123">
        <v>59</v>
      </c>
      <c r="X132" s="169">
        <v>50</v>
      </c>
      <c r="Y132" s="140">
        <f t="shared" si="67"/>
        <v>1.18</v>
      </c>
      <c r="Z132" s="123"/>
      <c r="AA132" s="84">
        <f t="shared" si="68"/>
        <v>0.76</v>
      </c>
    </row>
    <row r="133" spans="1:27" ht="154.19999999999999" customHeight="1" x14ac:dyDescent="0.3">
      <c r="A133" s="586"/>
      <c r="B133" s="187" t="s">
        <v>63</v>
      </c>
      <c r="C133" s="165" t="s">
        <v>604</v>
      </c>
      <c r="D133" s="183" t="s">
        <v>612</v>
      </c>
      <c r="E133" s="164" t="s">
        <v>613</v>
      </c>
      <c r="F133" s="167" t="s">
        <v>675</v>
      </c>
      <c r="G133" s="199">
        <v>200</v>
      </c>
      <c r="H133" s="171">
        <v>71</v>
      </c>
      <c r="I133" s="170">
        <v>50</v>
      </c>
      <c r="J133" s="200">
        <f t="shared" si="69"/>
        <v>1.42</v>
      </c>
      <c r="K133" s="163"/>
      <c r="L133" s="173">
        <v>0</v>
      </c>
      <c r="M133" s="115">
        <v>76</v>
      </c>
      <c r="N133" s="201">
        <v>50</v>
      </c>
      <c r="O133" s="202">
        <f t="shared" si="63"/>
        <v>1.52</v>
      </c>
      <c r="P133" s="115"/>
      <c r="Q133" s="203">
        <f t="shared" si="64"/>
        <v>0.73499999999999999</v>
      </c>
      <c r="R133" s="131">
        <v>75</v>
      </c>
      <c r="S133" s="204">
        <v>50</v>
      </c>
      <c r="T133" s="190">
        <f t="shared" si="65"/>
        <v>1.5</v>
      </c>
      <c r="U133" s="131"/>
      <c r="V133" s="191">
        <f t="shared" si="66"/>
        <v>1.1100000000000001</v>
      </c>
      <c r="W133" s="123">
        <v>84</v>
      </c>
      <c r="X133" s="169">
        <v>50</v>
      </c>
      <c r="Y133" s="140">
        <f t="shared" si="67"/>
        <v>1.68</v>
      </c>
      <c r="Z133" s="123"/>
      <c r="AA133" s="84">
        <f t="shared" si="68"/>
        <v>1.53</v>
      </c>
    </row>
    <row r="134" spans="1:27" ht="185.4" customHeight="1" x14ac:dyDescent="0.3">
      <c r="A134" s="586"/>
      <c r="B134" s="187" t="s">
        <v>63</v>
      </c>
      <c r="C134" s="165" t="s">
        <v>604</v>
      </c>
      <c r="D134" s="183" t="s">
        <v>614</v>
      </c>
      <c r="E134" s="168" t="s">
        <v>615</v>
      </c>
      <c r="F134" s="167" t="s">
        <v>623</v>
      </c>
      <c r="G134" s="199">
        <v>8</v>
      </c>
      <c r="H134" s="171">
        <v>0</v>
      </c>
      <c r="I134" s="170">
        <v>2</v>
      </c>
      <c r="J134" s="200">
        <f t="shared" si="69"/>
        <v>0</v>
      </c>
      <c r="K134" s="163"/>
      <c r="L134" s="173">
        <v>0</v>
      </c>
      <c r="M134" s="115">
        <v>2</v>
      </c>
      <c r="N134" s="201">
        <v>2</v>
      </c>
      <c r="O134" s="202">
        <f t="shared" si="63"/>
        <v>1</v>
      </c>
      <c r="P134" s="115"/>
      <c r="Q134" s="203">
        <f t="shared" si="64"/>
        <v>0.25</v>
      </c>
      <c r="R134" s="131">
        <v>5</v>
      </c>
      <c r="S134" s="204">
        <v>2</v>
      </c>
      <c r="T134" s="190">
        <f t="shared" si="65"/>
        <v>2.5</v>
      </c>
      <c r="U134" s="131"/>
      <c r="V134" s="191">
        <f t="shared" si="66"/>
        <v>0.875</v>
      </c>
      <c r="W134" s="123">
        <v>2</v>
      </c>
      <c r="X134" s="169">
        <v>2</v>
      </c>
      <c r="Y134" s="140">
        <f t="shared" si="67"/>
        <v>1</v>
      </c>
      <c r="Z134" s="123"/>
      <c r="AA134" s="84">
        <f t="shared" si="68"/>
        <v>1.125</v>
      </c>
    </row>
    <row r="135" spans="1:27" ht="86.25" customHeight="1" x14ac:dyDescent="0.3">
      <c r="A135" s="586"/>
      <c r="B135" s="187" t="s">
        <v>63</v>
      </c>
      <c r="C135" s="165" t="s">
        <v>604</v>
      </c>
      <c r="D135" s="183" t="s">
        <v>616</v>
      </c>
      <c r="E135" s="168" t="s">
        <v>617</v>
      </c>
      <c r="F135" s="167" t="s">
        <v>624</v>
      </c>
      <c r="G135" s="199">
        <v>2</v>
      </c>
      <c r="H135" s="171">
        <v>0</v>
      </c>
      <c r="I135" s="170">
        <v>0</v>
      </c>
      <c r="J135" s="200">
        <f t="shared" si="69"/>
        <v>0</v>
      </c>
      <c r="K135" s="163"/>
      <c r="L135" s="173">
        <v>0</v>
      </c>
      <c r="M135" s="115">
        <v>1</v>
      </c>
      <c r="N135" s="201">
        <v>1</v>
      </c>
      <c r="O135" s="202">
        <f t="shared" si="63"/>
        <v>1</v>
      </c>
      <c r="P135" s="115"/>
      <c r="Q135" s="203">
        <f t="shared" si="64"/>
        <v>0.5</v>
      </c>
      <c r="R135" s="131">
        <v>1</v>
      </c>
      <c r="S135" s="204">
        <v>0</v>
      </c>
      <c r="T135" s="190">
        <f t="shared" si="65"/>
        <v>0</v>
      </c>
      <c r="U135" s="131"/>
      <c r="V135" s="191">
        <f t="shared" si="66"/>
        <v>1</v>
      </c>
      <c r="W135" s="123">
        <v>0</v>
      </c>
      <c r="X135" s="169">
        <v>1</v>
      </c>
      <c r="Y135" s="140">
        <f t="shared" si="67"/>
        <v>0</v>
      </c>
      <c r="Z135" s="123"/>
      <c r="AA135" s="84">
        <f t="shared" si="68"/>
        <v>1</v>
      </c>
    </row>
    <row r="136" spans="1:27" ht="99.75" customHeight="1" x14ac:dyDescent="0.3">
      <c r="A136" s="586"/>
      <c r="B136" s="187" t="s">
        <v>63</v>
      </c>
      <c r="C136" s="165" t="s">
        <v>604</v>
      </c>
      <c r="D136" s="183" t="s">
        <v>618</v>
      </c>
      <c r="E136" s="168" t="s">
        <v>619</v>
      </c>
      <c r="F136" s="167" t="s">
        <v>676</v>
      </c>
      <c r="G136" s="199">
        <v>10</v>
      </c>
      <c r="H136" s="171">
        <v>5</v>
      </c>
      <c r="I136" s="170">
        <v>2</v>
      </c>
      <c r="J136" s="200">
        <f t="shared" si="69"/>
        <v>2.5</v>
      </c>
      <c r="K136" s="163"/>
      <c r="L136" s="173">
        <v>0</v>
      </c>
      <c r="M136" s="115">
        <v>9</v>
      </c>
      <c r="N136" s="201">
        <v>2</v>
      </c>
      <c r="O136" s="202">
        <f t="shared" si="63"/>
        <v>4.5</v>
      </c>
      <c r="P136" s="115"/>
      <c r="Q136" s="203">
        <f t="shared" si="64"/>
        <v>1.4</v>
      </c>
      <c r="R136" s="131">
        <v>1</v>
      </c>
      <c r="S136" s="204">
        <v>3</v>
      </c>
      <c r="T136" s="190">
        <f t="shared" si="65"/>
        <v>0.33333333333333331</v>
      </c>
      <c r="U136" s="131"/>
      <c r="V136" s="191">
        <f t="shared" si="66"/>
        <v>1.5</v>
      </c>
      <c r="W136" s="123">
        <v>0</v>
      </c>
      <c r="X136" s="169">
        <v>3</v>
      </c>
      <c r="Y136" s="140">
        <f t="shared" si="67"/>
        <v>0</v>
      </c>
      <c r="Z136" s="123"/>
      <c r="AA136" s="84">
        <f t="shared" si="68"/>
        <v>1.5</v>
      </c>
    </row>
    <row r="137" spans="1:27" ht="142.5" customHeight="1" x14ac:dyDescent="0.3">
      <c r="A137" s="586"/>
      <c r="B137" s="187" t="s">
        <v>65</v>
      </c>
      <c r="C137" s="601" t="s">
        <v>739</v>
      </c>
      <c r="D137" s="123" t="s">
        <v>740</v>
      </c>
      <c r="E137" s="123" t="s">
        <v>625</v>
      </c>
      <c r="F137" s="124" t="s">
        <v>797</v>
      </c>
      <c r="G137" s="108">
        <v>160</v>
      </c>
      <c r="H137" s="121">
        <v>40</v>
      </c>
      <c r="I137" s="80">
        <v>40</v>
      </c>
      <c r="J137" s="29">
        <f t="shared" si="69"/>
        <v>1</v>
      </c>
      <c r="K137" s="123"/>
      <c r="L137" s="27">
        <f t="shared" ref="L137:L158" si="70">IFERROR(IF(G137="Según demanda",H137/I137,H137/G137),0)</f>
        <v>0.25</v>
      </c>
      <c r="M137" s="121">
        <v>40</v>
      </c>
      <c r="N137" s="80">
        <v>40</v>
      </c>
      <c r="O137" s="29">
        <f t="shared" si="63"/>
        <v>1</v>
      </c>
      <c r="P137" s="123"/>
      <c r="Q137" s="27">
        <f t="shared" ref="Q137:Q158" si="71">IFERROR(IF(L137="Según demanda",M137/N137,M137/L137),0)</f>
        <v>160</v>
      </c>
      <c r="R137" s="121">
        <v>40</v>
      </c>
      <c r="S137" s="80">
        <v>40</v>
      </c>
      <c r="T137" s="29">
        <f t="shared" si="65"/>
        <v>1</v>
      </c>
      <c r="U137" s="108"/>
      <c r="V137" s="27">
        <f t="shared" ref="V137:V158" si="72">IFERROR(IF(Q137="Según demanda",R137/S137,R137/Q137),0)</f>
        <v>0.25</v>
      </c>
      <c r="W137" s="108">
        <v>40</v>
      </c>
      <c r="X137" s="80">
        <v>40</v>
      </c>
      <c r="Y137" s="29">
        <f t="shared" si="67"/>
        <v>1</v>
      </c>
      <c r="Z137" s="107"/>
      <c r="AA137" s="27">
        <f t="shared" ref="AA137:AA158" si="73">IFERROR(IF(V137="Según demanda",W137/X137,W137/V137),0)</f>
        <v>160</v>
      </c>
    </row>
    <row r="138" spans="1:27" ht="127.2" customHeight="1" x14ac:dyDescent="0.3">
      <c r="A138" s="586"/>
      <c r="B138" s="187" t="s">
        <v>65</v>
      </c>
      <c r="C138" s="602"/>
      <c r="D138" s="79" t="s">
        <v>741</v>
      </c>
      <c r="E138" s="79" t="s">
        <v>627</v>
      </c>
      <c r="F138" s="79" t="s">
        <v>798</v>
      </c>
      <c r="G138" s="79">
        <v>6</v>
      </c>
      <c r="H138" s="121">
        <v>1</v>
      </c>
      <c r="I138" s="80">
        <v>1</v>
      </c>
      <c r="J138" s="29">
        <f t="shared" si="69"/>
        <v>1</v>
      </c>
      <c r="K138" s="123"/>
      <c r="L138" s="27">
        <f t="shared" si="70"/>
        <v>0.16666666666666666</v>
      </c>
      <c r="M138" s="135">
        <v>2</v>
      </c>
      <c r="N138" s="80">
        <v>2</v>
      </c>
      <c r="O138" s="29">
        <f t="shared" si="63"/>
        <v>1</v>
      </c>
      <c r="P138" s="136"/>
      <c r="Q138" s="27">
        <f t="shared" si="71"/>
        <v>12</v>
      </c>
      <c r="R138" s="135">
        <v>2</v>
      </c>
      <c r="S138" s="80">
        <v>2</v>
      </c>
      <c r="T138" s="29">
        <f t="shared" si="65"/>
        <v>1</v>
      </c>
      <c r="U138" s="136"/>
      <c r="V138" s="27">
        <f t="shared" si="72"/>
        <v>0.16666666666666666</v>
      </c>
      <c r="W138" s="108">
        <v>1</v>
      </c>
      <c r="X138" s="80">
        <v>1</v>
      </c>
      <c r="Y138" s="29">
        <f t="shared" si="67"/>
        <v>1</v>
      </c>
      <c r="Z138" s="136"/>
      <c r="AA138" s="27">
        <f t="shared" si="73"/>
        <v>6</v>
      </c>
    </row>
    <row r="139" spans="1:27" ht="171" customHeight="1" x14ac:dyDescent="0.3">
      <c r="A139" s="586"/>
      <c r="B139" s="187" t="s">
        <v>65</v>
      </c>
      <c r="C139" s="602"/>
      <c r="D139" s="124" t="s">
        <v>742</v>
      </c>
      <c r="E139" s="123" t="s">
        <v>626</v>
      </c>
      <c r="F139" s="124" t="s">
        <v>799</v>
      </c>
      <c r="G139" s="108">
        <v>160</v>
      </c>
      <c r="H139" s="121">
        <v>40</v>
      </c>
      <c r="I139" s="80">
        <v>40</v>
      </c>
      <c r="J139" s="29">
        <f t="shared" si="69"/>
        <v>1</v>
      </c>
      <c r="K139" s="123"/>
      <c r="L139" s="27">
        <f t="shared" si="70"/>
        <v>0.25</v>
      </c>
      <c r="M139" s="121">
        <v>40</v>
      </c>
      <c r="N139" s="80">
        <v>40</v>
      </c>
      <c r="O139" s="29">
        <f t="shared" si="63"/>
        <v>1</v>
      </c>
      <c r="P139" s="82"/>
      <c r="Q139" s="27">
        <f t="shared" si="71"/>
        <v>160</v>
      </c>
      <c r="R139" s="121">
        <v>40</v>
      </c>
      <c r="S139" s="80">
        <v>40</v>
      </c>
      <c r="T139" s="29">
        <f t="shared" si="65"/>
        <v>1</v>
      </c>
      <c r="U139" s="82"/>
      <c r="V139" s="27">
        <f t="shared" si="72"/>
        <v>0.25</v>
      </c>
      <c r="W139" s="121">
        <v>40</v>
      </c>
      <c r="X139" s="80">
        <v>40</v>
      </c>
      <c r="Y139" s="29">
        <f t="shared" si="67"/>
        <v>1</v>
      </c>
      <c r="Z139" s="136"/>
      <c r="AA139" s="27">
        <f t="shared" si="73"/>
        <v>160</v>
      </c>
    </row>
    <row r="140" spans="1:27" ht="79.2" customHeight="1" x14ac:dyDescent="0.3">
      <c r="A140" s="586"/>
      <c r="B140" s="187" t="s">
        <v>65</v>
      </c>
      <c r="C140" s="602"/>
      <c r="D140" s="124" t="s">
        <v>743</v>
      </c>
      <c r="E140" s="123" t="s">
        <v>628</v>
      </c>
      <c r="F140" s="124" t="s">
        <v>800</v>
      </c>
      <c r="G140" s="108">
        <v>160</v>
      </c>
      <c r="H140" s="121">
        <v>40</v>
      </c>
      <c r="I140" s="80">
        <v>40</v>
      </c>
      <c r="J140" s="29">
        <f t="shared" si="69"/>
        <v>1</v>
      </c>
      <c r="K140" s="123"/>
      <c r="L140" s="27">
        <f t="shared" si="70"/>
        <v>0.25</v>
      </c>
      <c r="M140" s="121">
        <v>40</v>
      </c>
      <c r="N140" s="80">
        <v>40</v>
      </c>
      <c r="O140" s="29">
        <f t="shared" si="63"/>
        <v>1</v>
      </c>
      <c r="P140" s="123"/>
      <c r="Q140" s="27">
        <f t="shared" si="71"/>
        <v>160</v>
      </c>
      <c r="R140" s="121">
        <v>40</v>
      </c>
      <c r="S140" s="80">
        <v>40</v>
      </c>
      <c r="T140" s="29">
        <f t="shared" si="65"/>
        <v>1</v>
      </c>
      <c r="U140" s="124"/>
      <c r="V140" s="27">
        <f t="shared" si="72"/>
        <v>0.25</v>
      </c>
      <c r="W140" s="121">
        <v>40</v>
      </c>
      <c r="X140" s="80">
        <v>40</v>
      </c>
      <c r="Y140" s="29">
        <f t="shared" si="67"/>
        <v>1</v>
      </c>
      <c r="Z140" s="81"/>
      <c r="AA140" s="27">
        <f t="shared" si="73"/>
        <v>160</v>
      </c>
    </row>
    <row r="141" spans="1:27" ht="142.5" customHeight="1" x14ac:dyDescent="0.3">
      <c r="A141" s="586"/>
      <c r="B141" s="187" t="s">
        <v>65</v>
      </c>
      <c r="C141" s="603"/>
      <c r="D141" s="124" t="s">
        <v>744</v>
      </c>
      <c r="E141" s="123" t="s">
        <v>745</v>
      </c>
      <c r="F141" s="124" t="s">
        <v>801</v>
      </c>
      <c r="G141" s="108">
        <v>40</v>
      </c>
      <c r="H141" s="121">
        <v>38</v>
      </c>
      <c r="I141" s="80">
        <v>40</v>
      </c>
      <c r="J141" s="29">
        <f t="shared" si="69"/>
        <v>0.95</v>
      </c>
      <c r="K141" s="123" t="s">
        <v>802</v>
      </c>
      <c r="L141" s="27">
        <f t="shared" si="70"/>
        <v>0.95</v>
      </c>
      <c r="M141" s="135">
        <v>40</v>
      </c>
      <c r="N141" s="80">
        <v>40</v>
      </c>
      <c r="O141" s="29">
        <f t="shared" si="63"/>
        <v>1</v>
      </c>
      <c r="P141" s="136"/>
      <c r="Q141" s="27">
        <f t="shared" si="71"/>
        <v>42.10526315789474</v>
      </c>
      <c r="R141" s="135">
        <v>40</v>
      </c>
      <c r="S141" s="80">
        <v>40</v>
      </c>
      <c r="T141" s="29">
        <f t="shared" si="65"/>
        <v>1</v>
      </c>
      <c r="U141" s="136"/>
      <c r="V141" s="27">
        <f t="shared" si="72"/>
        <v>0.95</v>
      </c>
      <c r="W141" s="135">
        <v>40</v>
      </c>
      <c r="X141" s="80">
        <v>40</v>
      </c>
      <c r="Y141" s="29">
        <f t="shared" si="67"/>
        <v>1</v>
      </c>
      <c r="Z141" s="136"/>
      <c r="AA141" s="27">
        <f t="shared" si="73"/>
        <v>42.10526315789474</v>
      </c>
    </row>
    <row r="142" spans="1:27" ht="71.25" customHeight="1" x14ac:dyDescent="0.3">
      <c r="A142" s="586"/>
      <c r="B142" s="187" t="s">
        <v>65</v>
      </c>
      <c r="C142" s="601" t="s">
        <v>746</v>
      </c>
      <c r="D142" s="124" t="s">
        <v>747</v>
      </c>
      <c r="E142" s="123" t="s">
        <v>748</v>
      </c>
      <c r="F142" s="124" t="s">
        <v>803</v>
      </c>
      <c r="G142" s="108">
        <v>1</v>
      </c>
      <c r="H142" s="121">
        <v>1</v>
      </c>
      <c r="I142" s="80">
        <v>1</v>
      </c>
      <c r="J142" s="29">
        <f t="shared" si="69"/>
        <v>1</v>
      </c>
      <c r="K142" s="123"/>
      <c r="L142" s="27">
        <f t="shared" si="70"/>
        <v>1</v>
      </c>
      <c r="M142" s="121">
        <v>1</v>
      </c>
      <c r="N142" s="80">
        <v>1</v>
      </c>
      <c r="O142" s="29">
        <f t="shared" si="63"/>
        <v>1</v>
      </c>
      <c r="P142" s="82"/>
      <c r="Q142" s="27">
        <f t="shared" si="71"/>
        <v>1</v>
      </c>
      <c r="R142" s="121">
        <v>1</v>
      </c>
      <c r="S142" s="80">
        <v>1</v>
      </c>
      <c r="T142" s="29">
        <f t="shared" si="65"/>
        <v>1</v>
      </c>
      <c r="U142" s="82"/>
      <c r="V142" s="27">
        <f t="shared" si="72"/>
        <v>1</v>
      </c>
      <c r="W142" s="121">
        <v>1</v>
      </c>
      <c r="X142" s="80">
        <v>1</v>
      </c>
      <c r="Y142" s="29">
        <f t="shared" si="67"/>
        <v>1</v>
      </c>
      <c r="Z142" s="108"/>
      <c r="AA142" s="27">
        <f t="shared" si="73"/>
        <v>1</v>
      </c>
    </row>
    <row r="143" spans="1:27" ht="71.25" customHeight="1" x14ac:dyDescent="0.3">
      <c r="A143" s="586"/>
      <c r="B143" s="187" t="s">
        <v>65</v>
      </c>
      <c r="C143" s="602"/>
      <c r="D143" s="124" t="s">
        <v>749</v>
      </c>
      <c r="E143" s="123" t="s">
        <v>750</v>
      </c>
      <c r="F143" s="124" t="s">
        <v>804</v>
      </c>
      <c r="G143" s="108">
        <v>480</v>
      </c>
      <c r="H143" s="121">
        <v>80</v>
      </c>
      <c r="I143" s="80">
        <v>120</v>
      </c>
      <c r="J143" s="29">
        <f t="shared" si="69"/>
        <v>0.66666666666666663</v>
      </c>
      <c r="K143" s="123"/>
      <c r="L143" s="27">
        <f t="shared" si="70"/>
        <v>0.16666666666666666</v>
      </c>
      <c r="M143" s="135">
        <v>0</v>
      </c>
      <c r="N143" s="80">
        <v>120</v>
      </c>
      <c r="O143" s="29">
        <f t="shared" si="63"/>
        <v>0</v>
      </c>
      <c r="P143" s="137"/>
      <c r="Q143" s="27">
        <f t="shared" si="71"/>
        <v>0</v>
      </c>
      <c r="R143" s="135">
        <v>0</v>
      </c>
      <c r="S143" s="80">
        <v>120</v>
      </c>
      <c r="T143" s="29">
        <f t="shared" si="65"/>
        <v>0</v>
      </c>
      <c r="U143" s="137" t="s">
        <v>805</v>
      </c>
      <c r="V143" s="27">
        <f t="shared" si="72"/>
        <v>0</v>
      </c>
      <c r="W143" s="108">
        <v>0</v>
      </c>
      <c r="X143" s="80">
        <v>120</v>
      </c>
      <c r="Y143" s="29">
        <f t="shared" si="67"/>
        <v>0</v>
      </c>
      <c r="Z143" s="137" t="s">
        <v>805</v>
      </c>
      <c r="AA143" s="27">
        <f t="shared" si="73"/>
        <v>0</v>
      </c>
    </row>
    <row r="144" spans="1:27" ht="57" customHeight="1" x14ac:dyDescent="0.3">
      <c r="A144" s="586"/>
      <c r="B144" s="187" t="s">
        <v>65</v>
      </c>
      <c r="C144" s="602"/>
      <c r="D144" s="124" t="s">
        <v>751</v>
      </c>
      <c r="E144" s="123" t="s">
        <v>752</v>
      </c>
      <c r="F144" s="124" t="s">
        <v>806</v>
      </c>
      <c r="G144" s="108" t="s">
        <v>807</v>
      </c>
      <c r="H144" s="121">
        <v>80</v>
      </c>
      <c r="I144" s="80">
        <v>80</v>
      </c>
      <c r="J144" s="29">
        <f t="shared" si="69"/>
        <v>1</v>
      </c>
      <c r="K144" s="123"/>
      <c r="L144" s="27">
        <f t="shared" si="70"/>
        <v>1</v>
      </c>
      <c r="M144" s="135">
        <v>120</v>
      </c>
      <c r="N144" s="80">
        <v>120</v>
      </c>
      <c r="O144" s="29">
        <f t="shared" si="63"/>
        <v>1</v>
      </c>
      <c r="P144" s="137"/>
      <c r="Q144" s="27">
        <f t="shared" si="71"/>
        <v>120</v>
      </c>
      <c r="R144" s="135">
        <v>120</v>
      </c>
      <c r="S144" s="80">
        <v>120</v>
      </c>
      <c r="T144" s="29">
        <f t="shared" si="65"/>
        <v>1</v>
      </c>
      <c r="U144" s="81"/>
      <c r="V144" s="27">
        <f t="shared" si="72"/>
        <v>1</v>
      </c>
      <c r="W144" s="135">
        <v>120</v>
      </c>
      <c r="X144" s="80">
        <v>120</v>
      </c>
      <c r="Y144" s="29">
        <f t="shared" si="67"/>
        <v>1</v>
      </c>
      <c r="Z144" s="107"/>
      <c r="AA144" s="27">
        <f t="shared" si="73"/>
        <v>120</v>
      </c>
    </row>
    <row r="145" spans="1:27" ht="41.4" x14ac:dyDescent="0.3">
      <c r="A145" s="586"/>
      <c r="B145" s="187" t="s">
        <v>65</v>
      </c>
      <c r="C145" s="602"/>
      <c r="D145" s="109" t="s">
        <v>808</v>
      </c>
      <c r="E145" s="185" t="s">
        <v>629</v>
      </c>
      <c r="F145" s="124" t="s">
        <v>809</v>
      </c>
      <c r="G145" s="123">
        <v>40</v>
      </c>
      <c r="H145" s="121">
        <v>0</v>
      </c>
      <c r="I145" s="80">
        <v>0</v>
      </c>
      <c r="J145" s="29">
        <f t="shared" si="69"/>
        <v>0</v>
      </c>
      <c r="K145" s="123" t="s">
        <v>810</v>
      </c>
      <c r="L145" s="27">
        <f t="shared" si="70"/>
        <v>0</v>
      </c>
      <c r="M145" s="135">
        <v>40</v>
      </c>
      <c r="N145" s="121">
        <v>40</v>
      </c>
      <c r="O145" s="29">
        <f t="shared" si="63"/>
        <v>1</v>
      </c>
      <c r="P145" s="28" t="s">
        <v>811</v>
      </c>
      <c r="Q145" s="27">
        <f t="shared" si="71"/>
        <v>0</v>
      </c>
      <c r="R145" s="135">
        <v>40</v>
      </c>
      <c r="S145" s="121">
        <v>40</v>
      </c>
      <c r="T145" s="29">
        <f t="shared" si="65"/>
        <v>1</v>
      </c>
      <c r="U145" s="123"/>
      <c r="V145" s="27">
        <f t="shared" si="72"/>
        <v>0</v>
      </c>
      <c r="W145" s="135">
        <v>40</v>
      </c>
      <c r="X145" s="121">
        <v>40</v>
      </c>
      <c r="Y145" s="29">
        <f t="shared" si="67"/>
        <v>1</v>
      </c>
      <c r="Z145" s="28"/>
      <c r="AA145" s="27">
        <f t="shared" si="73"/>
        <v>0</v>
      </c>
    </row>
    <row r="146" spans="1:27" ht="55.2" x14ac:dyDescent="0.3">
      <c r="A146" s="586"/>
      <c r="B146" s="187" t="s">
        <v>65</v>
      </c>
      <c r="C146" s="602" t="s">
        <v>753</v>
      </c>
      <c r="D146" s="124" t="s">
        <v>812</v>
      </c>
      <c r="E146" s="123" t="s">
        <v>754</v>
      </c>
      <c r="F146" s="124" t="s">
        <v>813</v>
      </c>
      <c r="G146" s="108">
        <v>4</v>
      </c>
      <c r="H146" s="121">
        <v>1</v>
      </c>
      <c r="I146" s="80">
        <v>1</v>
      </c>
      <c r="J146" s="29">
        <f t="shared" si="69"/>
        <v>1</v>
      </c>
      <c r="K146" s="123" t="s">
        <v>814</v>
      </c>
      <c r="L146" s="27">
        <f t="shared" si="70"/>
        <v>0.25</v>
      </c>
      <c r="M146" s="135">
        <v>1</v>
      </c>
      <c r="N146" s="121">
        <v>1</v>
      </c>
      <c r="O146" s="29">
        <f t="shared" si="63"/>
        <v>1</v>
      </c>
      <c r="P146" s="123" t="s">
        <v>815</v>
      </c>
      <c r="Q146" s="27">
        <f t="shared" si="71"/>
        <v>4</v>
      </c>
      <c r="R146" s="80">
        <v>1</v>
      </c>
      <c r="S146" s="80">
        <v>1</v>
      </c>
      <c r="T146" s="29">
        <f t="shared" si="65"/>
        <v>1</v>
      </c>
      <c r="U146" s="123" t="s">
        <v>816</v>
      </c>
      <c r="V146" s="27">
        <f t="shared" si="72"/>
        <v>0.25</v>
      </c>
      <c r="W146" s="121">
        <v>1</v>
      </c>
      <c r="X146" s="80">
        <v>1</v>
      </c>
      <c r="Y146" s="29">
        <f t="shared" si="67"/>
        <v>1</v>
      </c>
      <c r="Z146" s="28"/>
      <c r="AA146" s="27">
        <f t="shared" si="73"/>
        <v>4</v>
      </c>
    </row>
    <row r="147" spans="1:27" ht="41.4" x14ac:dyDescent="0.3">
      <c r="A147" s="586"/>
      <c r="B147" s="187" t="s">
        <v>65</v>
      </c>
      <c r="C147" s="602"/>
      <c r="D147" s="103" t="s">
        <v>755</v>
      </c>
      <c r="E147" s="123" t="s">
        <v>756</v>
      </c>
      <c r="F147" s="124" t="s">
        <v>817</v>
      </c>
      <c r="G147" s="108" t="s">
        <v>807</v>
      </c>
      <c r="H147" s="121">
        <v>0</v>
      </c>
      <c r="I147" s="121">
        <v>0</v>
      </c>
      <c r="J147" s="29">
        <f t="shared" si="69"/>
        <v>0</v>
      </c>
      <c r="K147" s="123" t="s">
        <v>810</v>
      </c>
      <c r="L147" s="27">
        <f t="shared" si="70"/>
        <v>0</v>
      </c>
      <c r="M147" s="123">
        <v>7</v>
      </c>
      <c r="N147" s="121">
        <v>7</v>
      </c>
      <c r="O147" s="29">
        <f t="shared" si="63"/>
        <v>1</v>
      </c>
      <c r="P147" s="82"/>
      <c r="Q147" s="27">
        <f t="shared" si="71"/>
        <v>0</v>
      </c>
      <c r="R147" s="123">
        <v>7</v>
      </c>
      <c r="S147" s="121">
        <v>7</v>
      </c>
      <c r="T147" s="29">
        <f t="shared" si="65"/>
        <v>1</v>
      </c>
      <c r="U147" s="82"/>
      <c r="V147" s="27">
        <f t="shared" si="72"/>
        <v>0</v>
      </c>
      <c r="W147" s="108">
        <v>7</v>
      </c>
      <c r="X147" s="121">
        <v>7</v>
      </c>
      <c r="Y147" s="29">
        <f t="shared" si="67"/>
        <v>1</v>
      </c>
      <c r="Z147" s="82"/>
      <c r="AA147" s="27">
        <f t="shared" si="73"/>
        <v>0</v>
      </c>
    </row>
    <row r="148" spans="1:27" ht="55.2" x14ac:dyDescent="0.3">
      <c r="A148" s="586"/>
      <c r="B148" s="187" t="s">
        <v>66</v>
      </c>
      <c r="C148" s="602"/>
      <c r="D148" s="123" t="s">
        <v>757</v>
      </c>
      <c r="E148" s="123" t="s">
        <v>626</v>
      </c>
      <c r="F148" s="124" t="s">
        <v>818</v>
      </c>
      <c r="G148" s="108" t="s">
        <v>807</v>
      </c>
      <c r="H148" s="121">
        <v>26</v>
      </c>
      <c r="I148" s="121">
        <v>0</v>
      </c>
      <c r="J148" s="29">
        <f t="shared" si="69"/>
        <v>0</v>
      </c>
      <c r="K148" s="123"/>
      <c r="L148" s="27">
        <f t="shared" si="70"/>
        <v>0</v>
      </c>
      <c r="M148" s="123">
        <v>22</v>
      </c>
      <c r="N148" s="121">
        <v>0</v>
      </c>
      <c r="O148" s="29">
        <f t="shared" si="63"/>
        <v>0</v>
      </c>
      <c r="P148" s="123"/>
      <c r="Q148" s="27">
        <f t="shared" si="71"/>
        <v>0</v>
      </c>
      <c r="R148" s="108">
        <v>24</v>
      </c>
      <c r="S148" s="121">
        <v>0</v>
      </c>
      <c r="T148" s="29">
        <f t="shared" si="65"/>
        <v>0</v>
      </c>
      <c r="U148" s="123"/>
      <c r="V148" s="27">
        <f t="shared" si="72"/>
        <v>0</v>
      </c>
      <c r="W148" s="108">
        <v>20</v>
      </c>
      <c r="X148" s="121">
        <v>0</v>
      </c>
      <c r="Y148" s="29">
        <f t="shared" si="67"/>
        <v>0</v>
      </c>
      <c r="Z148" s="123"/>
      <c r="AA148" s="27">
        <f t="shared" si="73"/>
        <v>0</v>
      </c>
    </row>
    <row r="149" spans="1:27" ht="41.4" x14ac:dyDescent="0.3">
      <c r="A149" s="586"/>
      <c r="B149" s="187" t="s">
        <v>66</v>
      </c>
      <c r="C149" s="602"/>
      <c r="D149" s="103" t="s">
        <v>819</v>
      </c>
      <c r="E149" s="186" t="s">
        <v>630</v>
      </c>
      <c r="F149" s="124" t="s">
        <v>820</v>
      </c>
      <c r="G149" s="123">
        <v>2</v>
      </c>
      <c r="H149" s="121">
        <v>0</v>
      </c>
      <c r="I149" s="80">
        <v>0</v>
      </c>
      <c r="J149" s="29">
        <f t="shared" si="69"/>
        <v>0</v>
      </c>
      <c r="K149" s="123" t="s">
        <v>810</v>
      </c>
      <c r="L149" s="27">
        <f t="shared" si="70"/>
        <v>0</v>
      </c>
      <c r="M149" s="135">
        <v>1</v>
      </c>
      <c r="N149" s="80">
        <v>1</v>
      </c>
      <c r="O149" s="29">
        <f t="shared" si="63"/>
        <v>1</v>
      </c>
      <c r="P149" s="123" t="s">
        <v>821</v>
      </c>
      <c r="Q149" s="27">
        <f t="shared" si="71"/>
        <v>0</v>
      </c>
      <c r="R149" s="135">
        <v>1</v>
      </c>
      <c r="S149" s="80">
        <v>1</v>
      </c>
      <c r="T149" s="29">
        <f t="shared" si="65"/>
        <v>1</v>
      </c>
      <c r="U149" s="123" t="s">
        <v>822</v>
      </c>
      <c r="V149" s="27">
        <f t="shared" si="72"/>
        <v>0</v>
      </c>
      <c r="W149" s="135">
        <v>1</v>
      </c>
      <c r="X149" s="80">
        <v>1</v>
      </c>
      <c r="Y149" s="29">
        <f t="shared" si="67"/>
        <v>1</v>
      </c>
      <c r="Z149" s="104"/>
      <c r="AA149" s="27">
        <f t="shared" si="73"/>
        <v>0</v>
      </c>
    </row>
    <row r="150" spans="1:27" ht="69" x14ac:dyDescent="0.3">
      <c r="A150" s="586"/>
      <c r="B150" s="187" t="s">
        <v>66</v>
      </c>
      <c r="C150" s="602"/>
      <c r="D150" s="205" t="s">
        <v>823</v>
      </c>
      <c r="E150" s="123" t="s">
        <v>824</v>
      </c>
      <c r="F150" s="123" t="s">
        <v>825</v>
      </c>
      <c r="G150" s="108" t="s">
        <v>807</v>
      </c>
      <c r="H150" s="121">
        <v>0</v>
      </c>
      <c r="I150" s="80">
        <v>0</v>
      </c>
      <c r="J150" s="29">
        <f t="shared" si="69"/>
        <v>0</v>
      </c>
      <c r="K150" s="123" t="s">
        <v>810</v>
      </c>
      <c r="L150" s="27">
        <f t="shared" si="70"/>
        <v>0</v>
      </c>
      <c r="M150" s="135">
        <v>1</v>
      </c>
      <c r="N150" s="80">
        <v>7</v>
      </c>
      <c r="O150" s="29">
        <f t="shared" si="63"/>
        <v>0.14285714285714285</v>
      </c>
      <c r="P150" s="123"/>
      <c r="Q150" s="27">
        <f t="shared" si="71"/>
        <v>0</v>
      </c>
      <c r="R150" s="80">
        <v>7</v>
      </c>
      <c r="S150" s="80">
        <v>7</v>
      </c>
      <c r="T150" s="29">
        <f t="shared" si="65"/>
        <v>1</v>
      </c>
      <c r="U150" s="123" t="s">
        <v>822</v>
      </c>
      <c r="V150" s="27">
        <f t="shared" si="72"/>
        <v>0</v>
      </c>
      <c r="W150" s="108">
        <v>5</v>
      </c>
      <c r="X150" s="80">
        <v>7</v>
      </c>
      <c r="Y150" s="29">
        <f t="shared" si="67"/>
        <v>0.7142857142857143</v>
      </c>
      <c r="Z150" s="104"/>
      <c r="AA150" s="27">
        <f t="shared" si="73"/>
        <v>0</v>
      </c>
    </row>
    <row r="151" spans="1:27" ht="41.4" x14ac:dyDescent="0.3">
      <c r="A151" s="586"/>
      <c r="B151" s="187" t="s">
        <v>66</v>
      </c>
      <c r="C151" s="602"/>
      <c r="D151" s="205" t="s">
        <v>826</v>
      </c>
      <c r="E151" s="123" t="s">
        <v>827</v>
      </c>
      <c r="F151" s="124" t="s">
        <v>828</v>
      </c>
      <c r="G151" s="108" t="s">
        <v>807</v>
      </c>
      <c r="H151" s="121">
        <v>0</v>
      </c>
      <c r="I151" s="80">
        <v>0</v>
      </c>
      <c r="J151" s="29">
        <f t="shared" si="69"/>
        <v>0</v>
      </c>
      <c r="K151" s="123" t="s">
        <v>810</v>
      </c>
      <c r="L151" s="27">
        <f t="shared" si="70"/>
        <v>0</v>
      </c>
      <c r="M151" s="135">
        <v>0</v>
      </c>
      <c r="N151" s="80">
        <v>0</v>
      </c>
      <c r="O151" s="29">
        <f t="shared" si="63"/>
        <v>0</v>
      </c>
      <c r="P151" s="123"/>
      <c r="Q151" s="27">
        <f t="shared" si="71"/>
        <v>0</v>
      </c>
      <c r="R151" s="80">
        <v>0</v>
      </c>
      <c r="S151" s="80">
        <v>0</v>
      </c>
      <c r="T151" s="29">
        <f t="shared" si="65"/>
        <v>0</v>
      </c>
      <c r="U151" s="123" t="s">
        <v>829</v>
      </c>
      <c r="V151" s="27">
        <f t="shared" si="72"/>
        <v>0</v>
      </c>
      <c r="W151" s="108">
        <v>1</v>
      </c>
      <c r="X151" s="80">
        <v>1</v>
      </c>
      <c r="Y151" s="29">
        <f t="shared" si="67"/>
        <v>1</v>
      </c>
      <c r="Z151" s="123" t="s">
        <v>830</v>
      </c>
      <c r="AA151" s="27">
        <f t="shared" si="73"/>
        <v>0</v>
      </c>
    </row>
    <row r="152" spans="1:27" ht="96.6" x14ac:dyDescent="0.3">
      <c r="A152" s="586"/>
      <c r="B152" s="187" t="s">
        <v>66</v>
      </c>
      <c r="C152" s="602"/>
      <c r="D152" s="124" t="s">
        <v>831</v>
      </c>
      <c r="E152" s="123" t="s">
        <v>832</v>
      </c>
      <c r="F152" s="123" t="s">
        <v>833</v>
      </c>
      <c r="G152" s="108" t="s">
        <v>807</v>
      </c>
      <c r="H152" s="121">
        <v>38</v>
      </c>
      <c r="I152" s="80">
        <v>50</v>
      </c>
      <c r="J152" s="29">
        <f t="shared" si="69"/>
        <v>0.76</v>
      </c>
      <c r="K152" s="123"/>
      <c r="L152" s="27">
        <f t="shared" si="70"/>
        <v>0.76</v>
      </c>
      <c r="M152" s="135">
        <v>23</v>
      </c>
      <c r="N152" s="80">
        <v>50</v>
      </c>
      <c r="O152" s="29">
        <f t="shared" si="63"/>
        <v>0.46</v>
      </c>
      <c r="P152" s="123"/>
      <c r="Q152" s="27">
        <f t="shared" si="71"/>
        <v>30.263157894736842</v>
      </c>
      <c r="R152" s="73">
        <v>29</v>
      </c>
      <c r="S152" s="80">
        <v>50</v>
      </c>
      <c r="T152" s="29">
        <f t="shared" si="65"/>
        <v>0.57999999999999996</v>
      </c>
      <c r="U152" s="123"/>
      <c r="V152" s="27">
        <f t="shared" si="72"/>
        <v>0.95826086956521739</v>
      </c>
      <c r="W152" s="108">
        <v>26</v>
      </c>
      <c r="X152" s="80">
        <v>50</v>
      </c>
      <c r="Y152" s="29">
        <f t="shared" si="67"/>
        <v>0.52</v>
      </c>
      <c r="Z152" s="104"/>
      <c r="AA152" s="27">
        <f t="shared" si="73"/>
        <v>27.132486388384756</v>
      </c>
    </row>
    <row r="153" spans="1:27" ht="27.6" x14ac:dyDescent="0.3">
      <c r="A153" s="586"/>
      <c r="B153" s="187" t="s">
        <v>66</v>
      </c>
      <c r="C153" s="603"/>
      <c r="D153" s="124" t="s">
        <v>834</v>
      </c>
      <c r="E153" s="123" t="s">
        <v>626</v>
      </c>
      <c r="F153" s="124" t="s">
        <v>818</v>
      </c>
      <c r="G153" s="108" t="s">
        <v>807</v>
      </c>
      <c r="H153" s="147">
        <v>22</v>
      </c>
      <c r="I153" s="73">
        <v>30</v>
      </c>
      <c r="J153" s="29">
        <f t="shared" si="69"/>
        <v>0.73333333333333328</v>
      </c>
      <c r="K153" s="123"/>
      <c r="L153" s="27">
        <f t="shared" si="70"/>
        <v>0.73333333333333328</v>
      </c>
      <c r="M153" s="135">
        <v>23</v>
      </c>
      <c r="N153" s="80">
        <v>30</v>
      </c>
      <c r="O153" s="29">
        <f t="shared" si="63"/>
        <v>0.76666666666666672</v>
      </c>
      <c r="P153" s="123"/>
      <c r="Q153" s="27">
        <f t="shared" si="71"/>
        <v>31.363636363636367</v>
      </c>
      <c r="R153" s="73">
        <v>17</v>
      </c>
      <c r="S153" s="80">
        <v>30</v>
      </c>
      <c r="T153" s="29">
        <f t="shared" si="65"/>
        <v>0.56666666666666665</v>
      </c>
      <c r="U153" s="123"/>
      <c r="V153" s="27">
        <f t="shared" si="72"/>
        <v>0.54202898550724632</v>
      </c>
      <c r="W153" s="108">
        <v>18</v>
      </c>
      <c r="X153" s="80">
        <v>30</v>
      </c>
      <c r="Y153" s="29">
        <f t="shared" si="67"/>
        <v>0.6</v>
      </c>
      <c r="Z153" s="104"/>
      <c r="AA153" s="27">
        <f t="shared" si="73"/>
        <v>33.208556149732622</v>
      </c>
    </row>
    <row r="154" spans="1:27" ht="124.2" x14ac:dyDescent="0.3">
      <c r="A154" s="586"/>
      <c r="B154" s="187" t="s">
        <v>66</v>
      </c>
      <c r="C154" s="205" t="s">
        <v>835</v>
      </c>
      <c r="D154" s="123" t="s">
        <v>836</v>
      </c>
      <c r="E154" s="123" t="s">
        <v>837</v>
      </c>
      <c r="F154" s="124" t="s">
        <v>818</v>
      </c>
      <c r="G154" s="108" t="s">
        <v>807</v>
      </c>
      <c r="H154" s="147">
        <v>9</v>
      </c>
      <c r="I154" s="73">
        <v>16</v>
      </c>
      <c r="J154" s="29">
        <f t="shared" si="69"/>
        <v>0.5625</v>
      </c>
      <c r="K154" s="123"/>
      <c r="L154" s="27">
        <f t="shared" si="70"/>
        <v>0.5625</v>
      </c>
      <c r="M154" s="135">
        <v>11</v>
      </c>
      <c r="N154" s="80">
        <v>16</v>
      </c>
      <c r="O154" s="29">
        <f t="shared" si="63"/>
        <v>0.6875</v>
      </c>
      <c r="P154" s="123"/>
      <c r="Q154" s="27">
        <f t="shared" si="71"/>
        <v>19.555555555555557</v>
      </c>
      <c r="R154" s="80">
        <v>12</v>
      </c>
      <c r="S154" s="80">
        <v>16</v>
      </c>
      <c r="T154" s="29">
        <f t="shared" si="65"/>
        <v>0.75</v>
      </c>
      <c r="U154" s="123"/>
      <c r="V154" s="27">
        <f t="shared" si="72"/>
        <v>0.61363636363636354</v>
      </c>
      <c r="W154" s="108">
        <v>12</v>
      </c>
      <c r="X154" s="80">
        <v>16</v>
      </c>
      <c r="Y154" s="29">
        <f t="shared" si="67"/>
        <v>0.75</v>
      </c>
      <c r="Z154" s="104"/>
      <c r="AA154" s="27">
        <f t="shared" si="73"/>
        <v>19.555555555555557</v>
      </c>
    </row>
    <row r="155" spans="1:27" ht="110.4" x14ac:dyDescent="0.3">
      <c r="A155" s="586"/>
      <c r="B155" s="187" t="s">
        <v>66</v>
      </c>
      <c r="C155" s="604" t="s">
        <v>838</v>
      </c>
      <c r="D155" s="123" t="s">
        <v>839</v>
      </c>
      <c r="E155" s="123" t="s">
        <v>840</v>
      </c>
      <c r="F155" s="124" t="s">
        <v>841</v>
      </c>
      <c r="G155" s="108">
        <v>4</v>
      </c>
      <c r="H155" s="121">
        <v>1</v>
      </c>
      <c r="I155" s="80">
        <v>1</v>
      </c>
      <c r="J155" s="29">
        <f t="shared" si="69"/>
        <v>1</v>
      </c>
      <c r="K155" s="123"/>
      <c r="L155" s="27">
        <f t="shared" si="70"/>
        <v>0.25</v>
      </c>
      <c r="M155" s="121">
        <v>1</v>
      </c>
      <c r="N155" s="80">
        <v>1</v>
      </c>
      <c r="O155" s="29">
        <f t="shared" si="63"/>
        <v>1</v>
      </c>
      <c r="P155" s="123"/>
      <c r="Q155" s="27">
        <f t="shared" si="71"/>
        <v>4</v>
      </c>
      <c r="R155" s="80">
        <v>1</v>
      </c>
      <c r="S155" s="80">
        <v>1</v>
      </c>
      <c r="T155" s="29">
        <f t="shared" si="65"/>
        <v>1</v>
      </c>
      <c r="U155" s="123"/>
      <c r="V155" s="27">
        <f t="shared" si="72"/>
        <v>0.25</v>
      </c>
      <c r="W155" s="121">
        <v>1</v>
      </c>
      <c r="X155" s="80">
        <v>1</v>
      </c>
      <c r="Y155" s="29">
        <f t="shared" si="67"/>
        <v>1</v>
      </c>
      <c r="Z155" s="104"/>
      <c r="AA155" s="27">
        <f t="shared" si="73"/>
        <v>4</v>
      </c>
    </row>
    <row r="156" spans="1:27" ht="96.6" x14ac:dyDescent="0.3">
      <c r="A156" s="586"/>
      <c r="B156" s="187" t="s">
        <v>66</v>
      </c>
      <c r="C156" s="605"/>
      <c r="D156" s="123" t="s">
        <v>842</v>
      </c>
      <c r="E156" s="123" t="s">
        <v>843</v>
      </c>
      <c r="F156" s="124" t="s">
        <v>818</v>
      </c>
      <c r="G156" s="109">
        <v>4</v>
      </c>
      <c r="H156" s="121">
        <v>1</v>
      </c>
      <c r="I156" s="80">
        <v>1</v>
      </c>
      <c r="J156" s="29">
        <f t="shared" si="69"/>
        <v>1</v>
      </c>
      <c r="K156" s="123"/>
      <c r="L156" s="27">
        <f t="shared" si="70"/>
        <v>0.25</v>
      </c>
      <c r="M156" s="121">
        <v>1</v>
      </c>
      <c r="N156" s="80">
        <v>1</v>
      </c>
      <c r="O156" s="29">
        <f t="shared" si="63"/>
        <v>1</v>
      </c>
      <c r="P156" s="123"/>
      <c r="Q156" s="27">
        <f t="shared" si="71"/>
        <v>4</v>
      </c>
      <c r="R156" s="121">
        <v>1</v>
      </c>
      <c r="S156" s="80">
        <v>1</v>
      </c>
      <c r="T156" s="29">
        <f t="shared" si="65"/>
        <v>1</v>
      </c>
      <c r="U156" s="123"/>
      <c r="V156" s="27">
        <f t="shared" si="72"/>
        <v>0.25</v>
      </c>
      <c r="W156" s="121">
        <v>1</v>
      </c>
      <c r="X156" s="80">
        <v>1</v>
      </c>
      <c r="Y156" s="29">
        <f t="shared" si="67"/>
        <v>1</v>
      </c>
      <c r="Z156" s="104"/>
      <c r="AA156" s="27">
        <f t="shared" si="73"/>
        <v>4</v>
      </c>
    </row>
    <row r="157" spans="1:27" ht="96.6" x14ac:dyDescent="0.3">
      <c r="A157" s="586"/>
      <c r="B157" s="187" t="s">
        <v>66</v>
      </c>
      <c r="C157" s="605"/>
      <c r="D157" s="123" t="s">
        <v>844</v>
      </c>
      <c r="E157" s="123" t="s">
        <v>845</v>
      </c>
      <c r="F157" s="124" t="s">
        <v>818</v>
      </c>
      <c r="G157" s="109">
        <v>4</v>
      </c>
      <c r="H157" s="121">
        <v>1</v>
      </c>
      <c r="I157" s="80">
        <v>1</v>
      </c>
      <c r="J157" s="29">
        <f t="shared" si="69"/>
        <v>1</v>
      </c>
      <c r="K157" s="123"/>
      <c r="L157" s="27">
        <f t="shared" si="70"/>
        <v>0.25</v>
      </c>
      <c r="M157" s="121">
        <v>1</v>
      </c>
      <c r="N157" s="80">
        <v>1</v>
      </c>
      <c r="O157" s="29">
        <f t="shared" si="63"/>
        <v>1</v>
      </c>
      <c r="P157" s="123"/>
      <c r="Q157" s="27">
        <f t="shared" si="71"/>
        <v>4</v>
      </c>
      <c r="R157" s="121">
        <v>1</v>
      </c>
      <c r="S157" s="80">
        <v>1</v>
      </c>
      <c r="T157" s="29">
        <f t="shared" si="65"/>
        <v>1</v>
      </c>
      <c r="U157" s="123"/>
      <c r="V157" s="27">
        <f t="shared" si="72"/>
        <v>0.25</v>
      </c>
      <c r="W157" s="121">
        <v>1</v>
      </c>
      <c r="X157" s="80">
        <v>1</v>
      </c>
      <c r="Y157" s="29">
        <f t="shared" si="67"/>
        <v>1</v>
      </c>
      <c r="Z157" s="104"/>
      <c r="AA157" s="27">
        <f t="shared" si="73"/>
        <v>4</v>
      </c>
    </row>
    <row r="158" spans="1:27" ht="55.2" x14ac:dyDescent="0.3">
      <c r="A158" s="586"/>
      <c r="B158" s="187" t="s">
        <v>66</v>
      </c>
      <c r="C158" s="606"/>
      <c r="D158" s="79" t="s">
        <v>846</v>
      </c>
      <c r="E158" s="79" t="s">
        <v>847</v>
      </c>
      <c r="F158" s="124" t="s">
        <v>818</v>
      </c>
      <c r="G158" s="79">
        <v>4</v>
      </c>
      <c r="H158" s="108">
        <v>1</v>
      </c>
      <c r="I158" s="108">
        <v>1</v>
      </c>
      <c r="J158" s="29">
        <f t="shared" si="69"/>
        <v>1</v>
      </c>
      <c r="K158" s="29"/>
      <c r="L158" s="27">
        <f t="shared" si="70"/>
        <v>0.25</v>
      </c>
      <c r="M158" s="108">
        <v>1</v>
      </c>
      <c r="N158" s="108">
        <v>1</v>
      </c>
      <c r="O158" s="29">
        <f t="shared" si="63"/>
        <v>1</v>
      </c>
      <c r="P158" s="108"/>
      <c r="Q158" s="27">
        <f t="shared" si="71"/>
        <v>4</v>
      </c>
      <c r="R158" s="108">
        <v>1</v>
      </c>
      <c r="S158" s="108">
        <v>1</v>
      </c>
      <c r="T158" s="29">
        <f t="shared" si="65"/>
        <v>1</v>
      </c>
      <c r="U158" s="108"/>
      <c r="V158" s="27">
        <f t="shared" si="72"/>
        <v>0.25</v>
      </c>
      <c r="W158" s="108">
        <v>1</v>
      </c>
      <c r="X158" s="108">
        <v>1</v>
      </c>
      <c r="Y158" s="29">
        <f t="shared" si="67"/>
        <v>1</v>
      </c>
      <c r="Z158" s="108"/>
      <c r="AA158" s="27">
        <f t="shared" si="73"/>
        <v>4</v>
      </c>
    </row>
    <row r="159" spans="1:27" ht="96.6" x14ac:dyDescent="0.3">
      <c r="A159" s="586"/>
      <c r="B159" s="187" t="s">
        <v>672</v>
      </c>
      <c r="C159" s="206" t="s">
        <v>582</v>
      </c>
      <c r="D159" s="109" t="s">
        <v>583</v>
      </c>
      <c r="E159" s="109" t="s">
        <v>584</v>
      </c>
      <c r="F159" s="109" t="s">
        <v>603</v>
      </c>
      <c r="G159" s="123">
        <v>4</v>
      </c>
      <c r="H159" s="123">
        <v>4</v>
      </c>
      <c r="I159" s="123">
        <v>4</v>
      </c>
      <c r="J159" s="29">
        <v>0</v>
      </c>
      <c r="K159" s="122"/>
      <c r="L159" s="27">
        <v>1</v>
      </c>
      <c r="M159" s="123">
        <v>4</v>
      </c>
      <c r="N159" s="123">
        <v>4</v>
      </c>
      <c r="O159" s="132">
        <v>0</v>
      </c>
      <c r="P159" s="122"/>
      <c r="Q159" s="84">
        <v>1</v>
      </c>
      <c r="R159" s="123">
        <v>4</v>
      </c>
      <c r="S159" s="123">
        <v>4</v>
      </c>
      <c r="T159" s="140">
        <v>0</v>
      </c>
      <c r="U159" s="122"/>
      <c r="V159" s="84" t="s">
        <v>848</v>
      </c>
      <c r="W159" s="7">
        <v>4</v>
      </c>
      <c r="X159" s="123">
        <v>4</v>
      </c>
      <c r="Y159" s="140">
        <v>0</v>
      </c>
      <c r="Z159" s="9"/>
      <c r="AA159" s="84">
        <v>1</v>
      </c>
    </row>
    <row r="160" spans="1:27" ht="55.2" customHeight="1" x14ac:dyDescent="0.3">
      <c r="A160" s="586"/>
      <c r="B160" s="187" t="s">
        <v>672</v>
      </c>
      <c r="C160" s="539" t="s">
        <v>585</v>
      </c>
      <c r="D160" s="157" t="s">
        <v>586</v>
      </c>
      <c r="E160" s="159" t="s">
        <v>587</v>
      </c>
      <c r="F160" s="123" t="s">
        <v>849</v>
      </c>
      <c r="G160" s="123">
        <v>12</v>
      </c>
      <c r="H160" s="123">
        <v>4</v>
      </c>
      <c r="I160" s="123">
        <v>4</v>
      </c>
      <c r="J160" s="29">
        <v>0</v>
      </c>
      <c r="K160" s="122" t="s">
        <v>850</v>
      </c>
      <c r="L160" s="27">
        <v>0.33333333333333331</v>
      </c>
      <c r="M160" s="123">
        <v>4</v>
      </c>
      <c r="N160" s="123">
        <v>4</v>
      </c>
      <c r="O160" s="132">
        <v>0</v>
      </c>
      <c r="P160" s="122" t="s">
        <v>850</v>
      </c>
      <c r="Q160" s="84">
        <v>0.33333333333333331</v>
      </c>
      <c r="R160" s="123">
        <v>4</v>
      </c>
      <c r="S160" s="123">
        <v>4</v>
      </c>
      <c r="T160" s="140">
        <v>0</v>
      </c>
      <c r="U160" s="133"/>
      <c r="V160" s="84">
        <v>0.33333333333333331</v>
      </c>
      <c r="W160" s="7">
        <v>4</v>
      </c>
      <c r="X160" s="123">
        <v>4</v>
      </c>
      <c r="Y160" s="140">
        <v>0</v>
      </c>
      <c r="Z160" s="9"/>
      <c r="AA160" s="84">
        <v>1</v>
      </c>
    </row>
    <row r="161" spans="1:27" ht="41.4" x14ac:dyDescent="0.3">
      <c r="A161" s="586"/>
      <c r="B161" s="187" t="s">
        <v>672</v>
      </c>
      <c r="C161" s="540"/>
      <c r="D161" s="157" t="s">
        <v>588</v>
      </c>
      <c r="E161" s="159" t="s">
        <v>589</v>
      </c>
      <c r="F161" s="123" t="s">
        <v>603</v>
      </c>
      <c r="G161" s="123">
        <v>1</v>
      </c>
      <c r="H161" s="123">
        <v>0</v>
      </c>
      <c r="I161" s="123">
        <v>0</v>
      </c>
      <c r="J161" s="29">
        <v>0</v>
      </c>
      <c r="K161" s="122" t="s">
        <v>851</v>
      </c>
      <c r="L161" s="27">
        <v>0</v>
      </c>
      <c r="M161" s="123">
        <v>0</v>
      </c>
      <c r="N161" s="123">
        <v>0</v>
      </c>
      <c r="O161" s="132">
        <v>1</v>
      </c>
      <c r="P161" s="122" t="s">
        <v>851</v>
      </c>
      <c r="Q161" s="84">
        <v>0</v>
      </c>
      <c r="R161" s="123">
        <v>1</v>
      </c>
      <c r="S161" s="123">
        <v>1</v>
      </c>
      <c r="T161" s="140">
        <v>0</v>
      </c>
      <c r="U161" s="134"/>
      <c r="V161" s="84">
        <v>0</v>
      </c>
      <c r="W161" s="7">
        <v>0</v>
      </c>
      <c r="X161" s="123">
        <v>0</v>
      </c>
      <c r="Y161" s="140">
        <v>0</v>
      </c>
      <c r="Z161" s="9"/>
      <c r="AA161" s="84">
        <v>1</v>
      </c>
    </row>
    <row r="162" spans="1:27" ht="69.599999999999994" x14ac:dyDescent="0.3">
      <c r="A162" s="586"/>
      <c r="B162" s="187" t="s">
        <v>672</v>
      </c>
      <c r="C162" s="118" t="s">
        <v>590</v>
      </c>
      <c r="D162" s="157" t="s">
        <v>591</v>
      </c>
      <c r="E162" s="159" t="s">
        <v>592</v>
      </c>
      <c r="F162" s="123" t="s">
        <v>852</v>
      </c>
      <c r="G162" s="123">
        <v>12</v>
      </c>
      <c r="H162" s="123">
        <v>4</v>
      </c>
      <c r="I162" s="123">
        <v>4</v>
      </c>
      <c r="J162" s="29">
        <v>1</v>
      </c>
      <c r="K162" s="123" t="s">
        <v>853</v>
      </c>
      <c r="L162" s="27">
        <v>0.33333333333333331</v>
      </c>
      <c r="M162" s="123">
        <v>4</v>
      </c>
      <c r="N162" s="123">
        <v>4</v>
      </c>
      <c r="O162" s="132">
        <v>1</v>
      </c>
      <c r="P162" s="123" t="s">
        <v>853</v>
      </c>
      <c r="Q162" s="84">
        <v>0.33333333333333331</v>
      </c>
      <c r="R162" s="123">
        <v>3</v>
      </c>
      <c r="S162" s="123">
        <v>3</v>
      </c>
      <c r="T162" s="140">
        <v>0</v>
      </c>
      <c r="U162" s="134"/>
      <c r="V162" s="84">
        <v>0.33333333333333331</v>
      </c>
      <c r="W162" s="7">
        <v>3</v>
      </c>
      <c r="X162" s="123">
        <v>3</v>
      </c>
      <c r="Y162" s="140">
        <v>0</v>
      </c>
      <c r="Z162" s="9"/>
      <c r="AA162" s="84">
        <v>1</v>
      </c>
    </row>
    <row r="163" spans="1:27" ht="69" x14ac:dyDescent="0.3">
      <c r="A163" s="586"/>
      <c r="B163" s="187" t="s">
        <v>672</v>
      </c>
      <c r="C163" s="159" t="s">
        <v>593</v>
      </c>
      <c r="D163" s="157" t="s">
        <v>594</v>
      </c>
      <c r="E163" s="159" t="s">
        <v>595</v>
      </c>
      <c r="F163" s="123" t="s">
        <v>854</v>
      </c>
      <c r="G163" s="123">
        <v>12</v>
      </c>
      <c r="H163" s="123">
        <v>3</v>
      </c>
      <c r="I163" s="123">
        <v>3</v>
      </c>
      <c r="J163" s="29">
        <v>0</v>
      </c>
      <c r="K163" s="123" t="s">
        <v>855</v>
      </c>
      <c r="L163" s="27">
        <v>0.33333333333333331</v>
      </c>
      <c r="M163" s="123">
        <v>3</v>
      </c>
      <c r="N163" s="123">
        <v>3</v>
      </c>
      <c r="O163" s="132">
        <v>0</v>
      </c>
      <c r="P163" s="123" t="s">
        <v>856</v>
      </c>
      <c r="Q163" s="84">
        <v>0.33333333333333331</v>
      </c>
      <c r="R163" s="3">
        <v>3</v>
      </c>
      <c r="S163" s="123">
        <v>3</v>
      </c>
      <c r="T163" s="140">
        <v>0</v>
      </c>
      <c r="U163" s="123" t="s">
        <v>856</v>
      </c>
      <c r="V163" s="84">
        <v>0.33333333333333331</v>
      </c>
      <c r="W163" s="3">
        <v>3</v>
      </c>
      <c r="X163" s="123">
        <v>3</v>
      </c>
      <c r="Y163" s="140">
        <v>0</v>
      </c>
      <c r="Z163" s="123" t="s">
        <v>856</v>
      </c>
      <c r="AA163" s="84">
        <v>1</v>
      </c>
    </row>
    <row r="164" spans="1:27" ht="82.8" x14ac:dyDescent="0.3">
      <c r="A164" s="586"/>
      <c r="B164" s="187" t="s">
        <v>672</v>
      </c>
      <c r="C164" s="159" t="s">
        <v>596</v>
      </c>
      <c r="D164" s="157" t="s">
        <v>597</v>
      </c>
      <c r="E164" s="159" t="s">
        <v>598</v>
      </c>
      <c r="F164" s="123" t="s">
        <v>857</v>
      </c>
      <c r="G164" s="123">
        <v>12</v>
      </c>
      <c r="H164" s="123">
        <v>3</v>
      </c>
      <c r="I164" s="123">
        <v>3</v>
      </c>
      <c r="J164" s="29">
        <v>0.25</v>
      </c>
      <c r="K164" s="159" t="s">
        <v>858</v>
      </c>
      <c r="L164" s="27">
        <v>0.25</v>
      </c>
      <c r="M164" s="123">
        <v>3</v>
      </c>
      <c r="N164" s="123">
        <v>3</v>
      </c>
      <c r="O164" s="132">
        <v>0</v>
      </c>
      <c r="P164" s="159" t="s">
        <v>859</v>
      </c>
      <c r="Q164" s="84">
        <v>0.25</v>
      </c>
      <c r="R164" s="3">
        <v>3</v>
      </c>
      <c r="S164" s="123">
        <v>3</v>
      </c>
      <c r="T164" s="140">
        <v>0</v>
      </c>
      <c r="U164" s="159" t="s">
        <v>860</v>
      </c>
      <c r="V164" s="84">
        <v>0.25</v>
      </c>
      <c r="W164" s="3">
        <v>3</v>
      </c>
      <c r="X164" s="123">
        <v>3</v>
      </c>
      <c r="Y164" s="140">
        <v>0</v>
      </c>
      <c r="Z164" s="159" t="s">
        <v>861</v>
      </c>
      <c r="AA164" s="84">
        <v>1</v>
      </c>
    </row>
    <row r="165" spans="1:27" ht="55.2" customHeight="1" x14ac:dyDescent="0.3">
      <c r="A165" s="587"/>
      <c r="B165" s="187" t="s">
        <v>672</v>
      </c>
      <c r="C165" s="157" t="s">
        <v>599</v>
      </c>
      <c r="D165" s="157" t="s">
        <v>600</v>
      </c>
      <c r="E165" s="159" t="s">
        <v>601</v>
      </c>
      <c r="F165" s="123" t="s">
        <v>862</v>
      </c>
      <c r="G165" s="123">
        <v>12</v>
      </c>
      <c r="H165" s="7">
        <v>3</v>
      </c>
      <c r="I165" s="7">
        <v>3</v>
      </c>
      <c r="J165" s="29">
        <v>1</v>
      </c>
      <c r="K165" s="123" t="s">
        <v>863</v>
      </c>
      <c r="L165" s="27">
        <v>0.25</v>
      </c>
      <c r="M165" s="123">
        <v>3</v>
      </c>
      <c r="N165" s="123">
        <v>3</v>
      </c>
      <c r="O165" s="132">
        <v>1</v>
      </c>
      <c r="P165" s="123" t="s">
        <v>863</v>
      </c>
      <c r="Q165" s="84">
        <v>0.25</v>
      </c>
      <c r="R165" s="3">
        <v>3</v>
      </c>
      <c r="S165" s="123">
        <v>3</v>
      </c>
      <c r="T165" s="140">
        <v>0</v>
      </c>
      <c r="U165" s="123" t="s">
        <v>863</v>
      </c>
      <c r="V165" s="84">
        <v>0.25</v>
      </c>
      <c r="W165" s="3">
        <v>3</v>
      </c>
      <c r="X165" s="123">
        <v>3</v>
      </c>
      <c r="Y165" s="140">
        <v>0</v>
      </c>
      <c r="Z165" s="123" t="s">
        <v>863</v>
      </c>
      <c r="AA165" s="84">
        <v>1</v>
      </c>
    </row>
    <row r="166" spans="1:27" ht="96.6" x14ac:dyDescent="0.3">
      <c r="A166" s="217"/>
      <c r="B166" s="187" t="s">
        <v>1214</v>
      </c>
      <c r="C166" s="123" t="s">
        <v>631</v>
      </c>
      <c r="D166" s="650" t="s">
        <v>632</v>
      </c>
      <c r="E166" s="123" t="s">
        <v>633</v>
      </c>
      <c r="F166" s="123" t="s">
        <v>738</v>
      </c>
      <c r="G166" s="651">
        <v>7</v>
      </c>
      <c r="H166" s="652">
        <v>0</v>
      </c>
      <c r="I166" s="7">
        <v>0</v>
      </c>
      <c r="J166" s="132">
        <f t="shared" ref="J166:J170" si="74">IFERROR((H166/I166),0)</f>
        <v>0</v>
      </c>
      <c r="K166" s="123" t="s">
        <v>1215</v>
      </c>
      <c r="L166" s="653">
        <f t="shared" ref="L166:L170" si="75">IFERROR(IF(G166="Según demanda",H166/I166,H166/G166),0)</f>
        <v>0</v>
      </c>
      <c r="M166" s="652">
        <v>0</v>
      </c>
      <c r="N166" s="7">
        <v>0</v>
      </c>
      <c r="O166" s="29">
        <f t="shared" ref="O166:O170" si="76">IFERROR((M166/N166),0)</f>
        <v>0</v>
      </c>
      <c r="P166" s="123" t="s">
        <v>1216</v>
      </c>
      <c r="Q166" s="653">
        <f t="shared" ref="Q166:Q170" si="77">IFERROR(IF(L166="Según demanda",M166/N166,M166/L166),0)</f>
        <v>0</v>
      </c>
      <c r="R166" s="652">
        <v>7</v>
      </c>
      <c r="S166" s="7">
        <v>7</v>
      </c>
      <c r="T166" s="7">
        <v>100</v>
      </c>
      <c r="U166" s="3" t="s">
        <v>1217</v>
      </c>
      <c r="V166" s="653">
        <f t="shared" ref="V166:V170" si="78">IFERROR(IF(Q166="Según demanda",R166/S166,R166/Q166),0)</f>
        <v>0</v>
      </c>
      <c r="W166" s="652">
        <v>0</v>
      </c>
      <c r="X166" s="7">
        <v>0</v>
      </c>
      <c r="Y166" s="29">
        <f t="shared" ref="Y166:Y170" si="79">IFERROR((W166/X166),0)</f>
        <v>0</v>
      </c>
      <c r="Z166" s="3" t="s">
        <v>1218</v>
      </c>
      <c r="AA166" s="653">
        <f t="shared" ref="AA166:AA170" si="80">IFERROR(IF(V166="Según demanda",W166/X166,W166/V166),0)</f>
        <v>0</v>
      </c>
    </row>
    <row r="167" spans="1:27" ht="82.8" x14ac:dyDescent="0.3">
      <c r="A167" s="217"/>
      <c r="B167" s="187" t="s">
        <v>1214</v>
      </c>
      <c r="C167" s="123" t="s">
        <v>631</v>
      </c>
      <c r="D167" s="650" t="s">
        <v>634</v>
      </c>
      <c r="E167" s="123" t="s">
        <v>795</v>
      </c>
      <c r="F167" s="123" t="s">
        <v>255</v>
      </c>
      <c r="G167" s="654" t="s">
        <v>1219</v>
      </c>
      <c r="H167" s="655">
        <v>425</v>
      </c>
      <c r="I167" s="124">
        <v>441</v>
      </c>
      <c r="J167" s="132">
        <f t="shared" si="74"/>
        <v>0.96371882086167804</v>
      </c>
      <c r="K167" s="138" t="s">
        <v>1220</v>
      </c>
      <c r="L167" s="653">
        <f t="shared" si="75"/>
        <v>0</v>
      </c>
      <c r="M167" s="655">
        <v>524</v>
      </c>
      <c r="N167" s="80">
        <v>547</v>
      </c>
      <c r="O167" s="29">
        <f t="shared" si="76"/>
        <v>0.9579524680073126</v>
      </c>
      <c r="P167" s="138" t="s">
        <v>1221</v>
      </c>
      <c r="Q167" s="653">
        <f>IFERROR(IF(L167="Según demanda",M167/N167,M167/L167),0)</f>
        <v>0</v>
      </c>
      <c r="R167" s="656">
        <v>405</v>
      </c>
      <c r="S167" s="30" t="s">
        <v>1222</v>
      </c>
      <c r="T167" s="29">
        <f t="shared" ref="T167:T170" si="81">IFERROR((R167/S167),0)</f>
        <v>0.95971563981042651</v>
      </c>
      <c r="U167" s="108" t="s">
        <v>1220</v>
      </c>
      <c r="V167" s="653">
        <f t="shared" si="78"/>
        <v>0</v>
      </c>
      <c r="W167" s="656">
        <v>408</v>
      </c>
      <c r="X167" s="108">
        <v>416</v>
      </c>
      <c r="Y167" s="29">
        <f t="shared" si="79"/>
        <v>0.98076923076923073</v>
      </c>
      <c r="Z167" s="138" t="s">
        <v>1221</v>
      </c>
      <c r="AA167" s="653">
        <f t="shared" si="80"/>
        <v>0</v>
      </c>
    </row>
    <row r="168" spans="1:27" ht="110.4" x14ac:dyDescent="0.3">
      <c r="A168" s="217"/>
      <c r="B168" s="187" t="s">
        <v>1214</v>
      </c>
      <c r="C168" s="123" t="s">
        <v>631</v>
      </c>
      <c r="D168" s="650" t="s">
        <v>1223</v>
      </c>
      <c r="E168" s="123" t="s">
        <v>1224</v>
      </c>
      <c r="F168" s="123" t="s">
        <v>1225</v>
      </c>
      <c r="G168" s="654" t="s">
        <v>1226</v>
      </c>
      <c r="H168" s="656">
        <v>0</v>
      </c>
      <c r="I168" s="124">
        <v>0</v>
      </c>
      <c r="J168" s="132">
        <f t="shared" si="74"/>
        <v>0</v>
      </c>
      <c r="K168" s="124" t="s">
        <v>1227</v>
      </c>
      <c r="L168" s="653">
        <f t="shared" si="75"/>
        <v>0</v>
      </c>
      <c r="M168" s="652">
        <v>0</v>
      </c>
      <c r="N168" s="80">
        <v>0</v>
      </c>
      <c r="O168" s="29">
        <f t="shared" si="76"/>
        <v>0</v>
      </c>
      <c r="P168" s="124" t="s">
        <v>1228</v>
      </c>
      <c r="Q168" s="653">
        <f t="shared" si="77"/>
        <v>0</v>
      </c>
      <c r="R168" s="657">
        <v>6514</v>
      </c>
      <c r="S168" s="139" t="s">
        <v>1229</v>
      </c>
      <c r="T168" s="29">
        <f t="shared" si="81"/>
        <v>1</v>
      </c>
      <c r="U168" s="108" t="s">
        <v>1230</v>
      </c>
      <c r="V168" s="653">
        <f t="shared" si="78"/>
        <v>0</v>
      </c>
      <c r="W168" s="656">
        <v>2504</v>
      </c>
      <c r="X168" s="30" t="s">
        <v>1231</v>
      </c>
      <c r="Y168" s="29">
        <f t="shared" si="79"/>
        <v>1</v>
      </c>
      <c r="Z168" s="108" t="s">
        <v>1232</v>
      </c>
      <c r="AA168" s="653">
        <f t="shared" si="80"/>
        <v>0</v>
      </c>
    </row>
    <row r="169" spans="1:27" ht="69" x14ac:dyDescent="0.3">
      <c r="A169" s="217"/>
      <c r="B169" s="187" t="s">
        <v>1214</v>
      </c>
      <c r="C169" s="123" t="s">
        <v>631</v>
      </c>
      <c r="D169" s="650" t="s">
        <v>635</v>
      </c>
      <c r="E169" s="123" t="s">
        <v>737</v>
      </c>
      <c r="F169" s="124" t="s">
        <v>1233</v>
      </c>
      <c r="G169" s="651">
        <v>1</v>
      </c>
      <c r="H169" s="655">
        <v>0</v>
      </c>
      <c r="I169" s="124">
        <v>0</v>
      </c>
      <c r="J169" s="132">
        <f t="shared" si="74"/>
        <v>0</v>
      </c>
      <c r="K169" s="124" t="s">
        <v>1234</v>
      </c>
      <c r="L169" s="653">
        <f t="shared" si="75"/>
        <v>0</v>
      </c>
      <c r="M169" s="655">
        <v>0</v>
      </c>
      <c r="N169" s="80">
        <v>0</v>
      </c>
      <c r="O169" s="29">
        <f t="shared" si="76"/>
        <v>0</v>
      </c>
      <c r="P169" s="658" t="s">
        <v>1235</v>
      </c>
      <c r="Q169" s="653">
        <f t="shared" si="77"/>
        <v>0</v>
      </c>
      <c r="R169" s="656">
        <v>1</v>
      </c>
      <c r="S169" s="30" t="s">
        <v>866</v>
      </c>
      <c r="T169" s="29">
        <f t="shared" si="81"/>
        <v>1</v>
      </c>
      <c r="U169" s="108" t="s">
        <v>1236</v>
      </c>
      <c r="V169" s="653">
        <f t="shared" si="78"/>
        <v>0</v>
      </c>
      <c r="W169" s="656">
        <v>0</v>
      </c>
      <c r="X169" s="30" t="s">
        <v>363</v>
      </c>
      <c r="Y169" s="29">
        <f t="shared" si="79"/>
        <v>0</v>
      </c>
      <c r="Z169" s="108" t="s">
        <v>1236</v>
      </c>
      <c r="AA169" s="653">
        <f t="shared" si="80"/>
        <v>0</v>
      </c>
    </row>
    <row r="170" spans="1:27" ht="111.6" thickBot="1" x14ac:dyDescent="0.35">
      <c r="A170" s="217"/>
      <c r="B170" s="674" t="s">
        <v>1214</v>
      </c>
      <c r="C170" s="659" t="s">
        <v>631</v>
      </c>
      <c r="D170" s="660" t="s">
        <v>1237</v>
      </c>
      <c r="E170" s="659" t="s">
        <v>1238</v>
      </c>
      <c r="F170" s="659" t="s">
        <v>1239</v>
      </c>
      <c r="G170" s="661" t="s">
        <v>764</v>
      </c>
      <c r="H170" s="662">
        <v>0</v>
      </c>
      <c r="I170" s="663">
        <v>0</v>
      </c>
      <c r="J170" s="664">
        <f t="shared" si="74"/>
        <v>0</v>
      </c>
      <c r="K170" s="665" t="s">
        <v>1240</v>
      </c>
      <c r="L170" s="666">
        <f t="shared" si="75"/>
        <v>0</v>
      </c>
      <c r="M170" s="662">
        <v>190</v>
      </c>
      <c r="N170" s="667">
        <v>190</v>
      </c>
      <c r="O170" s="668">
        <f t="shared" si="76"/>
        <v>1</v>
      </c>
      <c r="P170" s="669" t="s">
        <v>1241</v>
      </c>
      <c r="Q170" s="666">
        <f t="shared" si="77"/>
        <v>0</v>
      </c>
      <c r="R170" s="670">
        <v>507</v>
      </c>
      <c r="S170" s="671">
        <v>18031</v>
      </c>
      <c r="T170" s="668">
        <f t="shared" si="81"/>
        <v>2.8118240807498196E-2</v>
      </c>
      <c r="U170" s="671" t="s">
        <v>1242</v>
      </c>
      <c r="V170" s="666">
        <f t="shared" si="78"/>
        <v>0</v>
      </c>
      <c r="W170" s="670">
        <v>1077</v>
      </c>
      <c r="X170" s="672" t="s">
        <v>1243</v>
      </c>
      <c r="Y170" s="668">
        <f t="shared" si="79"/>
        <v>8.3559624485995812E-2</v>
      </c>
      <c r="Z170" s="671" t="s">
        <v>1244</v>
      </c>
      <c r="AA170" s="666">
        <f t="shared" si="80"/>
        <v>0</v>
      </c>
    </row>
    <row r="171" spans="1:27" ht="151.80000000000001" x14ac:dyDescent="0.3">
      <c r="A171" s="675" t="s">
        <v>1045</v>
      </c>
      <c r="B171" s="264" t="s">
        <v>602</v>
      </c>
      <c r="C171" s="265" t="s">
        <v>590</v>
      </c>
      <c r="D171" s="266" t="s">
        <v>768</v>
      </c>
      <c r="E171" s="267" t="s">
        <v>769</v>
      </c>
      <c r="F171" s="268" t="s">
        <v>770</v>
      </c>
      <c r="G171" s="269">
        <v>11</v>
      </c>
      <c r="H171" s="270">
        <v>2</v>
      </c>
      <c r="I171" s="270">
        <v>2</v>
      </c>
      <c r="J171" s="271">
        <v>1</v>
      </c>
      <c r="K171" s="268" t="s">
        <v>990</v>
      </c>
      <c r="L171" s="272">
        <v>1</v>
      </c>
      <c r="M171" s="234">
        <v>3</v>
      </c>
      <c r="N171" s="234">
        <v>3</v>
      </c>
      <c r="O171" s="235">
        <v>1</v>
      </c>
      <c r="P171" s="236" t="s">
        <v>991</v>
      </c>
      <c r="Q171" s="237">
        <v>1</v>
      </c>
      <c r="R171" s="234">
        <v>3</v>
      </c>
      <c r="S171" s="234">
        <v>3</v>
      </c>
      <c r="T171" s="235">
        <v>1</v>
      </c>
      <c r="U171" s="236" t="s">
        <v>992</v>
      </c>
      <c r="V171" s="237">
        <v>1</v>
      </c>
      <c r="W171" s="342">
        <v>3</v>
      </c>
      <c r="X171" s="342">
        <v>3</v>
      </c>
      <c r="Y171" s="339">
        <v>1</v>
      </c>
      <c r="Z171" s="340" t="s">
        <v>993</v>
      </c>
      <c r="AA171" s="341">
        <v>1</v>
      </c>
    </row>
    <row r="172" spans="1:27" ht="193.2" x14ac:dyDescent="0.3">
      <c r="A172" s="676"/>
      <c r="B172" s="598" t="s">
        <v>636</v>
      </c>
      <c r="C172" s="273" t="s">
        <v>637</v>
      </c>
      <c r="D172" s="274" t="s">
        <v>638</v>
      </c>
      <c r="E172" s="275" t="s">
        <v>639</v>
      </c>
      <c r="F172" s="274" t="s">
        <v>648</v>
      </c>
      <c r="G172" s="276" t="s">
        <v>764</v>
      </c>
      <c r="H172" s="277">
        <v>3</v>
      </c>
      <c r="I172" s="277">
        <v>3</v>
      </c>
      <c r="J172" s="278">
        <v>1</v>
      </c>
      <c r="K172" s="279" t="s">
        <v>994</v>
      </c>
      <c r="L172" s="280">
        <v>1</v>
      </c>
      <c r="M172" s="238">
        <v>3</v>
      </c>
      <c r="N172" s="238">
        <v>3</v>
      </c>
      <c r="O172" s="239">
        <v>1</v>
      </c>
      <c r="P172" s="240" t="s">
        <v>995</v>
      </c>
      <c r="Q172" s="241">
        <v>1</v>
      </c>
      <c r="R172" s="250">
        <v>4</v>
      </c>
      <c r="S172" s="250">
        <v>4</v>
      </c>
      <c r="T172" s="239">
        <v>1</v>
      </c>
      <c r="U172" s="332" t="s">
        <v>996</v>
      </c>
      <c r="V172" s="241">
        <v>1</v>
      </c>
      <c r="W172" s="328">
        <v>3</v>
      </c>
      <c r="X172" s="328">
        <v>3</v>
      </c>
      <c r="Y172" s="257">
        <v>1</v>
      </c>
      <c r="Z172" s="258" t="s">
        <v>997</v>
      </c>
      <c r="AA172" s="259">
        <v>1</v>
      </c>
    </row>
    <row r="173" spans="1:27" ht="208.8" x14ac:dyDescent="0.3">
      <c r="A173" s="676"/>
      <c r="B173" s="599"/>
      <c r="C173" s="274" t="s">
        <v>998</v>
      </c>
      <c r="D173" s="274" t="s">
        <v>640</v>
      </c>
      <c r="E173" s="275" t="s">
        <v>641</v>
      </c>
      <c r="F173" s="274" t="s">
        <v>999</v>
      </c>
      <c r="G173" s="281" t="s">
        <v>671</v>
      </c>
      <c r="H173" s="282">
        <v>40</v>
      </c>
      <c r="I173" s="282">
        <v>40</v>
      </c>
      <c r="J173" s="283">
        <v>1</v>
      </c>
      <c r="K173" s="284" t="s">
        <v>1000</v>
      </c>
      <c r="L173" s="285">
        <v>1</v>
      </c>
      <c r="M173" s="238">
        <v>40</v>
      </c>
      <c r="N173" s="238">
        <v>40</v>
      </c>
      <c r="O173" s="239">
        <v>1</v>
      </c>
      <c r="P173" s="240" t="s">
        <v>1001</v>
      </c>
      <c r="Q173" s="241">
        <v>1</v>
      </c>
      <c r="R173" s="251">
        <v>0</v>
      </c>
      <c r="S173" s="251">
        <v>0</v>
      </c>
      <c r="T173" s="252">
        <v>0</v>
      </c>
      <c r="U173" s="330" t="s">
        <v>1002</v>
      </c>
      <c r="V173" s="253">
        <v>1</v>
      </c>
      <c r="W173" s="347">
        <v>40</v>
      </c>
      <c r="X173" s="347">
        <v>40</v>
      </c>
      <c r="Y173" s="348">
        <v>1</v>
      </c>
      <c r="Z173" s="333" t="s">
        <v>1003</v>
      </c>
      <c r="AA173" s="334">
        <v>1</v>
      </c>
    </row>
    <row r="174" spans="1:27" ht="409.6" x14ac:dyDescent="0.3">
      <c r="A174" s="676"/>
      <c r="B174" s="599"/>
      <c r="C174" s="274" t="s">
        <v>642</v>
      </c>
      <c r="D174" s="274" t="s">
        <v>643</v>
      </c>
      <c r="E174" s="275" t="s">
        <v>644</v>
      </c>
      <c r="F174" s="286" t="s">
        <v>759</v>
      </c>
      <c r="G174" s="281" t="s">
        <v>764</v>
      </c>
      <c r="H174" s="282">
        <v>24</v>
      </c>
      <c r="I174" s="287">
        <v>24</v>
      </c>
      <c r="J174" s="283">
        <v>1</v>
      </c>
      <c r="K174" s="288" t="s">
        <v>1004</v>
      </c>
      <c r="L174" s="285">
        <v>1</v>
      </c>
      <c r="M174" s="238">
        <v>55</v>
      </c>
      <c r="N174" s="238">
        <v>55</v>
      </c>
      <c r="O174" s="239">
        <v>1</v>
      </c>
      <c r="P174" s="240" t="s">
        <v>1005</v>
      </c>
      <c r="Q174" s="241">
        <v>1</v>
      </c>
      <c r="R174" s="254">
        <v>39</v>
      </c>
      <c r="S174" s="254">
        <v>39</v>
      </c>
      <c r="T174" s="255">
        <v>1</v>
      </c>
      <c r="U174" s="256" t="s">
        <v>1006</v>
      </c>
      <c r="V174" s="253">
        <v>0</v>
      </c>
      <c r="W174" s="349">
        <v>95</v>
      </c>
      <c r="X174" s="349">
        <v>95</v>
      </c>
      <c r="Y174" s="350">
        <v>1</v>
      </c>
      <c r="Z174" s="343" t="s">
        <v>1007</v>
      </c>
      <c r="AA174" s="344">
        <v>1</v>
      </c>
    </row>
    <row r="175" spans="1:27" ht="409.6" x14ac:dyDescent="0.3">
      <c r="A175" s="676"/>
      <c r="B175" s="599"/>
      <c r="C175" s="289" t="s">
        <v>645</v>
      </c>
      <c r="D175" s="290" t="s">
        <v>646</v>
      </c>
      <c r="E175" s="291" t="s">
        <v>647</v>
      </c>
      <c r="F175" s="286" t="s">
        <v>760</v>
      </c>
      <c r="G175" s="281" t="s">
        <v>671</v>
      </c>
      <c r="H175" s="282">
        <v>370</v>
      </c>
      <c r="I175" s="282">
        <v>370</v>
      </c>
      <c r="J175" s="283">
        <v>1</v>
      </c>
      <c r="K175" s="292" t="s">
        <v>1008</v>
      </c>
      <c r="L175" s="285">
        <v>1</v>
      </c>
      <c r="M175" s="238">
        <v>348</v>
      </c>
      <c r="N175" s="238">
        <v>348</v>
      </c>
      <c r="O175" s="239">
        <v>1</v>
      </c>
      <c r="P175" s="325" t="s">
        <v>1009</v>
      </c>
      <c r="Q175" s="241">
        <v>1</v>
      </c>
      <c r="R175" s="329">
        <v>358</v>
      </c>
      <c r="S175" s="329">
        <v>358</v>
      </c>
      <c r="T175" s="255">
        <v>1</v>
      </c>
      <c r="U175" s="256" t="s">
        <v>1010</v>
      </c>
      <c r="V175" s="253">
        <v>1</v>
      </c>
      <c r="W175" s="351">
        <v>305</v>
      </c>
      <c r="X175" s="351">
        <v>305</v>
      </c>
      <c r="Y175" s="189">
        <v>1</v>
      </c>
      <c r="Z175" s="337" t="s">
        <v>1011</v>
      </c>
      <c r="AA175" s="338">
        <v>1</v>
      </c>
    </row>
    <row r="176" spans="1:27" ht="121.8" x14ac:dyDescent="0.3">
      <c r="A176" s="676"/>
      <c r="B176" s="600"/>
      <c r="C176" s="289" t="s">
        <v>1012</v>
      </c>
      <c r="D176" s="290" t="s">
        <v>1013</v>
      </c>
      <c r="E176" s="291" t="s">
        <v>1014</v>
      </c>
      <c r="F176" s="286" t="s">
        <v>1015</v>
      </c>
      <c r="G176" s="281" t="s">
        <v>764</v>
      </c>
      <c r="H176" s="282">
        <v>40</v>
      </c>
      <c r="I176" s="287">
        <v>40</v>
      </c>
      <c r="J176" s="283">
        <v>1</v>
      </c>
      <c r="K176" s="292" t="s">
        <v>1016</v>
      </c>
      <c r="L176" s="285">
        <v>1</v>
      </c>
      <c r="M176" s="238">
        <v>40</v>
      </c>
      <c r="N176" s="238">
        <v>40</v>
      </c>
      <c r="O176" s="239">
        <v>1</v>
      </c>
      <c r="P176" s="325" t="s">
        <v>1017</v>
      </c>
      <c r="Q176" s="241">
        <v>1</v>
      </c>
      <c r="R176" s="328">
        <v>0</v>
      </c>
      <c r="S176" s="328">
        <v>0</v>
      </c>
      <c r="T176" s="257">
        <v>0</v>
      </c>
      <c r="U176" s="258" t="s">
        <v>1018</v>
      </c>
      <c r="V176" s="259">
        <v>1</v>
      </c>
      <c r="W176" s="347">
        <v>40</v>
      </c>
      <c r="X176" s="347">
        <v>40</v>
      </c>
      <c r="Y176" s="348">
        <v>1</v>
      </c>
      <c r="Z176" s="333" t="s">
        <v>1019</v>
      </c>
      <c r="AA176" s="334">
        <v>1</v>
      </c>
    </row>
    <row r="177" spans="1:27" ht="104.4" x14ac:dyDescent="0.3">
      <c r="A177" s="676"/>
      <c r="B177" s="598" t="s">
        <v>649</v>
      </c>
      <c r="C177" s="293" t="s">
        <v>1020</v>
      </c>
      <c r="D177" s="294" t="s">
        <v>1021</v>
      </c>
      <c r="E177" s="295" t="s">
        <v>1022</v>
      </c>
      <c r="F177" s="295" t="s">
        <v>1023</v>
      </c>
      <c r="G177" s="296">
        <v>1</v>
      </c>
      <c r="H177" s="297">
        <v>1</v>
      </c>
      <c r="I177" s="298">
        <v>1</v>
      </c>
      <c r="J177" s="299">
        <v>1</v>
      </c>
      <c r="K177" s="300" t="s">
        <v>1024</v>
      </c>
      <c r="L177" s="301">
        <v>1</v>
      </c>
      <c r="M177" s="242">
        <v>1</v>
      </c>
      <c r="N177" s="242">
        <v>1</v>
      </c>
      <c r="O177" s="243">
        <v>1</v>
      </c>
      <c r="P177" s="324" t="s">
        <v>1024</v>
      </c>
      <c r="Q177" s="245">
        <v>1</v>
      </c>
      <c r="R177" s="260">
        <v>1</v>
      </c>
      <c r="S177" s="260">
        <v>1</v>
      </c>
      <c r="T177" s="243">
        <v>1</v>
      </c>
      <c r="U177" s="244" t="s">
        <v>1024</v>
      </c>
      <c r="V177" s="245">
        <v>1</v>
      </c>
      <c r="W177" s="347">
        <v>1</v>
      </c>
      <c r="X177" s="347">
        <v>1</v>
      </c>
      <c r="Y177" s="348">
        <v>1</v>
      </c>
      <c r="Z177" s="333" t="s">
        <v>1025</v>
      </c>
      <c r="AA177" s="334">
        <v>1</v>
      </c>
    </row>
    <row r="178" spans="1:27" ht="139.19999999999999" x14ac:dyDescent="0.3">
      <c r="A178" s="676"/>
      <c r="B178" s="600"/>
      <c r="C178" s="295" t="s">
        <v>650</v>
      </c>
      <c r="D178" s="294" t="s">
        <v>651</v>
      </c>
      <c r="E178" s="302" t="s">
        <v>1026</v>
      </c>
      <c r="F178" s="295" t="s">
        <v>1027</v>
      </c>
      <c r="G178" s="296">
        <v>1</v>
      </c>
      <c r="H178" s="297">
        <v>1</v>
      </c>
      <c r="I178" s="298">
        <v>1</v>
      </c>
      <c r="J178" s="299">
        <v>1</v>
      </c>
      <c r="K178" s="300" t="s">
        <v>1028</v>
      </c>
      <c r="L178" s="301">
        <v>1</v>
      </c>
      <c r="M178" s="242">
        <v>1</v>
      </c>
      <c r="N178" s="242">
        <v>1</v>
      </c>
      <c r="O178" s="243">
        <v>1</v>
      </c>
      <c r="P178" s="324" t="s">
        <v>1028</v>
      </c>
      <c r="Q178" s="245">
        <v>1</v>
      </c>
      <c r="R178" s="242">
        <v>1</v>
      </c>
      <c r="S178" s="242">
        <v>1</v>
      </c>
      <c r="T178" s="243">
        <v>1</v>
      </c>
      <c r="U178" s="244" t="s">
        <v>1028</v>
      </c>
      <c r="V178" s="245">
        <v>3</v>
      </c>
      <c r="W178" s="352">
        <v>1</v>
      </c>
      <c r="X178" s="352">
        <v>1</v>
      </c>
      <c r="Y178" s="353">
        <v>1</v>
      </c>
      <c r="Z178" s="335" t="s">
        <v>1028</v>
      </c>
      <c r="AA178" s="336">
        <v>1</v>
      </c>
    </row>
    <row r="179" spans="1:27" ht="121.8" x14ac:dyDescent="0.3">
      <c r="A179" s="676"/>
      <c r="B179" s="607" t="s">
        <v>652</v>
      </c>
      <c r="C179" s="312" t="s">
        <v>653</v>
      </c>
      <c r="D179" s="314" t="s">
        <v>654</v>
      </c>
      <c r="E179" s="315" t="s">
        <v>655</v>
      </c>
      <c r="F179" s="313" t="s">
        <v>763</v>
      </c>
      <c r="G179" s="316">
        <v>39</v>
      </c>
      <c r="H179" s="317">
        <v>39</v>
      </c>
      <c r="I179" s="317">
        <v>39</v>
      </c>
      <c r="J179" s="318">
        <v>1</v>
      </c>
      <c r="K179" s="319" t="s">
        <v>1029</v>
      </c>
      <c r="L179" s="320">
        <v>1</v>
      </c>
      <c r="M179" s="321">
        <v>650</v>
      </c>
      <c r="N179" s="321">
        <v>650</v>
      </c>
      <c r="O179" s="322">
        <v>1</v>
      </c>
      <c r="P179" s="193" t="s">
        <v>1030</v>
      </c>
      <c r="Q179" s="192">
        <v>1</v>
      </c>
      <c r="R179" s="321">
        <v>500</v>
      </c>
      <c r="S179" s="321">
        <v>500</v>
      </c>
      <c r="T179" s="322">
        <v>1</v>
      </c>
      <c r="U179" s="193" t="s">
        <v>1030</v>
      </c>
      <c r="V179" s="192">
        <v>1</v>
      </c>
      <c r="W179" s="246">
        <v>510</v>
      </c>
      <c r="X179" s="246">
        <v>510</v>
      </c>
      <c r="Y179" s="247">
        <v>1</v>
      </c>
      <c r="Z179" s="248" t="s">
        <v>1031</v>
      </c>
      <c r="AA179" s="249">
        <v>1</v>
      </c>
    </row>
    <row r="180" spans="1:27" ht="156.6" x14ac:dyDescent="0.3">
      <c r="A180" s="676"/>
      <c r="B180" s="608"/>
      <c r="C180" s="313" t="s">
        <v>656</v>
      </c>
      <c r="D180" s="314" t="s">
        <v>657</v>
      </c>
      <c r="E180" s="315" t="s">
        <v>655</v>
      </c>
      <c r="F180" s="313" t="s">
        <v>660</v>
      </c>
      <c r="G180" s="316" t="s">
        <v>764</v>
      </c>
      <c r="H180" s="317">
        <v>300</v>
      </c>
      <c r="I180" s="317">
        <v>300</v>
      </c>
      <c r="J180" s="318">
        <v>1</v>
      </c>
      <c r="K180" s="319" t="s">
        <v>1032</v>
      </c>
      <c r="L180" s="320">
        <v>1</v>
      </c>
      <c r="M180" s="321">
        <v>955</v>
      </c>
      <c r="N180" s="321">
        <v>955</v>
      </c>
      <c r="O180" s="322">
        <v>1</v>
      </c>
      <c r="P180" s="193" t="s">
        <v>1033</v>
      </c>
      <c r="Q180" s="192">
        <v>1</v>
      </c>
      <c r="R180" s="321">
        <v>430</v>
      </c>
      <c r="S180" s="321">
        <v>430</v>
      </c>
      <c r="T180" s="322">
        <v>1</v>
      </c>
      <c r="U180" s="326" t="s">
        <v>1034</v>
      </c>
      <c r="V180" s="192">
        <v>1</v>
      </c>
      <c r="W180" s="354">
        <v>523</v>
      </c>
      <c r="X180" s="354">
        <v>523</v>
      </c>
      <c r="Y180" s="190">
        <v>1</v>
      </c>
      <c r="Z180" s="346" t="s">
        <v>1035</v>
      </c>
      <c r="AA180" s="191">
        <v>1</v>
      </c>
    </row>
    <row r="181" spans="1:27" ht="243.6" x14ac:dyDescent="0.3">
      <c r="A181" s="676"/>
      <c r="B181" s="609"/>
      <c r="C181" s="313" t="s">
        <v>658</v>
      </c>
      <c r="D181" s="314" t="s">
        <v>659</v>
      </c>
      <c r="E181" s="313" t="s">
        <v>665</v>
      </c>
      <c r="F181" s="313" t="s">
        <v>661</v>
      </c>
      <c r="G181" s="316">
        <v>40</v>
      </c>
      <c r="H181" s="317">
        <v>40</v>
      </c>
      <c r="I181" s="317">
        <v>40</v>
      </c>
      <c r="J181" s="318">
        <v>1</v>
      </c>
      <c r="K181" s="323" t="s">
        <v>1036</v>
      </c>
      <c r="L181" s="320">
        <v>1</v>
      </c>
      <c r="M181" s="321">
        <v>40</v>
      </c>
      <c r="N181" s="321">
        <v>40</v>
      </c>
      <c r="O181" s="322">
        <v>1</v>
      </c>
      <c r="P181" s="326" t="s">
        <v>1037</v>
      </c>
      <c r="Q181" s="192">
        <v>1</v>
      </c>
      <c r="R181" s="321">
        <v>40</v>
      </c>
      <c r="S181" s="321">
        <v>40</v>
      </c>
      <c r="T181" s="322">
        <v>1</v>
      </c>
      <c r="U181" s="326" t="s">
        <v>1038</v>
      </c>
      <c r="V181" s="192">
        <v>1</v>
      </c>
      <c r="W181" s="349">
        <v>40</v>
      </c>
      <c r="X181" s="349">
        <v>40</v>
      </c>
      <c r="Y181" s="350">
        <v>1</v>
      </c>
      <c r="Z181" s="345" t="s">
        <v>1039</v>
      </c>
      <c r="AA181" s="344">
        <v>1</v>
      </c>
    </row>
    <row r="182" spans="1:27" ht="99.75" customHeight="1" x14ac:dyDescent="0.3">
      <c r="A182" s="676"/>
      <c r="B182" s="610" t="s">
        <v>662</v>
      </c>
      <c r="C182" s="303" t="s">
        <v>663</v>
      </c>
      <c r="D182" s="304" t="s">
        <v>664</v>
      </c>
      <c r="E182" s="559" t="s">
        <v>665</v>
      </c>
      <c r="F182" s="556" t="s">
        <v>761</v>
      </c>
      <c r="G182" s="305" t="s">
        <v>671</v>
      </c>
      <c r="H182" s="306">
        <v>749</v>
      </c>
      <c r="I182" s="306">
        <v>749</v>
      </c>
      <c r="J182" s="307">
        <v>1</v>
      </c>
      <c r="K182" s="308" t="s">
        <v>767</v>
      </c>
      <c r="L182" s="309">
        <v>1</v>
      </c>
      <c r="M182" s="246">
        <v>1685</v>
      </c>
      <c r="N182" s="246">
        <v>1685</v>
      </c>
      <c r="O182" s="247">
        <v>0.99940688018979829</v>
      </c>
      <c r="P182" s="248" t="s">
        <v>767</v>
      </c>
      <c r="Q182" s="249">
        <v>1</v>
      </c>
      <c r="R182" s="331">
        <v>1681</v>
      </c>
      <c r="S182" s="331">
        <v>1681</v>
      </c>
      <c r="T182" s="261">
        <v>1</v>
      </c>
      <c r="U182" s="262" t="s">
        <v>767</v>
      </c>
      <c r="V182" s="263">
        <v>1</v>
      </c>
      <c r="W182" s="328">
        <v>1084</v>
      </c>
      <c r="X182" s="328">
        <v>1084</v>
      </c>
      <c r="Y182" s="257">
        <v>1</v>
      </c>
      <c r="Z182" s="258" t="s">
        <v>767</v>
      </c>
      <c r="AA182" s="259">
        <v>1</v>
      </c>
    </row>
    <row r="183" spans="1:27" ht="121.8" x14ac:dyDescent="0.3">
      <c r="A183" s="676"/>
      <c r="B183" s="611"/>
      <c r="C183" s="303" t="s">
        <v>663</v>
      </c>
      <c r="D183" s="304" t="s">
        <v>664</v>
      </c>
      <c r="E183" s="560"/>
      <c r="F183" s="557"/>
      <c r="G183" s="305" t="s">
        <v>764</v>
      </c>
      <c r="H183" s="306">
        <v>112</v>
      </c>
      <c r="I183" s="306">
        <v>112</v>
      </c>
      <c r="J183" s="307">
        <v>1</v>
      </c>
      <c r="K183" s="310" t="s">
        <v>766</v>
      </c>
      <c r="L183" s="309">
        <v>1</v>
      </c>
      <c r="M183" s="246">
        <v>201</v>
      </c>
      <c r="N183" s="246">
        <v>201</v>
      </c>
      <c r="O183" s="247">
        <v>1</v>
      </c>
      <c r="P183" s="248" t="s">
        <v>1040</v>
      </c>
      <c r="Q183" s="249">
        <v>1</v>
      </c>
      <c r="R183" s="331">
        <v>690</v>
      </c>
      <c r="S183" s="331">
        <v>630</v>
      </c>
      <c r="T183" s="261">
        <v>1</v>
      </c>
      <c r="U183" s="262" t="s">
        <v>1040</v>
      </c>
      <c r="V183" s="263">
        <v>1</v>
      </c>
      <c r="W183" s="328">
        <v>345</v>
      </c>
      <c r="X183" s="328">
        <v>345</v>
      </c>
      <c r="Y183" s="257">
        <v>1</v>
      </c>
      <c r="Z183" s="258" t="s">
        <v>1040</v>
      </c>
      <c r="AA183" s="259">
        <v>1</v>
      </c>
    </row>
    <row r="184" spans="1:27" ht="174" x14ac:dyDescent="0.3">
      <c r="A184" s="676"/>
      <c r="B184" s="612"/>
      <c r="C184" s="303" t="s">
        <v>663</v>
      </c>
      <c r="D184" s="304" t="s">
        <v>664</v>
      </c>
      <c r="E184" s="311" t="s">
        <v>665</v>
      </c>
      <c r="F184" s="558"/>
      <c r="G184" s="305" t="s">
        <v>765</v>
      </c>
      <c r="H184" s="306">
        <v>3584</v>
      </c>
      <c r="I184" s="306">
        <v>3584</v>
      </c>
      <c r="J184" s="307">
        <v>1</v>
      </c>
      <c r="K184" s="310" t="s">
        <v>762</v>
      </c>
      <c r="L184" s="309">
        <v>1</v>
      </c>
      <c r="M184" s="246">
        <v>4118</v>
      </c>
      <c r="N184" s="246">
        <v>4118</v>
      </c>
      <c r="O184" s="247">
        <v>1</v>
      </c>
      <c r="P184" s="248" t="s">
        <v>762</v>
      </c>
      <c r="Q184" s="327">
        <v>1</v>
      </c>
      <c r="R184" s="331">
        <v>3880</v>
      </c>
      <c r="S184" s="331">
        <v>3660</v>
      </c>
      <c r="T184" s="261">
        <v>1</v>
      </c>
      <c r="U184" s="262" t="s">
        <v>762</v>
      </c>
      <c r="V184" s="263">
        <v>1</v>
      </c>
      <c r="W184" s="328">
        <v>3414</v>
      </c>
      <c r="X184" s="328">
        <v>3414</v>
      </c>
      <c r="Y184" s="257">
        <v>1</v>
      </c>
      <c r="Z184" s="258" t="s">
        <v>762</v>
      </c>
      <c r="AA184" s="259">
        <v>1</v>
      </c>
    </row>
    <row r="185" spans="1:27" ht="138" x14ac:dyDescent="0.3">
      <c r="A185" s="676"/>
      <c r="B185" s="408" t="s">
        <v>678</v>
      </c>
      <c r="C185" s="409" t="s">
        <v>679</v>
      </c>
      <c r="D185" s="410" t="s">
        <v>1157</v>
      </c>
      <c r="E185" s="407" t="s">
        <v>666</v>
      </c>
      <c r="F185" s="407" t="s">
        <v>1158</v>
      </c>
      <c r="G185" s="411">
        <v>2</v>
      </c>
      <c r="H185" s="412">
        <v>0</v>
      </c>
      <c r="I185" s="413">
        <v>0</v>
      </c>
      <c r="J185" s="405">
        <v>0</v>
      </c>
      <c r="K185" s="414"/>
      <c r="L185" s="405">
        <v>0</v>
      </c>
      <c r="M185" s="415">
        <v>1</v>
      </c>
      <c r="N185" s="415">
        <v>1</v>
      </c>
      <c r="O185" s="416">
        <v>1</v>
      </c>
      <c r="P185" s="415" t="s">
        <v>1159</v>
      </c>
      <c r="Q185" s="444">
        <v>0.5</v>
      </c>
      <c r="R185" s="417">
        <v>1</v>
      </c>
      <c r="S185" s="417">
        <v>1</v>
      </c>
      <c r="T185" s="418">
        <v>1</v>
      </c>
      <c r="U185" s="440" t="s">
        <v>1190</v>
      </c>
      <c r="V185" s="419">
        <v>1</v>
      </c>
      <c r="W185" s="397">
        <v>0</v>
      </c>
      <c r="X185" s="397">
        <v>0</v>
      </c>
      <c r="Y185" s="398">
        <v>0</v>
      </c>
      <c r="Z185" s="404"/>
      <c r="AA185" s="403">
        <v>1</v>
      </c>
    </row>
    <row r="186" spans="1:27" ht="96.6" x14ac:dyDescent="0.3">
      <c r="A186" s="676"/>
      <c r="B186" s="408" t="s">
        <v>678</v>
      </c>
      <c r="C186" s="407" t="s">
        <v>681</v>
      </c>
      <c r="D186" s="410" t="s">
        <v>1160</v>
      </c>
      <c r="E186" s="407" t="s">
        <v>666</v>
      </c>
      <c r="F186" s="407" t="s">
        <v>1161</v>
      </c>
      <c r="G186" s="411">
        <v>2</v>
      </c>
      <c r="H186" s="412">
        <v>0</v>
      </c>
      <c r="I186" s="413">
        <v>0</v>
      </c>
      <c r="J186" s="405">
        <v>0</v>
      </c>
      <c r="K186" s="414"/>
      <c r="L186" s="405">
        <v>0</v>
      </c>
      <c r="M186" s="415">
        <v>1</v>
      </c>
      <c r="N186" s="415">
        <v>1</v>
      </c>
      <c r="O186" s="416">
        <v>1</v>
      </c>
      <c r="P186" s="415" t="s">
        <v>1162</v>
      </c>
      <c r="Q186" s="444">
        <v>0.5</v>
      </c>
      <c r="R186" s="417">
        <v>1</v>
      </c>
      <c r="S186" s="417">
        <v>1</v>
      </c>
      <c r="T186" s="418">
        <v>1</v>
      </c>
      <c r="U186" s="441" t="s">
        <v>1191</v>
      </c>
      <c r="V186" s="419">
        <v>1</v>
      </c>
      <c r="W186" s="397">
        <v>0</v>
      </c>
      <c r="X186" s="397">
        <v>0</v>
      </c>
      <c r="Y186" s="398">
        <v>0</v>
      </c>
      <c r="Z186" s="442"/>
      <c r="AA186" s="403">
        <v>1</v>
      </c>
    </row>
    <row r="187" spans="1:27" ht="409.6" x14ac:dyDescent="0.3">
      <c r="A187" s="676"/>
      <c r="B187" s="408" t="s">
        <v>678</v>
      </c>
      <c r="C187" s="407" t="s">
        <v>682</v>
      </c>
      <c r="D187" s="410" t="s">
        <v>1163</v>
      </c>
      <c r="E187" s="407" t="s">
        <v>666</v>
      </c>
      <c r="F187" s="407" t="s">
        <v>680</v>
      </c>
      <c r="G187" s="411">
        <v>2</v>
      </c>
      <c r="H187" s="412">
        <v>0</v>
      </c>
      <c r="I187" s="413">
        <v>0</v>
      </c>
      <c r="J187" s="405">
        <v>0</v>
      </c>
      <c r="K187" s="414"/>
      <c r="L187" s="405">
        <v>0</v>
      </c>
      <c r="M187" s="415">
        <v>1</v>
      </c>
      <c r="N187" s="415">
        <v>1</v>
      </c>
      <c r="O187" s="416">
        <v>1</v>
      </c>
      <c r="P187" s="415" t="s">
        <v>1164</v>
      </c>
      <c r="Q187" s="444">
        <v>0.5</v>
      </c>
      <c r="R187" s="417"/>
      <c r="S187" s="417">
        <v>0</v>
      </c>
      <c r="T187" s="418">
        <v>0</v>
      </c>
      <c r="U187" s="441"/>
      <c r="V187" s="419">
        <v>0.5</v>
      </c>
      <c r="W187" s="397">
        <v>1</v>
      </c>
      <c r="X187" s="397">
        <v>1</v>
      </c>
      <c r="Y187" s="398">
        <v>1</v>
      </c>
      <c r="Z187" s="420" t="s">
        <v>1155</v>
      </c>
      <c r="AA187" s="403">
        <v>1</v>
      </c>
    </row>
    <row r="188" spans="1:27" ht="400.2" x14ac:dyDescent="0.3">
      <c r="A188" s="676"/>
      <c r="B188" s="408" t="s">
        <v>678</v>
      </c>
      <c r="C188" s="409" t="s">
        <v>683</v>
      </c>
      <c r="D188" s="410" t="s">
        <v>1165</v>
      </c>
      <c r="E188" s="407" t="s">
        <v>666</v>
      </c>
      <c r="F188" s="407" t="s">
        <v>684</v>
      </c>
      <c r="G188" s="411">
        <v>1</v>
      </c>
      <c r="H188" s="412">
        <v>0</v>
      </c>
      <c r="I188" s="413">
        <v>0</v>
      </c>
      <c r="J188" s="405">
        <v>0</v>
      </c>
      <c r="K188" s="414"/>
      <c r="L188" s="405">
        <v>0</v>
      </c>
      <c r="M188" s="415">
        <v>1</v>
      </c>
      <c r="N188" s="415">
        <v>1</v>
      </c>
      <c r="O188" s="416">
        <v>1</v>
      </c>
      <c r="P188" s="421" t="s">
        <v>1166</v>
      </c>
      <c r="Q188" s="444">
        <v>1</v>
      </c>
      <c r="R188" s="417"/>
      <c r="S188" s="422">
        <v>0</v>
      </c>
      <c r="T188" s="418">
        <v>0</v>
      </c>
      <c r="U188" s="441"/>
      <c r="V188" s="419">
        <v>1</v>
      </c>
      <c r="W188" s="397">
        <v>0</v>
      </c>
      <c r="X188" s="401" t="s">
        <v>363</v>
      </c>
      <c r="Y188" s="398">
        <v>0</v>
      </c>
      <c r="Z188" s="442"/>
      <c r="AA188" s="403">
        <v>1</v>
      </c>
    </row>
    <row r="189" spans="1:27" ht="82.8" x14ac:dyDescent="0.3">
      <c r="A189" s="676"/>
      <c r="B189" s="408" t="s">
        <v>678</v>
      </c>
      <c r="C189" s="407" t="s">
        <v>685</v>
      </c>
      <c r="D189" s="423" t="s">
        <v>1167</v>
      </c>
      <c r="E189" s="407" t="s">
        <v>666</v>
      </c>
      <c r="F189" s="424" t="s">
        <v>1168</v>
      </c>
      <c r="G189" s="411">
        <v>1</v>
      </c>
      <c r="H189" s="412">
        <v>0</v>
      </c>
      <c r="I189" s="413">
        <v>0</v>
      </c>
      <c r="J189" s="405">
        <v>0</v>
      </c>
      <c r="K189" s="414"/>
      <c r="L189" s="405">
        <v>0</v>
      </c>
      <c r="M189" s="415">
        <v>1</v>
      </c>
      <c r="N189" s="415">
        <v>1</v>
      </c>
      <c r="O189" s="416">
        <v>1</v>
      </c>
      <c r="P189" s="415" t="s">
        <v>1169</v>
      </c>
      <c r="Q189" s="444">
        <v>1</v>
      </c>
      <c r="R189" s="417">
        <v>1</v>
      </c>
      <c r="S189" s="425">
        <v>1</v>
      </c>
      <c r="T189" s="418">
        <v>1</v>
      </c>
      <c r="U189" s="441" t="s">
        <v>1192</v>
      </c>
      <c r="V189" s="443">
        <v>1</v>
      </c>
      <c r="W189" s="426">
        <v>0</v>
      </c>
      <c r="X189" s="402">
        <v>0</v>
      </c>
      <c r="Y189" s="398">
        <v>0</v>
      </c>
      <c r="Z189" s="400"/>
      <c r="AA189" s="403">
        <v>2</v>
      </c>
    </row>
    <row r="190" spans="1:27" ht="124.8" x14ac:dyDescent="0.3">
      <c r="A190" s="676"/>
      <c r="B190" s="408" t="s">
        <v>686</v>
      </c>
      <c r="C190" s="427" t="s">
        <v>687</v>
      </c>
      <c r="D190" s="423" t="s">
        <v>1170</v>
      </c>
      <c r="E190" s="407" t="s">
        <v>666</v>
      </c>
      <c r="F190" s="424" t="s">
        <v>1171</v>
      </c>
      <c r="G190" s="411">
        <v>2</v>
      </c>
      <c r="H190" s="412">
        <v>0</v>
      </c>
      <c r="I190" s="413">
        <v>0</v>
      </c>
      <c r="J190" s="405">
        <v>0</v>
      </c>
      <c r="K190" s="414"/>
      <c r="L190" s="405">
        <v>0</v>
      </c>
      <c r="M190" s="415">
        <v>1</v>
      </c>
      <c r="N190" s="415">
        <v>1</v>
      </c>
      <c r="O190" s="416">
        <v>1</v>
      </c>
      <c r="P190" s="415" t="s">
        <v>1172</v>
      </c>
      <c r="Q190" s="444">
        <v>0.5</v>
      </c>
      <c r="R190" s="417"/>
      <c r="S190" s="425">
        <v>0</v>
      </c>
      <c r="T190" s="418">
        <v>0</v>
      </c>
      <c r="U190" s="441"/>
      <c r="V190" s="443">
        <v>0.5</v>
      </c>
      <c r="W190" s="397">
        <v>1</v>
      </c>
      <c r="X190" s="402">
        <v>1</v>
      </c>
      <c r="Y190" s="398">
        <v>1</v>
      </c>
      <c r="Z190" s="420" t="s">
        <v>1156</v>
      </c>
      <c r="AA190" s="403">
        <v>1</v>
      </c>
    </row>
    <row r="191" spans="1:27" ht="198.6" x14ac:dyDescent="0.3">
      <c r="A191" s="676"/>
      <c r="B191" s="428" t="s">
        <v>668</v>
      </c>
      <c r="C191" s="407" t="s">
        <v>688</v>
      </c>
      <c r="D191" s="429" t="s">
        <v>1173</v>
      </c>
      <c r="E191" s="407" t="s">
        <v>666</v>
      </c>
      <c r="F191" s="407" t="s">
        <v>667</v>
      </c>
      <c r="G191" s="412">
        <v>4</v>
      </c>
      <c r="H191" s="412">
        <v>1</v>
      </c>
      <c r="I191" s="413">
        <v>1</v>
      </c>
      <c r="J191" s="405">
        <v>1</v>
      </c>
      <c r="K191" s="406" t="s">
        <v>1174</v>
      </c>
      <c r="L191" s="405">
        <v>0.25</v>
      </c>
      <c r="M191" s="415">
        <v>1</v>
      </c>
      <c r="N191" s="431">
        <v>1</v>
      </c>
      <c r="O191" s="416">
        <v>1</v>
      </c>
      <c r="P191" s="432" t="s">
        <v>1175</v>
      </c>
      <c r="Q191" s="444">
        <v>0.5</v>
      </c>
      <c r="R191" s="417">
        <v>1</v>
      </c>
      <c r="S191" s="425">
        <v>1</v>
      </c>
      <c r="T191" s="418">
        <v>1</v>
      </c>
      <c r="U191" s="441" t="s">
        <v>1193</v>
      </c>
      <c r="V191" s="443">
        <v>0.75</v>
      </c>
      <c r="W191" s="397">
        <v>1</v>
      </c>
      <c r="X191" s="402">
        <v>1</v>
      </c>
      <c r="Y191" s="398">
        <v>1</v>
      </c>
      <c r="Z191" s="420" t="s">
        <v>1194</v>
      </c>
      <c r="AA191" s="403">
        <v>1</v>
      </c>
    </row>
    <row r="192" spans="1:27" ht="248.4" x14ac:dyDescent="0.3">
      <c r="A192" s="676"/>
      <c r="B192" s="428" t="s">
        <v>668</v>
      </c>
      <c r="C192" s="407" t="s">
        <v>688</v>
      </c>
      <c r="D192" s="433" t="s">
        <v>1176</v>
      </c>
      <c r="E192" s="407" t="s">
        <v>666</v>
      </c>
      <c r="F192" s="407" t="s">
        <v>1177</v>
      </c>
      <c r="G192" s="412">
        <v>1</v>
      </c>
      <c r="H192" s="412">
        <v>0</v>
      </c>
      <c r="I192" s="413">
        <v>0</v>
      </c>
      <c r="J192" s="405">
        <v>0</v>
      </c>
      <c r="K192" s="406"/>
      <c r="L192" s="405">
        <v>0</v>
      </c>
      <c r="M192" s="415">
        <v>1</v>
      </c>
      <c r="N192" s="431">
        <v>1</v>
      </c>
      <c r="O192" s="416">
        <v>1</v>
      </c>
      <c r="P192" s="432" t="s">
        <v>1178</v>
      </c>
      <c r="Q192" s="444">
        <v>1</v>
      </c>
      <c r="R192" s="417"/>
      <c r="S192" s="425">
        <v>0</v>
      </c>
      <c r="T192" s="418">
        <v>0</v>
      </c>
      <c r="U192" s="441"/>
      <c r="V192" s="443">
        <v>1</v>
      </c>
      <c r="W192" s="397">
        <v>0</v>
      </c>
      <c r="X192" s="402">
        <v>0</v>
      </c>
      <c r="Y192" s="398">
        <v>0</v>
      </c>
      <c r="Z192" s="399"/>
      <c r="AA192" s="403">
        <v>1</v>
      </c>
    </row>
    <row r="193" spans="1:27" ht="409.6" x14ac:dyDescent="0.3">
      <c r="A193" s="676"/>
      <c r="B193" s="428" t="s">
        <v>668</v>
      </c>
      <c r="C193" s="407" t="s">
        <v>689</v>
      </c>
      <c r="D193" s="434" t="s">
        <v>1179</v>
      </c>
      <c r="E193" s="407" t="s">
        <v>666</v>
      </c>
      <c r="F193" s="407" t="s">
        <v>1177</v>
      </c>
      <c r="G193" s="412">
        <v>2</v>
      </c>
      <c r="H193" s="412">
        <v>0</v>
      </c>
      <c r="I193" s="413">
        <v>0</v>
      </c>
      <c r="J193" s="405">
        <v>0</v>
      </c>
      <c r="K193" s="406"/>
      <c r="L193" s="405">
        <v>0</v>
      </c>
      <c r="M193" s="415">
        <v>1</v>
      </c>
      <c r="N193" s="431">
        <v>1</v>
      </c>
      <c r="O193" s="416">
        <v>1</v>
      </c>
      <c r="P193" s="432" t="s">
        <v>1180</v>
      </c>
      <c r="Q193" s="444">
        <v>0.5</v>
      </c>
      <c r="R193" s="417">
        <v>1</v>
      </c>
      <c r="S193" s="425">
        <v>1</v>
      </c>
      <c r="T193" s="418">
        <v>0</v>
      </c>
      <c r="U193" s="441" t="s">
        <v>1195</v>
      </c>
      <c r="V193" s="443">
        <v>1</v>
      </c>
      <c r="W193" s="426">
        <v>0</v>
      </c>
      <c r="X193" s="402">
        <v>0</v>
      </c>
      <c r="Y193" s="398">
        <v>0</v>
      </c>
      <c r="Z193" s="399"/>
      <c r="AA193" s="403">
        <v>1</v>
      </c>
    </row>
    <row r="194" spans="1:27" ht="110.4" x14ac:dyDescent="0.3">
      <c r="A194" s="676"/>
      <c r="B194" s="428" t="s">
        <v>690</v>
      </c>
      <c r="C194" s="407" t="s">
        <v>689</v>
      </c>
      <c r="D194" s="435" t="s">
        <v>1181</v>
      </c>
      <c r="E194" s="407" t="s">
        <v>666</v>
      </c>
      <c r="F194" s="407" t="s">
        <v>1177</v>
      </c>
      <c r="G194" s="412">
        <v>2</v>
      </c>
      <c r="H194" s="412">
        <v>1</v>
      </c>
      <c r="I194" s="413">
        <v>1</v>
      </c>
      <c r="J194" s="405">
        <v>1</v>
      </c>
      <c r="K194" s="406" t="s">
        <v>1182</v>
      </c>
      <c r="L194" s="405">
        <v>0.5</v>
      </c>
      <c r="M194" s="415"/>
      <c r="N194" s="431">
        <v>0</v>
      </c>
      <c r="O194" s="416">
        <v>0</v>
      </c>
      <c r="P194" s="432" t="s">
        <v>1183</v>
      </c>
      <c r="Q194" s="444">
        <v>0.5</v>
      </c>
      <c r="R194" s="417">
        <v>1</v>
      </c>
      <c r="S194" s="425">
        <v>1</v>
      </c>
      <c r="T194" s="418">
        <v>1</v>
      </c>
      <c r="U194" s="441" t="s">
        <v>1196</v>
      </c>
      <c r="V194" s="443">
        <v>1</v>
      </c>
      <c r="W194" s="397">
        <v>0</v>
      </c>
      <c r="X194" s="402">
        <v>0</v>
      </c>
      <c r="Y194" s="398">
        <v>0</v>
      </c>
      <c r="Z194" s="397"/>
      <c r="AA194" s="403">
        <v>1</v>
      </c>
    </row>
    <row r="195" spans="1:27" ht="207" x14ac:dyDescent="0.3">
      <c r="A195" s="676"/>
      <c r="B195" s="428" t="s">
        <v>669</v>
      </c>
      <c r="C195" s="613" t="s">
        <v>691</v>
      </c>
      <c r="D195" s="436" t="s">
        <v>1184</v>
      </c>
      <c r="E195" s="407" t="s">
        <v>666</v>
      </c>
      <c r="F195" s="407" t="s">
        <v>670</v>
      </c>
      <c r="G195" s="412">
        <v>2</v>
      </c>
      <c r="H195" s="412">
        <v>1</v>
      </c>
      <c r="I195" s="413">
        <v>1</v>
      </c>
      <c r="J195" s="405">
        <v>1</v>
      </c>
      <c r="K195" s="406" t="s">
        <v>1185</v>
      </c>
      <c r="L195" s="405">
        <v>0.5</v>
      </c>
      <c r="M195" s="415">
        <v>1</v>
      </c>
      <c r="N195" s="437">
        <v>1</v>
      </c>
      <c r="O195" s="416">
        <v>1</v>
      </c>
      <c r="P195" s="432" t="s">
        <v>1186</v>
      </c>
      <c r="Q195" s="444">
        <v>1</v>
      </c>
      <c r="R195" s="417">
        <v>0</v>
      </c>
      <c r="S195" s="425">
        <v>0</v>
      </c>
      <c r="T195" s="418">
        <v>0</v>
      </c>
      <c r="U195" s="441"/>
      <c r="V195" s="443">
        <v>1</v>
      </c>
      <c r="W195" s="397">
        <v>0</v>
      </c>
      <c r="X195" s="438">
        <v>0</v>
      </c>
      <c r="Y195" s="398">
        <v>0</v>
      </c>
      <c r="Z195" s="397"/>
      <c r="AA195" s="403">
        <v>1</v>
      </c>
    </row>
    <row r="196" spans="1:27" ht="110.4" x14ac:dyDescent="0.3">
      <c r="A196" s="676"/>
      <c r="B196" s="428" t="s">
        <v>669</v>
      </c>
      <c r="C196" s="614"/>
      <c r="D196" s="439" t="s">
        <v>1187</v>
      </c>
      <c r="E196" s="407" t="s">
        <v>666</v>
      </c>
      <c r="F196" s="407" t="s">
        <v>1188</v>
      </c>
      <c r="G196" s="412">
        <v>2</v>
      </c>
      <c r="H196" s="412">
        <v>0</v>
      </c>
      <c r="I196" s="413">
        <v>0</v>
      </c>
      <c r="J196" s="405">
        <v>0</v>
      </c>
      <c r="K196" s="430"/>
      <c r="L196" s="405">
        <v>0</v>
      </c>
      <c r="M196" s="415">
        <v>1</v>
      </c>
      <c r="N196" s="431">
        <v>1</v>
      </c>
      <c r="O196" s="416">
        <v>1</v>
      </c>
      <c r="P196" s="432" t="s">
        <v>1189</v>
      </c>
      <c r="Q196" s="444">
        <v>0.5</v>
      </c>
      <c r="R196" s="417">
        <v>0</v>
      </c>
      <c r="S196" s="425">
        <v>1</v>
      </c>
      <c r="T196" s="418">
        <v>0</v>
      </c>
      <c r="U196" s="441" t="s">
        <v>1197</v>
      </c>
      <c r="V196" s="443">
        <v>0.5</v>
      </c>
      <c r="W196" s="397">
        <v>1</v>
      </c>
      <c r="X196" s="402">
        <v>1</v>
      </c>
      <c r="Y196" s="398">
        <v>1</v>
      </c>
      <c r="Z196" s="396" t="s">
        <v>1198</v>
      </c>
      <c r="AA196" s="403">
        <v>1</v>
      </c>
    </row>
  </sheetData>
  <protectedRanges>
    <protectedRange sqref="X189:X190" name="Rango2_4_2_2"/>
    <protectedRange sqref="N191:N196" name="Rango2_2"/>
    <protectedRange sqref="X191:X196" name="Rango2_4_2_1"/>
    <protectedRange sqref="X171" name="Rango1_6_1_1_1_1"/>
    <protectedRange sqref="D175:D176" name="Rango1_1_1_1_1_1"/>
    <protectedRange sqref="D177" name="Rango1_1_1_1_1_1_2"/>
    <protectedRange sqref="C185" name="Rango1_5_1"/>
    <protectedRange sqref="C187" name="Rango1_1_1_2_1"/>
    <protectedRange sqref="C188" name="Rango1_1_2_2"/>
    <protectedRange sqref="D188" name="Rango1_1_3_1_1"/>
    <protectedRange sqref="C189" name="Rango1_6_1_1"/>
    <protectedRange sqref="D189" name="Rango1_9_2"/>
    <protectedRange sqref="C190" name="Rango1_6_2_1"/>
    <protectedRange sqref="D190" name="Rango1_9_1_1"/>
    <protectedRange sqref="C191:C193 C196" name="Rango1_2_1_2_1"/>
    <protectedRange sqref="D192" name="Rango1_1_1_1_1_1_1_1"/>
    <protectedRange sqref="D193:D196" name="Rango1_1_1_5_1_2_1_1_1"/>
    <protectedRange sqref="F191:F196" name="Rango1_6_3_1"/>
    <protectedRange sqref="E191:E196" name="Rango1_1_1_1_1"/>
    <protectedRange sqref="C124:C126 C129:C136" name="Rango1_2_1_2_2_1"/>
    <protectedRange sqref="D124:D136" name="Rango1_3_2"/>
    <protectedRange sqref="E124:E136" name="Rango1_1_2_1_1"/>
    <protectedRange sqref="C139" name="Rango1_5_1_2"/>
    <protectedRange sqref="C141" name="Rango1_1_1_2_1_2"/>
    <protectedRange sqref="C142" name="Rango1_1_2_2_2"/>
    <protectedRange sqref="D142" name="Rango1_1_3_1_1_2"/>
    <protectedRange sqref="C143" name="Rango1_6_1_1_2"/>
    <protectedRange sqref="D143" name="Rango1_9_2_2"/>
    <protectedRange sqref="C144" name="Rango1_6_2_1_2"/>
    <protectedRange sqref="D144" name="Rango1_9_1_1_2"/>
    <protectedRange sqref="C145:C147 C150" name="Rango1_2_1_2_1_2"/>
    <protectedRange sqref="D146" name="Rango1_1_1_1_1_1_1_1_2"/>
    <protectedRange sqref="D147:D150" name="Rango1_1_1_5_1_2_1_1_1_2"/>
    <protectedRange sqref="F145:F150" name="Rango1_6_3_1_2"/>
    <protectedRange sqref="E145:E150" name="Rango1_1_1_1_1_3"/>
    <protectedRange sqref="E168" name="Rango1_1_1_1_1_3_1_1"/>
    <protectedRange sqref="F169" name="Rango1_6_3_1_2_1_2"/>
    <protectedRange sqref="E169" name="Rango1_1_1_1_1_3_1_2"/>
  </protectedRanges>
  <mergeCells count="147">
    <mergeCell ref="B172:B176"/>
    <mergeCell ref="A111:A123"/>
    <mergeCell ref="C142:C145"/>
    <mergeCell ref="C146:C153"/>
    <mergeCell ref="C155:C158"/>
    <mergeCell ref="C160:C161"/>
    <mergeCell ref="A171:A196"/>
    <mergeCell ref="E80:E81"/>
    <mergeCell ref="C137:C141"/>
    <mergeCell ref="B179:B181"/>
    <mergeCell ref="B182:B184"/>
    <mergeCell ref="B177:B178"/>
    <mergeCell ref="C195:C196"/>
    <mergeCell ref="E89:E91"/>
    <mergeCell ref="C89:C91"/>
    <mergeCell ref="C80:C81"/>
    <mergeCell ref="A1:D5"/>
    <mergeCell ref="A6:D6"/>
    <mergeCell ref="A10:A12"/>
    <mergeCell ref="A13:A15"/>
    <mergeCell ref="E2:Y6"/>
    <mergeCell ref="A16:A18"/>
    <mergeCell ref="A19:A21"/>
    <mergeCell ref="A45:A51"/>
    <mergeCell ref="A22:A24"/>
    <mergeCell ref="A25:A27"/>
    <mergeCell ref="A28:A30"/>
    <mergeCell ref="A31:A33"/>
    <mergeCell ref="A34:A36"/>
    <mergeCell ref="A37:A39"/>
    <mergeCell ref="A40:A42"/>
    <mergeCell ref="C10:C12"/>
    <mergeCell ref="C13:C15"/>
    <mergeCell ref="D27:D28"/>
    <mergeCell ref="X59:X60"/>
    <mergeCell ref="Y59:Y60"/>
    <mergeCell ref="F182:F184"/>
    <mergeCell ref="E182:E183"/>
    <mergeCell ref="C111:C113"/>
    <mergeCell ref="C114:C116"/>
    <mergeCell ref="B80:B81"/>
    <mergeCell ref="A52:A54"/>
    <mergeCell ref="A7:A9"/>
    <mergeCell ref="D59:D60"/>
    <mergeCell ref="E59:E60"/>
    <mergeCell ref="A78:A91"/>
    <mergeCell ref="A124:A165"/>
    <mergeCell ref="B89:B91"/>
    <mergeCell ref="C83:C88"/>
    <mergeCell ref="D80:D81"/>
    <mergeCell ref="B111:B123"/>
    <mergeCell ref="C70:C73"/>
    <mergeCell ref="C74:C77"/>
    <mergeCell ref="E74:E77"/>
    <mergeCell ref="A55:A77"/>
    <mergeCell ref="C55:C56"/>
    <mergeCell ref="C59:C60"/>
    <mergeCell ref="C64:C67"/>
    <mergeCell ref="C68:C69"/>
    <mergeCell ref="F89:F91"/>
    <mergeCell ref="AA78:AA79"/>
    <mergeCell ref="C16:C19"/>
    <mergeCell ref="C20:C21"/>
    <mergeCell ref="C27:C36"/>
    <mergeCell ref="C37:C44"/>
    <mergeCell ref="C22:C23"/>
    <mergeCell ref="G59:G60"/>
    <mergeCell ref="E28:E29"/>
    <mergeCell ref="N59:N60"/>
    <mergeCell ref="O59:O60"/>
    <mergeCell ref="P59:P60"/>
    <mergeCell ref="Q59:Q60"/>
    <mergeCell ref="H59:H60"/>
    <mergeCell ref="I59:I60"/>
    <mergeCell ref="L59:L60"/>
    <mergeCell ref="J59:J60"/>
    <mergeCell ref="K59:K60"/>
    <mergeCell ref="M59:M60"/>
    <mergeCell ref="AA59:AA60"/>
    <mergeCell ref="R59:R60"/>
    <mergeCell ref="S59:S60"/>
    <mergeCell ref="C48:C50"/>
    <mergeCell ref="G78:G79"/>
    <mergeCell ref="F78:F79"/>
    <mergeCell ref="Z59:Z60"/>
    <mergeCell ref="Z1:AA1"/>
    <mergeCell ref="U8:U9"/>
    <mergeCell ref="V8:V9"/>
    <mergeCell ref="W7:AA7"/>
    <mergeCell ref="Z2:AA3"/>
    <mergeCell ref="Z4:AA4"/>
    <mergeCell ref="Z8:Z9"/>
    <mergeCell ref="AA8:AA9"/>
    <mergeCell ref="R7:V7"/>
    <mergeCell ref="E1:Y1"/>
    <mergeCell ref="F7:G8"/>
    <mergeCell ref="W8:Y8"/>
    <mergeCell ref="M8:O8"/>
    <mergeCell ref="M7:Q7"/>
    <mergeCell ref="Z5:AA6"/>
    <mergeCell ref="T59:T60"/>
    <mergeCell ref="O78:O79"/>
    <mergeCell ref="P78:P79"/>
    <mergeCell ref="Q78:Q79"/>
    <mergeCell ref="B45:B51"/>
    <mergeCell ref="B78:B79"/>
    <mergeCell ref="U59:U60"/>
    <mergeCell ref="V59:V60"/>
    <mergeCell ref="W59:W60"/>
    <mergeCell ref="B7:B9"/>
    <mergeCell ref="E7:E9"/>
    <mergeCell ref="H7:L7"/>
    <mergeCell ref="K8:K9"/>
    <mergeCell ref="P8:P9"/>
    <mergeCell ref="Q8:Q9"/>
    <mergeCell ref="R8:T8"/>
    <mergeCell ref="L8:L9"/>
    <mergeCell ref="H8:J8"/>
    <mergeCell ref="C7:C9"/>
    <mergeCell ref="D7:D9"/>
    <mergeCell ref="C78:C79"/>
    <mergeCell ref="D78:D79"/>
    <mergeCell ref="E78:E79"/>
    <mergeCell ref="Z83:Z88"/>
    <mergeCell ref="H78:H79"/>
    <mergeCell ref="I78:I79"/>
    <mergeCell ref="K78:K79"/>
    <mergeCell ref="L78:L79"/>
    <mergeCell ref="S78:S79"/>
    <mergeCell ref="T78:T79"/>
    <mergeCell ref="K89:K91"/>
    <mergeCell ref="P89:P91"/>
    <mergeCell ref="U89:U91"/>
    <mergeCell ref="Z89:Z91"/>
    <mergeCell ref="K83:K88"/>
    <mergeCell ref="P83:P88"/>
    <mergeCell ref="U83:U88"/>
    <mergeCell ref="U78:U79"/>
    <mergeCell ref="V78:V79"/>
    <mergeCell ref="W78:W79"/>
    <mergeCell ref="X78:X79"/>
    <mergeCell ref="Y78:Y79"/>
    <mergeCell ref="R78:R79"/>
    <mergeCell ref="Z78:Z79"/>
    <mergeCell ref="J78:J79"/>
    <mergeCell ref="M78:M79"/>
    <mergeCell ref="N78:N79"/>
  </mergeCells>
  <phoneticPr fontId="49" type="noConversion"/>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H159:I167 H130:H136 W130:W136 M111:M136 W80:X112 R130:R136 W171 W159:X170 H169:I1048576 H80:I110 N61:N71 R117:R123 M149:N157 H137:I138 R137:S138 W137:X138 H143:I146 R140:S140 N145:N146 M143:M148 W148 R147:R148 M140:N140 W145:X146 M137:N138 S145 R149:S157 H140:I140 W140:X140 H149:I157 R143:R145 R146:S146 W143:W144 W149:X157 H10:I55 I67:I71 I61:I65 H74:I74 M74:N74 M80:N110 W113 X33:X36 W41:X78 W10:X32 W33:W40 W197:X1048576 R10:S78 U55 N56 N58:N59 K55 I56:I59 P55 Z55 H77:I78 M77:N78 H120:H121 W114:X116 W117:W123 R113 R114:S116 R80:S112 W172:X184 M10:N55 R159:S1048576 M159:N1048576 I168" xr:uid="{00000000-0002-0000-0000-000000000000}">
      <formula1>0</formula1>
    </dataValidation>
    <dataValidation type="decimal" operator="greaterThanOrEqual" allowBlank="1" showInputMessage="1" showErrorMessage="1" sqref="X171" xr:uid="{00000000-0002-0000-0000-000002000000}">
      <formula1>-1000000000</formula1>
    </dataValidation>
    <dataValidation type="decimal" operator="greaterThanOrEqual" allowBlank="1" showInputMessage="1" prompt="Información - Sólo se permite valores enteros" sqref="W185:X196" xr:uid="{AEEA951A-F9A7-4916-9D3D-ED393324C1A3}">
      <formula1>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800100</xdr:colOff>
                <xdr:row>0</xdr:row>
                <xdr:rowOff>0</xdr:rowOff>
              </from>
              <to>
                <xdr:col>2</xdr:col>
                <xdr:colOff>2171700</xdr:colOff>
                <xdr:row>5</xdr:row>
                <xdr:rowOff>76200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4.4" x14ac:dyDescent="0.3"/>
  <cols>
    <col min="2" max="2" width="22.44140625" customWidth="1"/>
    <col min="3" max="3" width="24" customWidth="1"/>
    <col min="4" max="4" width="23.33203125" customWidth="1"/>
    <col min="5" max="5" width="26" customWidth="1"/>
    <col min="6" max="6" width="31.109375" customWidth="1"/>
    <col min="7" max="7" width="26.33203125" customWidth="1"/>
  </cols>
  <sheetData>
    <row r="1" spans="1:7" ht="17.399999999999999" x14ac:dyDescent="0.3">
      <c r="A1" s="31"/>
      <c r="B1" s="31"/>
      <c r="C1" s="621" t="s">
        <v>93</v>
      </c>
      <c r="D1" s="621"/>
      <c r="E1" s="621"/>
      <c r="F1" s="31"/>
      <c r="G1" s="31"/>
    </row>
    <row r="2" spans="1:7" ht="17.399999999999999" x14ac:dyDescent="0.3">
      <c r="A2" s="31"/>
      <c r="C2" s="621" t="s">
        <v>94</v>
      </c>
      <c r="D2" s="621"/>
      <c r="E2" s="621"/>
      <c r="F2" s="31"/>
      <c r="G2" s="31"/>
    </row>
    <row r="3" spans="1:7" ht="17.399999999999999" x14ac:dyDescent="0.3">
      <c r="A3" s="31"/>
      <c r="B3" s="31"/>
      <c r="C3" s="621" t="s">
        <v>95</v>
      </c>
      <c r="D3" s="621"/>
      <c r="E3" s="621"/>
      <c r="F3" s="31"/>
      <c r="G3" s="31"/>
    </row>
    <row r="4" spans="1:7" x14ac:dyDescent="0.3">
      <c r="A4" s="31"/>
      <c r="B4" s="31"/>
      <c r="C4" s="31"/>
      <c r="D4" s="31"/>
      <c r="E4" s="31"/>
      <c r="F4" s="31"/>
      <c r="G4" s="31"/>
    </row>
    <row r="5" spans="1:7" ht="28.2" x14ac:dyDescent="0.3">
      <c r="A5" s="31"/>
      <c r="B5" s="622" t="s">
        <v>96</v>
      </c>
      <c r="C5" s="622"/>
      <c r="D5" s="622"/>
      <c r="E5" s="622"/>
      <c r="F5" s="622"/>
      <c r="G5" s="622"/>
    </row>
    <row r="6" spans="1:7" ht="22.8" x14ac:dyDescent="0.3">
      <c r="A6" s="31"/>
      <c r="B6" s="623" t="s">
        <v>97</v>
      </c>
      <c r="C6" s="623"/>
      <c r="D6" s="623"/>
      <c r="E6" s="623"/>
      <c r="F6" s="623"/>
      <c r="G6" s="623"/>
    </row>
    <row r="7" spans="1:7" ht="31.2" x14ac:dyDescent="0.3">
      <c r="A7" s="31"/>
      <c r="B7" s="32" t="s">
        <v>98</v>
      </c>
      <c r="C7" s="624" t="s">
        <v>99</v>
      </c>
      <c r="D7" s="625"/>
      <c r="E7" s="32" t="s">
        <v>100</v>
      </c>
      <c r="F7" s="32" t="s">
        <v>101</v>
      </c>
      <c r="G7" s="32" t="s">
        <v>102</v>
      </c>
    </row>
    <row r="8" spans="1:7" ht="135" x14ac:dyDescent="0.3">
      <c r="A8" s="31"/>
      <c r="B8" s="33" t="s">
        <v>103</v>
      </c>
      <c r="C8" s="34">
        <v>1.1000000000000001</v>
      </c>
      <c r="D8" s="35" t="s">
        <v>104</v>
      </c>
      <c r="E8" s="35" t="s">
        <v>105</v>
      </c>
      <c r="F8" s="34" t="s">
        <v>106</v>
      </c>
      <c r="G8" s="34">
        <v>2018</v>
      </c>
    </row>
    <row r="9" spans="1:7" ht="210" x14ac:dyDescent="0.3">
      <c r="A9" s="31"/>
      <c r="B9" s="33"/>
      <c r="C9" s="34">
        <v>1.2</v>
      </c>
      <c r="D9" s="35" t="s">
        <v>107</v>
      </c>
      <c r="E9" s="35" t="s">
        <v>108</v>
      </c>
      <c r="F9" s="34" t="s">
        <v>109</v>
      </c>
      <c r="G9" s="34">
        <v>2018</v>
      </c>
    </row>
    <row r="10" spans="1:7" ht="270" x14ac:dyDescent="0.3">
      <c r="A10" s="31"/>
      <c r="B10" s="33"/>
      <c r="C10" s="34" t="s">
        <v>110</v>
      </c>
      <c r="D10" s="35" t="s">
        <v>111</v>
      </c>
      <c r="E10" s="35" t="s">
        <v>112</v>
      </c>
      <c r="F10" s="34" t="s">
        <v>113</v>
      </c>
      <c r="G10" s="34">
        <v>2018</v>
      </c>
    </row>
    <row r="11" spans="1:7" ht="75" x14ac:dyDescent="0.3">
      <c r="A11" s="31"/>
      <c r="B11" s="33"/>
      <c r="C11" s="34">
        <v>1.3</v>
      </c>
      <c r="D11" s="35" t="s">
        <v>114</v>
      </c>
      <c r="E11" s="35" t="s">
        <v>115</v>
      </c>
      <c r="F11" s="34" t="s">
        <v>116</v>
      </c>
      <c r="G11" s="34">
        <v>2018</v>
      </c>
    </row>
    <row r="12" spans="1:7" ht="150" x14ac:dyDescent="0.3">
      <c r="A12" s="31"/>
      <c r="B12" s="631" t="s">
        <v>117</v>
      </c>
      <c r="C12" s="34" t="s">
        <v>118</v>
      </c>
      <c r="D12" s="35" t="s">
        <v>119</v>
      </c>
      <c r="E12" s="35" t="s">
        <v>120</v>
      </c>
      <c r="F12" s="34" t="s">
        <v>121</v>
      </c>
      <c r="G12" s="34" t="s">
        <v>122</v>
      </c>
    </row>
    <row r="13" spans="1:7" ht="90" x14ac:dyDescent="0.3">
      <c r="A13" s="31"/>
      <c r="B13" s="631"/>
      <c r="C13" s="34" t="s">
        <v>123</v>
      </c>
      <c r="D13" s="35" t="s">
        <v>124</v>
      </c>
      <c r="E13" s="35" t="s">
        <v>125</v>
      </c>
      <c r="F13" s="34" t="s">
        <v>121</v>
      </c>
      <c r="G13" s="34" t="s">
        <v>126</v>
      </c>
    </row>
    <row r="14" spans="1:7" ht="90" x14ac:dyDescent="0.3">
      <c r="A14" s="31"/>
      <c r="B14" s="631"/>
      <c r="C14" s="34" t="s">
        <v>127</v>
      </c>
      <c r="D14" s="35" t="s">
        <v>128</v>
      </c>
      <c r="E14" s="35" t="s">
        <v>129</v>
      </c>
      <c r="F14" s="34" t="s">
        <v>121</v>
      </c>
      <c r="G14" s="34" t="s">
        <v>122</v>
      </c>
    </row>
    <row r="15" spans="1:7" ht="75" x14ac:dyDescent="0.3">
      <c r="A15" s="31"/>
      <c r="B15" s="631"/>
      <c r="C15" s="34" t="s">
        <v>130</v>
      </c>
      <c r="D15" s="35" t="s">
        <v>131</v>
      </c>
      <c r="E15" s="35" t="s">
        <v>132</v>
      </c>
      <c r="F15" s="34" t="s">
        <v>133</v>
      </c>
      <c r="G15" s="34" t="s">
        <v>134</v>
      </c>
    </row>
    <row r="16" spans="1:7" ht="180" x14ac:dyDescent="0.3">
      <c r="A16" s="31"/>
      <c r="B16" s="631"/>
      <c r="C16" s="34" t="s">
        <v>135</v>
      </c>
      <c r="D16" s="35" t="s">
        <v>136</v>
      </c>
      <c r="E16" s="35" t="s">
        <v>137</v>
      </c>
      <c r="F16" s="34" t="s">
        <v>133</v>
      </c>
      <c r="G16" s="34" t="s">
        <v>134</v>
      </c>
    </row>
    <row r="17" spans="1:7" ht="165" x14ac:dyDescent="0.3">
      <c r="A17" s="31"/>
      <c r="B17" s="647" t="s">
        <v>138</v>
      </c>
      <c r="C17" s="34" t="s">
        <v>139</v>
      </c>
      <c r="D17" s="35" t="s">
        <v>140</v>
      </c>
      <c r="E17" s="35" t="s">
        <v>141</v>
      </c>
      <c r="F17" s="34" t="s">
        <v>142</v>
      </c>
      <c r="G17" s="34" t="s">
        <v>134</v>
      </c>
    </row>
    <row r="18" spans="1:7" ht="135" x14ac:dyDescent="0.3">
      <c r="A18" s="31"/>
      <c r="B18" s="647"/>
      <c r="C18" s="34" t="s">
        <v>143</v>
      </c>
      <c r="D18" s="35" t="s">
        <v>144</v>
      </c>
      <c r="E18" s="35" t="s">
        <v>145</v>
      </c>
      <c r="F18" s="34" t="s">
        <v>146</v>
      </c>
      <c r="G18" s="34" t="s">
        <v>122</v>
      </c>
    </row>
    <row r="19" spans="1:7" ht="105" x14ac:dyDescent="0.3">
      <c r="A19" s="31"/>
      <c r="B19" s="647"/>
      <c r="C19" s="34" t="s">
        <v>147</v>
      </c>
      <c r="D19" s="35" t="s">
        <v>148</v>
      </c>
      <c r="E19" s="35" t="s">
        <v>149</v>
      </c>
      <c r="F19" s="34" t="s">
        <v>150</v>
      </c>
      <c r="G19" s="34" t="s">
        <v>134</v>
      </c>
    </row>
    <row r="20" spans="1:7" ht="105" x14ac:dyDescent="0.3">
      <c r="A20" s="31"/>
      <c r="B20" s="647"/>
      <c r="C20" s="34" t="s">
        <v>151</v>
      </c>
      <c r="D20" s="35" t="s">
        <v>152</v>
      </c>
      <c r="E20" s="35" t="s">
        <v>153</v>
      </c>
      <c r="F20" s="34" t="s">
        <v>154</v>
      </c>
      <c r="G20" s="34" t="s">
        <v>126</v>
      </c>
    </row>
    <row r="21" spans="1:7" ht="105" x14ac:dyDescent="0.3">
      <c r="A21" s="31"/>
      <c r="B21" s="647"/>
      <c r="C21" s="34" t="s">
        <v>155</v>
      </c>
      <c r="D21" s="35" t="s">
        <v>156</v>
      </c>
      <c r="E21" s="35" t="s">
        <v>157</v>
      </c>
      <c r="F21" s="34" t="s">
        <v>154</v>
      </c>
      <c r="G21" s="34" t="s">
        <v>126</v>
      </c>
    </row>
    <row r="22" spans="1:7" ht="210" x14ac:dyDescent="0.3">
      <c r="A22" s="31"/>
      <c r="B22" s="647"/>
      <c r="C22" s="34" t="s">
        <v>158</v>
      </c>
      <c r="D22" s="35" t="s">
        <v>159</v>
      </c>
      <c r="E22" s="35" t="s">
        <v>160</v>
      </c>
      <c r="F22" s="34" t="s">
        <v>161</v>
      </c>
      <c r="G22" s="34" t="s">
        <v>162</v>
      </c>
    </row>
    <row r="23" spans="1:7" ht="30" x14ac:dyDescent="0.3">
      <c r="A23" s="31"/>
      <c r="B23" s="647"/>
      <c r="C23" s="34" t="s">
        <v>163</v>
      </c>
      <c r="D23" s="35" t="s">
        <v>164</v>
      </c>
      <c r="E23" s="35" t="s">
        <v>165</v>
      </c>
      <c r="F23" s="34" t="s">
        <v>166</v>
      </c>
      <c r="G23" s="34" t="s">
        <v>122</v>
      </c>
    </row>
    <row r="24" spans="1:7" ht="165" x14ac:dyDescent="0.3">
      <c r="A24" s="31"/>
      <c r="B24" s="647"/>
      <c r="C24" s="34" t="s">
        <v>167</v>
      </c>
      <c r="D24" s="35" t="s">
        <v>168</v>
      </c>
      <c r="E24" s="35" t="s">
        <v>169</v>
      </c>
      <c r="F24" s="34" t="s">
        <v>170</v>
      </c>
      <c r="G24" s="34" t="s">
        <v>162</v>
      </c>
    </row>
    <row r="25" spans="1:7" ht="300" x14ac:dyDescent="0.3">
      <c r="A25" s="31"/>
      <c r="B25" s="647" t="s">
        <v>138</v>
      </c>
      <c r="C25" s="34" t="s">
        <v>171</v>
      </c>
      <c r="D25" s="35" t="s">
        <v>172</v>
      </c>
      <c r="E25" s="35" t="s">
        <v>173</v>
      </c>
      <c r="F25" s="34" t="s">
        <v>174</v>
      </c>
      <c r="G25" s="34" t="s">
        <v>162</v>
      </c>
    </row>
    <row r="26" spans="1:7" ht="90" x14ac:dyDescent="0.3">
      <c r="A26" s="31"/>
      <c r="B26" s="647"/>
      <c r="C26" s="34" t="s">
        <v>175</v>
      </c>
      <c r="D26" s="35" t="s">
        <v>176</v>
      </c>
      <c r="E26" s="35" t="s">
        <v>177</v>
      </c>
      <c r="F26" s="35" t="s">
        <v>178</v>
      </c>
      <c r="G26" s="34" t="s">
        <v>162</v>
      </c>
    </row>
    <row r="27" spans="1:7" ht="120" x14ac:dyDescent="0.3">
      <c r="A27" s="31"/>
      <c r="B27" s="626" t="s">
        <v>179</v>
      </c>
      <c r="C27" s="34" t="s">
        <v>180</v>
      </c>
      <c r="D27" s="35" t="s">
        <v>181</v>
      </c>
      <c r="E27" s="35" t="s">
        <v>182</v>
      </c>
      <c r="F27" s="34" t="s">
        <v>183</v>
      </c>
      <c r="G27" s="34">
        <v>2018</v>
      </c>
    </row>
    <row r="28" spans="1:7" ht="90" x14ac:dyDescent="0.3">
      <c r="A28" s="31"/>
      <c r="B28" s="627"/>
      <c r="C28" s="34" t="s">
        <v>184</v>
      </c>
      <c r="D28" s="35" t="s">
        <v>185</v>
      </c>
      <c r="E28" s="35" t="s">
        <v>186</v>
      </c>
      <c r="F28" s="34" t="s">
        <v>187</v>
      </c>
      <c r="G28" s="34">
        <v>2018</v>
      </c>
    </row>
    <row r="29" spans="1:7" ht="180" x14ac:dyDescent="0.3">
      <c r="A29" s="31"/>
      <c r="B29" s="36" t="s">
        <v>188</v>
      </c>
      <c r="C29" s="34" t="s">
        <v>189</v>
      </c>
      <c r="D29" s="35" t="s">
        <v>190</v>
      </c>
      <c r="E29" s="35" t="s">
        <v>191</v>
      </c>
      <c r="F29" s="34" t="s">
        <v>192</v>
      </c>
      <c r="G29" s="34">
        <v>2018</v>
      </c>
    </row>
    <row r="30" spans="1:7" ht="150" x14ac:dyDescent="0.3">
      <c r="A30" s="31"/>
      <c r="B30" s="37" t="s">
        <v>193</v>
      </c>
      <c r="C30" s="34" t="s">
        <v>194</v>
      </c>
      <c r="D30" s="35" t="s">
        <v>195</v>
      </c>
      <c r="E30" s="35" t="s">
        <v>196</v>
      </c>
      <c r="F30" s="34" t="s">
        <v>197</v>
      </c>
      <c r="G30" s="34">
        <v>2018</v>
      </c>
    </row>
    <row r="34" spans="1:17" x14ac:dyDescent="0.3">
      <c r="A34" s="38"/>
      <c r="B34" s="38"/>
      <c r="C34" s="38"/>
      <c r="D34" s="38"/>
      <c r="E34" s="38"/>
      <c r="F34" s="38"/>
      <c r="G34" s="38"/>
      <c r="H34" s="38"/>
      <c r="I34" s="38"/>
      <c r="J34" s="38"/>
      <c r="K34" s="38"/>
      <c r="L34" s="38"/>
      <c r="M34" s="38"/>
      <c r="N34" s="38"/>
      <c r="O34" s="38"/>
      <c r="P34" s="38"/>
      <c r="Q34" s="38"/>
    </row>
    <row r="35" spans="1:17" ht="15.6" x14ac:dyDescent="0.3">
      <c r="A35" s="648" t="s">
        <v>198</v>
      </c>
      <c r="B35" s="649"/>
      <c r="C35" s="649"/>
      <c r="D35" s="649"/>
      <c r="E35" s="649"/>
      <c r="F35" s="649"/>
      <c r="G35" s="649"/>
      <c r="H35" s="649"/>
      <c r="I35" s="649"/>
      <c r="J35" s="649"/>
      <c r="K35" s="649"/>
      <c r="L35" s="649"/>
      <c r="M35" s="649"/>
      <c r="N35" s="649"/>
      <c r="O35" s="649"/>
      <c r="P35" s="649"/>
      <c r="Q35" s="649"/>
    </row>
    <row r="36" spans="1:17" ht="15.6" x14ac:dyDescent="0.3">
      <c r="A36" s="39"/>
      <c r="B36" s="40"/>
      <c r="C36" s="40"/>
      <c r="D36" s="40"/>
      <c r="E36" s="40"/>
      <c r="F36" s="40"/>
      <c r="G36" s="40"/>
      <c r="H36" s="40"/>
      <c r="I36" s="40"/>
      <c r="J36" s="40"/>
      <c r="K36" s="40"/>
      <c r="L36" s="40"/>
      <c r="M36" s="38"/>
      <c r="N36" s="38"/>
      <c r="O36" s="38"/>
      <c r="P36" s="38"/>
      <c r="Q36" s="38"/>
    </row>
    <row r="37" spans="1:17" ht="15.6" x14ac:dyDescent="0.3">
      <c r="B37" s="640" t="s">
        <v>199</v>
      </c>
      <c r="C37" s="640"/>
      <c r="D37" s="640"/>
      <c r="E37" s="640"/>
      <c r="F37" s="640"/>
      <c r="G37" s="644" t="s">
        <v>200</v>
      </c>
      <c r="H37" s="645"/>
      <c r="I37" s="645"/>
      <c r="J37" s="646"/>
      <c r="L37" s="40"/>
      <c r="M37" s="38"/>
      <c r="N37" s="38"/>
      <c r="O37" s="38"/>
      <c r="P37" s="38"/>
      <c r="Q37" s="38"/>
    </row>
    <row r="38" spans="1:17" ht="25.2" x14ac:dyDescent="0.3">
      <c r="A38" s="41"/>
      <c r="B38" s="42"/>
      <c r="C38" s="42"/>
      <c r="D38" s="42"/>
      <c r="E38" s="42"/>
      <c r="F38" s="42"/>
      <c r="G38" s="42"/>
      <c r="H38" s="42"/>
      <c r="K38" s="42"/>
      <c r="L38" s="42"/>
      <c r="M38" s="38"/>
      <c r="N38" s="38"/>
      <c r="O38" s="38"/>
      <c r="P38" s="38"/>
      <c r="Q38" s="38"/>
    </row>
    <row r="39" spans="1:17" x14ac:dyDescent="0.3">
      <c r="B39" s="640" t="s">
        <v>201</v>
      </c>
      <c r="C39" s="640"/>
      <c r="D39" s="640"/>
      <c r="E39" s="640"/>
      <c r="F39" s="640"/>
      <c r="G39" s="641" t="s">
        <v>202</v>
      </c>
      <c r="H39" s="642"/>
      <c r="I39" s="643"/>
      <c r="J39" s="43"/>
      <c r="L39" s="44" t="s">
        <v>203</v>
      </c>
      <c r="M39" s="45" t="s">
        <v>204</v>
      </c>
      <c r="N39" s="38"/>
      <c r="O39" s="38"/>
      <c r="P39" s="38"/>
      <c r="Q39" s="38"/>
    </row>
    <row r="40" spans="1:17" ht="15.6" x14ac:dyDescent="0.3">
      <c r="A40" s="46"/>
      <c r="B40" s="47"/>
      <c r="C40" s="38"/>
      <c r="D40" s="38"/>
      <c r="E40" s="38"/>
      <c r="F40" s="48"/>
      <c r="G40" s="47"/>
      <c r="H40" s="47"/>
      <c r="I40" s="47"/>
      <c r="J40" s="48"/>
      <c r="L40" s="48"/>
      <c r="M40" s="48"/>
      <c r="N40" s="38"/>
      <c r="O40" s="38"/>
      <c r="P40" s="38"/>
      <c r="Q40" s="38"/>
    </row>
    <row r="41" spans="1:17" ht="26.4" x14ac:dyDescent="0.3">
      <c r="B41" s="640" t="s">
        <v>205</v>
      </c>
      <c r="C41" s="640"/>
      <c r="D41" s="640"/>
      <c r="E41" s="640"/>
      <c r="F41" s="640"/>
      <c r="G41" s="641" t="s">
        <v>206</v>
      </c>
      <c r="H41" s="642"/>
      <c r="I41" s="643"/>
      <c r="J41" s="49"/>
      <c r="K41" s="50"/>
      <c r="L41" s="44" t="s">
        <v>207</v>
      </c>
      <c r="M41" s="45">
        <v>2018</v>
      </c>
      <c r="N41" s="38"/>
      <c r="O41" s="38"/>
      <c r="P41" s="38"/>
      <c r="Q41" s="38"/>
    </row>
    <row r="42" spans="1:17" x14ac:dyDescent="0.3">
      <c r="A42" s="44"/>
      <c r="B42" s="44"/>
      <c r="C42" s="38"/>
      <c r="D42" s="38"/>
      <c r="E42" s="38"/>
      <c r="F42" s="51"/>
      <c r="G42" s="44"/>
      <c r="H42" s="44"/>
      <c r="I42" s="44"/>
      <c r="J42" s="49"/>
      <c r="K42" s="50"/>
      <c r="M42" s="38"/>
      <c r="N42" s="38"/>
      <c r="O42" s="38"/>
      <c r="P42" s="38"/>
      <c r="Q42" s="38"/>
    </row>
    <row r="43" spans="1:17" x14ac:dyDescent="0.3">
      <c r="B43" s="640" t="s">
        <v>208</v>
      </c>
      <c r="C43" s="640"/>
      <c r="D43" s="640"/>
      <c r="E43" s="640"/>
      <c r="F43" s="640"/>
      <c r="G43" s="641" t="s">
        <v>209</v>
      </c>
      <c r="H43" s="642"/>
      <c r="I43" s="643"/>
      <c r="J43" s="49"/>
      <c r="K43" s="50"/>
      <c r="M43" s="38"/>
      <c r="N43" s="38"/>
      <c r="O43" s="38"/>
      <c r="P43" s="38"/>
      <c r="Q43" s="38"/>
    </row>
    <row r="44" spans="1:17" x14ac:dyDescent="0.3">
      <c r="A44" s="38"/>
      <c r="B44" s="38"/>
      <c r="C44" s="38"/>
      <c r="D44" s="38"/>
      <c r="E44" s="38"/>
      <c r="F44" s="38"/>
      <c r="G44" s="38"/>
      <c r="H44" s="38"/>
      <c r="I44" s="38"/>
      <c r="J44" s="38"/>
      <c r="K44" s="38"/>
      <c r="L44" s="38"/>
      <c r="M44" s="38"/>
      <c r="N44" s="38"/>
      <c r="O44" s="38"/>
      <c r="P44" s="38"/>
      <c r="Q44" s="38"/>
    </row>
    <row r="45" spans="1:17" x14ac:dyDescent="0.3">
      <c r="A45" s="637" t="s">
        <v>210</v>
      </c>
      <c r="B45" s="638"/>
      <c r="C45" s="638"/>
      <c r="D45" s="638"/>
      <c r="E45" s="638"/>
      <c r="F45" s="638"/>
      <c r="G45" s="638"/>
      <c r="H45" s="639"/>
      <c r="I45" s="637" t="s">
        <v>211</v>
      </c>
      <c r="J45" s="638"/>
      <c r="K45" s="638"/>
      <c r="L45" s="638"/>
      <c r="M45" s="639"/>
      <c r="N45" s="637" t="s">
        <v>212</v>
      </c>
      <c r="O45" s="638"/>
      <c r="P45" s="638"/>
      <c r="Q45" s="639"/>
    </row>
    <row r="46" spans="1:17" ht="36" x14ac:dyDescent="0.3">
      <c r="A46" s="637" t="s">
        <v>213</v>
      </c>
      <c r="B46" s="638"/>
      <c r="C46" s="639"/>
      <c r="D46" s="637" t="s">
        <v>214</v>
      </c>
      <c r="E46" s="639"/>
      <c r="F46" s="637" t="s">
        <v>215</v>
      </c>
      <c r="G46" s="639"/>
      <c r="H46" s="52" t="s">
        <v>216</v>
      </c>
      <c r="I46" s="52" t="s">
        <v>217</v>
      </c>
      <c r="J46" s="52" t="s">
        <v>218</v>
      </c>
      <c r="K46" s="52" t="s">
        <v>219</v>
      </c>
      <c r="L46" s="52" t="s">
        <v>220</v>
      </c>
      <c r="M46" s="52" t="s">
        <v>221</v>
      </c>
      <c r="N46" s="52" t="s">
        <v>222</v>
      </c>
      <c r="O46" s="52" t="s">
        <v>223</v>
      </c>
      <c r="P46" s="52" t="s">
        <v>224</v>
      </c>
      <c r="Q46" s="52" t="s">
        <v>225</v>
      </c>
    </row>
    <row r="47" spans="1:17" ht="171" x14ac:dyDescent="0.3">
      <c r="A47" s="632" t="s">
        <v>226</v>
      </c>
      <c r="B47" s="633"/>
      <c r="C47" s="634"/>
      <c r="D47" s="635">
        <v>16544</v>
      </c>
      <c r="E47" s="636"/>
      <c r="F47" s="632" t="s">
        <v>227</v>
      </c>
      <c r="G47" s="634"/>
      <c r="H47" s="53" t="s">
        <v>228</v>
      </c>
      <c r="I47" s="54" t="s">
        <v>229</v>
      </c>
      <c r="J47" s="54" t="s">
        <v>230</v>
      </c>
      <c r="K47" s="54" t="s">
        <v>231</v>
      </c>
      <c r="L47" s="55" t="s">
        <v>232</v>
      </c>
      <c r="M47" s="55" t="s">
        <v>233</v>
      </c>
      <c r="N47" s="56" t="s">
        <v>234</v>
      </c>
      <c r="O47" s="56" t="s">
        <v>235</v>
      </c>
      <c r="P47" s="56" t="s">
        <v>236</v>
      </c>
      <c r="Q47" s="55" t="s">
        <v>237</v>
      </c>
    </row>
    <row r="48" spans="1:17" ht="148.19999999999999" x14ac:dyDescent="0.3">
      <c r="A48" s="632" t="s">
        <v>226</v>
      </c>
      <c r="B48" s="633"/>
      <c r="C48" s="634"/>
      <c r="D48" s="635">
        <v>23799</v>
      </c>
      <c r="E48" s="636"/>
      <c r="F48" s="632" t="s">
        <v>238</v>
      </c>
      <c r="G48" s="634"/>
      <c r="H48" s="53" t="s">
        <v>228</v>
      </c>
      <c r="I48" s="54" t="s">
        <v>239</v>
      </c>
      <c r="J48" s="57" t="s">
        <v>240</v>
      </c>
      <c r="K48" s="54" t="s">
        <v>231</v>
      </c>
      <c r="L48" s="55" t="s">
        <v>232</v>
      </c>
      <c r="M48" s="55" t="s">
        <v>241</v>
      </c>
      <c r="N48" s="56" t="s">
        <v>234</v>
      </c>
      <c r="O48" s="56" t="s">
        <v>235</v>
      </c>
      <c r="P48" s="56" t="s">
        <v>236</v>
      </c>
      <c r="Q48" s="55" t="s">
        <v>242</v>
      </c>
    </row>
    <row r="49" spans="1:17" ht="171" x14ac:dyDescent="0.3">
      <c r="A49" s="632" t="s">
        <v>226</v>
      </c>
      <c r="B49" s="633"/>
      <c r="C49" s="634"/>
      <c r="D49" s="635">
        <v>24226</v>
      </c>
      <c r="E49" s="636"/>
      <c r="F49" s="632" t="s">
        <v>243</v>
      </c>
      <c r="G49" s="634"/>
      <c r="H49" s="53" t="s">
        <v>228</v>
      </c>
      <c r="I49" s="54" t="s">
        <v>244</v>
      </c>
      <c r="J49" s="54" t="s">
        <v>230</v>
      </c>
      <c r="K49" s="54" t="s">
        <v>231</v>
      </c>
      <c r="L49" s="55" t="s">
        <v>232</v>
      </c>
      <c r="M49" s="55" t="s">
        <v>233</v>
      </c>
      <c r="N49" s="56" t="s">
        <v>234</v>
      </c>
      <c r="O49" s="56" t="s">
        <v>235</v>
      </c>
      <c r="P49" s="56" t="s">
        <v>236</v>
      </c>
      <c r="Q49" s="55" t="s">
        <v>237</v>
      </c>
    </row>
    <row r="50" spans="1:17" ht="171" x14ac:dyDescent="0.3">
      <c r="A50" s="632" t="s">
        <v>226</v>
      </c>
      <c r="B50" s="633"/>
      <c r="C50" s="634"/>
      <c r="D50" s="635">
        <v>24227</v>
      </c>
      <c r="E50" s="636"/>
      <c r="F50" s="632" t="s">
        <v>245</v>
      </c>
      <c r="G50" s="634"/>
      <c r="H50" s="53" t="s">
        <v>228</v>
      </c>
      <c r="I50" s="54" t="s">
        <v>244</v>
      </c>
      <c r="J50" s="54" t="s">
        <v>230</v>
      </c>
      <c r="K50" s="54" t="s">
        <v>231</v>
      </c>
      <c r="L50" s="55" t="s">
        <v>232</v>
      </c>
      <c r="M50" s="55" t="s">
        <v>233</v>
      </c>
      <c r="N50" s="56" t="s">
        <v>234</v>
      </c>
      <c r="O50" s="56" t="s">
        <v>235</v>
      </c>
      <c r="P50" s="56" t="s">
        <v>236</v>
      </c>
      <c r="Q50" s="55" t="s">
        <v>237</v>
      </c>
    </row>
    <row r="51" spans="1:17" ht="171" x14ac:dyDescent="0.3">
      <c r="A51" s="632" t="s">
        <v>246</v>
      </c>
      <c r="B51" s="633"/>
      <c r="C51" s="634"/>
      <c r="D51" s="635">
        <v>28561</v>
      </c>
      <c r="E51" s="636"/>
      <c r="F51" s="632" t="s">
        <v>247</v>
      </c>
      <c r="G51" s="634"/>
      <c r="H51" s="53" t="s">
        <v>228</v>
      </c>
      <c r="I51" s="54" t="s">
        <v>244</v>
      </c>
      <c r="J51" s="54" t="s">
        <v>230</v>
      </c>
      <c r="K51" s="54" t="s">
        <v>231</v>
      </c>
      <c r="L51" s="55" t="s">
        <v>232</v>
      </c>
      <c r="M51" s="55" t="s">
        <v>233</v>
      </c>
      <c r="N51" s="56" t="s">
        <v>234</v>
      </c>
      <c r="O51" s="56" t="s">
        <v>235</v>
      </c>
      <c r="P51" s="56" t="s">
        <v>236</v>
      </c>
      <c r="Q51" s="55" t="s">
        <v>237</v>
      </c>
    </row>
    <row r="54" spans="1:17" ht="17.399999999999999" x14ac:dyDescent="0.3">
      <c r="A54" s="31"/>
      <c r="B54" s="31"/>
      <c r="C54" s="58" t="s">
        <v>93</v>
      </c>
      <c r="D54" s="58"/>
      <c r="E54" s="58"/>
      <c r="F54" s="31"/>
      <c r="G54" s="31"/>
    </row>
    <row r="55" spans="1:17" ht="17.399999999999999" x14ac:dyDescent="0.3">
      <c r="A55" s="31"/>
      <c r="B55" s="31"/>
      <c r="C55" s="621" t="s">
        <v>94</v>
      </c>
      <c r="D55" s="621"/>
      <c r="E55" s="621"/>
      <c r="F55" s="31"/>
      <c r="G55" s="31"/>
    </row>
    <row r="56" spans="1:17" ht="17.399999999999999" x14ac:dyDescent="0.3">
      <c r="A56" s="31"/>
      <c r="B56" s="31"/>
      <c r="C56" s="621" t="s">
        <v>248</v>
      </c>
      <c r="D56" s="621"/>
      <c r="E56" s="621"/>
      <c r="F56" s="31"/>
      <c r="G56" s="31"/>
    </row>
    <row r="57" spans="1:17" ht="28.2" x14ac:dyDescent="0.3">
      <c r="A57" s="31"/>
      <c r="B57" s="622" t="s">
        <v>96</v>
      </c>
      <c r="C57" s="622"/>
      <c r="D57" s="622"/>
      <c r="E57" s="622"/>
      <c r="F57" s="622"/>
      <c r="G57" s="622"/>
    </row>
    <row r="58" spans="1:17" ht="22.8" x14ac:dyDescent="0.3">
      <c r="A58" s="31"/>
      <c r="B58" s="623" t="s">
        <v>249</v>
      </c>
      <c r="C58" s="623"/>
      <c r="D58" s="623"/>
      <c r="E58" s="623"/>
      <c r="F58" s="623"/>
      <c r="G58" s="623"/>
    </row>
    <row r="59" spans="1:17" ht="31.2" x14ac:dyDescent="0.3">
      <c r="A59" s="31"/>
      <c r="B59" s="32" t="s">
        <v>98</v>
      </c>
      <c r="C59" s="624" t="s">
        <v>99</v>
      </c>
      <c r="D59" s="625"/>
      <c r="E59" s="32" t="s">
        <v>100</v>
      </c>
      <c r="F59" s="32" t="s">
        <v>101</v>
      </c>
      <c r="G59" s="32" t="s">
        <v>102</v>
      </c>
    </row>
    <row r="60" spans="1:17" ht="240" x14ac:dyDescent="0.3">
      <c r="A60" s="31"/>
      <c r="B60" s="628" t="s">
        <v>250</v>
      </c>
      <c r="C60" s="34" t="s">
        <v>251</v>
      </c>
      <c r="D60" s="35" t="s">
        <v>252</v>
      </c>
      <c r="E60" s="35" t="s">
        <v>253</v>
      </c>
      <c r="F60" s="37" t="s">
        <v>254</v>
      </c>
      <c r="G60" s="37" t="s">
        <v>255</v>
      </c>
    </row>
    <row r="61" spans="1:17" ht="409.6" x14ac:dyDescent="0.3">
      <c r="A61" s="31"/>
      <c r="B61" s="629"/>
      <c r="C61" s="34" t="s">
        <v>256</v>
      </c>
      <c r="D61" s="35" t="s">
        <v>257</v>
      </c>
      <c r="E61" s="35" t="s">
        <v>258</v>
      </c>
      <c r="F61" s="37" t="s">
        <v>259</v>
      </c>
      <c r="G61" s="37" t="s">
        <v>260</v>
      </c>
    </row>
    <row r="62" spans="1:17" ht="180" x14ac:dyDescent="0.3">
      <c r="A62" s="31"/>
      <c r="B62" s="59" t="s">
        <v>261</v>
      </c>
      <c r="C62" s="34" t="s">
        <v>118</v>
      </c>
      <c r="D62" s="35" t="s">
        <v>262</v>
      </c>
      <c r="E62" s="35" t="s">
        <v>263</v>
      </c>
      <c r="F62" s="34" t="s">
        <v>264</v>
      </c>
      <c r="G62" s="34" t="s">
        <v>265</v>
      </c>
    </row>
    <row r="63" spans="1:17" ht="270" x14ac:dyDescent="0.3">
      <c r="A63" s="31"/>
      <c r="B63" s="59" t="s">
        <v>266</v>
      </c>
      <c r="C63" s="34" t="s">
        <v>180</v>
      </c>
      <c r="D63" s="35" t="s">
        <v>267</v>
      </c>
      <c r="E63" s="35" t="s">
        <v>268</v>
      </c>
      <c r="F63" s="37" t="s">
        <v>269</v>
      </c>
      <c r="G63" s="37" t="s">
        <v>67</v>
      </c>
    </row>
    <row r="64" spans="1:17" ht="60" x14ac:dyDescent="0.3">
      <c r="A64" s="31"/>
      <c r="B64" s="628" t="s">
        <v>270</v>
      </c>
      <c r="C64" s="34" t="s">
        <v>189</v>
      </c>
      <c r="D64" s="35" t="s">
        <v>271</v>
      </c>
      <c r="E64" s="35" t="s">
        <v>272</v>
      </c>
      <c r="F64" s="37" t="s">
        <v>273</v>
      </c>
      <c r="G64" s="37" t="s">
        <v>274</v>
      </c>
    </row>
    <row r="65" spans="1:8" ht="120" x14ac:dyDescent="0.3">
      <c r="A65" s="31"/>
      <c r="B65" s="630"/>
      <c r="C65" s="34" t="s">
        <v>275</v>
      </c>
      <c r="D65" s="35" t="s">
        <v>276</v>
      </c>
      <c r="E65" s="60" t="s">
        <v>277</v>
      </c>
      <c r="F65" s="37" t="s">
        <v>278</v>
      </c>
      <c r="G65" s="37" t="s">
        <v>279</v>
      </c>
    </row>
    <row r="69" spans="1:8" ht="17.399999999999999" x14ac:dyDescent="0.3">
      <c r="B69" s="31"/>
      <c r="C69" s="31"/>
      <c r="D69" s="58" t="s">
        <v>93</v>
      </c>
      <c r="E69" s="58"/>
      <c r="F69" s="58"/>
      <c r="G69" s="31"/>
      <c r="H69" s="31"/>
    </row>
    <row r="70" spans="1:8" ht="17.399999999999999" x14ac:dyDescent="0.3">
      <c r="B70" s="31"/>
      <c r="C70" s="31"/>
      <c r="D70" s="621" t="s">
        <v>94</v>
      </c>
      <c r="E70" s="621"/>
      <c r="F70" s="621"/>
      <c r="G70" s="31"/>
      <c r="H70" s="31"/>
    </row>
    <row r="71" spans="1:8" ht="17.399999999999999" x14ac:dyDescent="0.3">
      <c r="B71" s="31"/>
      <c r="C71" s="31"/>
      <c r="D71" s="621" t="s">
        <v>95</v>
      </c>
      <c r="E71" s="621"/>
      <c r="F71" s="621"/>
      <c r="G71" s="31"/>
      <c r="H71" s="31"/>
    </row>
    <row r="72" spans="1:8" ht="28.2" x14ac:dyDescent="0.3">
      <c r="B72" s="31"/>
      <c r="C72" s="622" t="s">
        <v>96</v>
      </c>
      <c r="D72" s="622"/>
      <c r="E72" s="622"/>
      <c r="F72" s="622"/>
      <c r="G72" s="622"/>
      <c r="H72" s="622"/>
    </row>
    <row r="73" spans="1:8" ht="22.8" x14ac:dyDescent="0.3">
      <c r="B73" s="31"/>
      <c r="C73" s="623" t="s">
        <v>280</v>
      </c>
      <c r="D73" s="623"/>
      <c r="E73" s="623"/>
      <c r="F73" s="623"/>
      <c r="G73" s="623"/>
      <c r="H73" s="623"/>
    </row>
    <row r="74" spans="1:8" ht="46.8" x14ac:dyDescent="0.3">
      <c r="B74" s="31"/>
      <c r="C74" s="32" t="s">
        <v>98</v>
      </c>
      <c r="D74" s="624" t="s">
        <v>99</v>
      </c>
      <c r="E74" s="625"/>
      <c r="F74" s="32" t="s">
        <v>100</v>
      </c>
      <c r="G74" s="32" t="s">
        <v>101</v>
      </c>
      <c r="H74" s="32" t="s">
        <v>102</v>
      </c>
    </row>
    <row r="75" spans="1:8" ht="90" x14ac:dyDescent="0.3">
      <c r="B75" s="31"/>
      <c r="C75" s="626" t="s">
        <v>281</v>
      </c>
      <c r="D75" s="37" t="s">
        <v>251</v>
      </c>
      <c r="E75" s="35" t="s">
        <v>282</v>
      </c>
      <c r="F75" s="35" t="s">
        <v>283</v>
      </c>
      <c r="G75" s="37" t="s">
        <v>284</v>
      </c>
      <c r="H75" s="37" t="s">
        <v>255</v>
      </c>
    </row>
    <row r="76" spans="1:8" ht="60" x14ac:dyDescent="0.3">
      <c r="B76" s="31"/>
      <c r="C76" s="627"/>
      <c r="D76" s="37" t="s">
        <v>256</v>
      </c>
      <c r="E76" s="35" t="s">
        <v>285</v>
      </c>
      <c r="F76" s="35" t="s">
        <v>286</v>
      </c>
      <c r="G76" s="37" t="s">
        <v>287</v>
      </c>
      <c r="H76" s="37">
        <v>2018</v>
      </c>
    </row>
    <row r="77" spans="1:8" ht="409.6" x14ac:dyDescent="0.3">
      <c r="B77" s="31"/>
      <c r="C77" s="36" t="s">
        <v>288</v>
      </c>
      <c r="D77" s="37" t="s">
        <v>118</v>
      </c>
      <c r="E77" s="35" t="s">
        <v>289</v>
      </c>
      <c r="F77" s="35" t="s">
        <v>290</v>
      </c>
      <c r="G77" s="37" t="s">
        <v>291</v>
      </c>
      <c r="H77" s="37" t="s">
        <v>260</v>
      </c>
    </row>
    <row r="78" spans="1:8" ht="90" x14ac:dyDescent="0.3">
      <c r="B78" s="31"/>
      <c r="C78" s="36" t="s">
        <v>292</v>
      </c>
      <c r="D78" s="37" t="s">
        <v>180</v>
      </c>
      <c r="E78" s="35" t="s">
        <v>293</v>
      </c>
      <c r="F78" s="35" t="s">
        <v>294</v>
      </c>
      <c r="G78" s="37" t="s">
        <v>295</v>
      </c>
      <c r="H78" s="37" t="s">
        <v>296</v>
      </c>
    </row>
    <row r="79" spans="1:8" ht="75" x14ac:dyDescent="0.3">
      <c r="B79" s="31"/>
      <c r="C79" s="36" t="s">
        <v>297</v>
      </c>
      <c r="D79" s="37" t="s">
        <v>189</v>
      </c>
      <c r="E79" s="35" t="s">
        <v>298</v>
      </c>
      <c r="F79" s="35" t="s">
        <v>299</v>
      </c>
      <c r="G79" s="37" t="s">
        <v>300</v>
      </c>
      <c r="H79" s="37">
        <v>2018</v>
      </c>
    </row>
    <row r="80" spans="1:8" ht="75" x14ac:dyDescent="0.3">
      <c r="B80" s="31"/>
      <c r="C80" s="631" t="s">
        <v>301</v>
      </c>
      <c r="D80" s="37" t="s">
        <v>194</v>
      </c>
      <c r="E80" s="35" t="s">
        <v>302</v>
      </c>
      <c r="F80" s="35" t="s">
        <v>303</v>
      </c>
      <c r="G80" s="37" t="s">
        <v>304</v>
      </c>
      <c r="H80" s="37" t="s">
        <v>126</v>
      </c>
    </row>
    <row r="81" spans="2:9" ht="75" x14ac:dyDescent="0.3">
      <c r="B81" s="31"/>
      <c r="C81" s="631"/>
      <c r="D81" s="37" t="s">
        <v>305</v>
      </c>
      <c r="E81" s="35" t="s">
        <v>306</v>
      </c>
      <c r="F81" s="35" t="s">
        <v>307</v>
      </c>
      <c r="G81" s="37" t="s">
        <v>308</v>
      </c>
      <c r="H81" s="37" t="s">
        <v>309</v>
      </c>
    </row>
    <row r="84" spans="2:9" ht="17.399999999999999" x14ac:dyDescent="0.3">
      <c r="B84" s="31"/>
      <c r="C84" s="31"/>
      <c r="D84" s="58" t="s">
        <v>93</v>
      </c>
      <c r="E84" s="58"/>
      <c r="F84" s="58"/>
      <c r="G84" s="31"/>
      <c r="H84" s="31"/>
      <c r="I84" s="61"/>
    </row>
    <row r="85" spans="2:9" ht="17.399999999999999" x14ac:dyDescent="0.3">
      <c r="B85" s="31"/>
      <c r="C85" s="31"/>
      <c r="D85" s="621" t="s">
        <v>94</v>
      </c>
      <c r="E85" s="621"/>
      <c r="F85" s="621"/>
      <c r="G85" s="31"/>
      <c r="H85" s="31"/>
      <c r="I85" s="61"/>
    </row>
    <row r="86" spans="2:9" ht="17.399999999999999" x14ac:dyDescent="0.3">
      <c r="B86" s="31"/>
      <c r="C86" s="31"/>
      <c r="D86" s="621" t="s">
        <v>310</v>
      </c>
      <c r="E86" s="621"/>
      <c r="F86" s="621"/>
      <c r="G86" s="31"/>
      <c r="H86" s="31"/>
      <c r="I86" s="61"/>
    </row>
    <row r="87" spans="2:9" ht="28.2" x14ac:dyDescent="0.3">
      <c r="B87" s="31"/>
      <c r="C87" s="622" t="s">
        <v>311</v>
      </c>
      <c r="D87" s="622"/>
      <c r="E87" s="622"/>
      <c r="F87" s="622"/>
      <c r="G87" s="622"/>
      <c r="H87" s="622"/>
      <c r="I87" s="622"/>
    </row>
    <row r="88" spans="2:9" ht="22.8" x14ac:dyDescent="0.3">
      <c r="B88" s="31"/>
      <c r="C88" s="623" t="s">
        <v>312</v>
      </c>
      <c r="D88" s="623"/>
      <c r="E88" s="623"/>
      <c r="F88" s="623"/>
      <c r="G88" s="623"/>
      <c r="H88" s="623"/>
      <c r="I88" s="623"/>
    </row>
    <row r="89" spans="2:9" ht="46.8" x14ac:dyDescent="0.3">
      <c r="B89" s="31"/>
      <c r="C89" s="32" t="s">
        <v>98</v>
      </c>
      <c r="D89" s="624" t="s">
        <v>99</v>
      </c>
      <c r="E89" s="625"/>
      <c r="F89" s="32" t="s">
        <v>100</v>
      </c>
      <c r="G89" s="32" t="s">
        <v>313</v>
      </c>
      <c r="H89" s="32" t="s">
        <v>101</v>
      </c>
      <c r="I89" s="32" t="s">
        <v>102</v>
      </c>
    </row>
    <row r="90" spans="2:9" ht="90" x14ac:dyDescent="0.3">
      <c r="B90" s="31"/>
      <c r="C90" s="626" t="s">
        <v>314</v>
      </c>
      <c r="D90" s="37" t="s">
        <v>251</v>
      </c>
      <c r="E90" s="62" t="s">
        <v>315</v>
      </c>
      <c r="F90" s="37" t="s">
        <v>316</v>
      </c>
      <c r="G90" s="37" t="s">
        <v>317</v>
      </c>
      <c r="H90" s="37" t="s">
        <v>36</v>
      </c>
      <c r="I90" s="37" t="s">
        <v>318</v>
      </c>
    </row>
    <row r="91" spans="2:9" ht="90" x14ac:dyDescent="0.3">
      <c r="B91" s="31"/>
      <c r="C91" s="627"/>
      <c r="D91" s="37" t="s">
        <v>256</v>
      </c>
      <c r="E91" s="62" t="s">
        <v>319</v>
      </c>
      <c r="F91" s="37" t="s">
        <v>320</v>
      </c>
      <c r="G91" s="37" t="s">
        <v>321</v>
      </c>
      <c r="H91" s="37" t="s">
        <v>36</v>
      </c>
      <c r="I91" s="37" t="s">
        <v>260</v>
      </c>
    </row>
    <row r="92" spans="2:9" ht="180" x14ac:dyDescent="0.3">
      <c r="B92" s="31"/>
      <c r="C92" s="627"/>
      <c r="D92" s="37" t="s">
        <v>322</v>
      </c>
      <c r="E92" s="62" t="s">
        <v>323</v>
      </c>
      <c r="F92" s="37" t="s">
        <v>324</v>
      </c>
      <c r="G92" s="37" t="s">
        <v>325</v>
      </c>
      <c r="H92" s="37" t="s">
        <v>326</v>
      </c>
      <c r="I92" s="37" t="s">
        <v>260</v>
      </c>
    </row>
    <row r="93" spans="2:9" ht="150" x14ac:dyDescent="0.3">
      <c r="B93" s="31"/>
      <c r="C93" s="627"/>
      <c r="D93" s="37" t="s">
        <v>327</v>
      </c>
      <c r="E93" s="62" t="s">
        <v>328</v>
      </c>
      <c r="F93" s="37" t="s">
        <v>329</v>
      </c>
      <c r="G93" s="37" t="s">
        <v>330</v>
      </c>
      <c r="H93" s="37" t="s">
        <v>331</v>
      </c>
      <c r="I93" s="37" t="s">
        <v>260</v>
      </c>
    </row>
    <row r="94" spans="2:9" ht="120" x14ac:dyDescent="0.3">
      <c r="B94" s="31"/>
      <c r="C94" s="627"/>
      <c r="D94" s="37" t="s">
        <v>332</v>
      </c>
      <c r="E94" s="62" t="s">
        <v>333</v>
      </c>
      <c r="F94" s="37" t="s">
        <v>334</v>
      </c>
      <c r="G94" s="37" t="s">
        <v>335</v>
      </c>
      <c r="H94" s="37" t="s">
        <v>336</v>
      </c>
      <c r="I94" s="37" t="s">
        <v>260</v>
      </c>
    </row>
    <row r="95" spans="2:9" ht="180" x14ac:dyDescent="0.3">
      <c r="B95" s="31"/>
      <c r="C95" s="36" t="s">
        <v>337</v>
      </c>
      <c r="D95" s="37" t="s">
        <v>118</v>
      </c>
      <c r="E95" s="62" t="s">
        <v>338</v>
      </c>
      <c r="F95" s="62" t="s">
        <v>339</v>
      </c>
      <c r="G95" s="62" t="s">
        <v>340</v>
      </c>
      <c r="H95" s="62" t="s">
        <v>341</v>
      </c>
      <c r="I95" s="37" t="s">
        <v>342</v>
      </c>
    </row>
    <row r="96" spans="2:9" ht="105" x14ac:dyDescent="0.3">
      <c r="B96" s="31"/>
      <c r="C96" s="36" t="s">
        <v>343</v>
      </c>
      <c r="D96" s="37" t="s">
        <v>180</v>
      </c>
      <c r="E96" s="37" t="s">
        <v>344</v>
      </c>
      <c r="F96" s="37" t="s">
        <v>345</v>
      </c>
      <c r="G96" s="37" t="s">
        <v>346</v>
      </c>
      <c r="H96" s="37" t="s">
        <v>347</v>
      </c>
      <c r="I96" s="37" t="s">
        <v>348</v>
      </c>
    </row>
    <row r="97" spans="2:9" ht="105" x14ac:dyDescent="0.3">
      <c r="B97" s="31"/>
      <c r="C97" s="36" t="s">
        <v>349</v>
      </c>
      <c r="D97" s="37" t="s">
        <v>189</v>
      </c>
      <c r="E97" s="37" t="s">
        <v>350</v>
      </c>
      <c r="F97" s="37" t="s">
        <v>351</v>
      </c>
      <c r="G97" s="37" t="s">
        <v>352</v>
      </c>
      <c r="H97" s="37" t="s">
        <v>36</v>
      </c>
      <c r="I97" s="37" t="s">
        <v>342</v>
      </c>
    </row>
    <row r="98" spans="2:9" ht="150" x14ac:dyDescent="0.3">
      <c r="B98" s="31"/>
      <c r="C98" s="37" t="s">
        <v>353</v>
      </c>
      <c r="D98" s="37" t="s">
        <v>194</v>
      </c>
      <c r="E98" s="37" t="s">
        <v>354</v>
      </c>
      <c r="F98" s="37" t="s">
        <v>355</v>
      </c>
      <c r="G98" s="37" t="s">
        <v>356</v>
      </c>
      <c r="H98" s="37" t="s">
        <v>357</v>
      </c>
      <c r="I98" s="37" t="s">
        <v>255</v>
      </c>
    </row>
  </sheetData>
  <mergeCells count="60">
    <mergeCell ref="B37:F37"/>
    <mergeCell ref="G37:J37"/>
    <mergeCell ref="C1:E1"/>
    <mergeCell ref="C2:E2"/>
    <mergeCell ref="C3:E3"/>
    <mergeCell ref="B5:G5"/>
    <mergeCell ref="B6:G6"/>
    <mergeCell ref="C7:D7"/>
    <mergeCell ref="B12:B16"/>
    <mergeCell ref="B17:B24"/>
    <mergeCell ref="B25:B26"/>
    <mergeCell ref="B27:B28"/>
    <mergeCell ref="A35:Q35"/>
    <mergeCell ref="B39:F39"/>
    <mergeCell ref="G39:I39"/>
    <mergeCell ref="B41:F41"/>
    <mergeCell ref="G41:I41"/>
    <mergeCell ref="B43:F43"/>
    <mergeCell ref="G43:I43"/>
    <mergeCell ref="A45:H45"/>
    <mergeCell ref="I45:M45"/>
    <mergeCell ref="N45:Q45"/>
    <mergeCell ref="A46:C46"/>
    <mergeCell ref="D46:E46"/>
    <mergeCell ref="F46:G46"/>
    <mergeCell ref="A47:C47"/>
    <mergeCell ref="D47:E47"/>
    <mergeCell ref="F47:G47"/>
    <mergeCell ref="A48:C48"/>
    <mergeCell ref="D48:E48"/>
    <mergeCell ref="F48:G48"/>
    <mergeCell ref="B57:G57"/>
    <mergeCell ref="A49:C49"/>
    <mergeCell ref="D49:E49"/>
    <mergeCell ref="F49:G49"/>
    <mergeCell ref="A50:C50"/>
    <mergeCell ref="D50:E50"/>
    <mergeCell ref="F50:G50"/>
    <mergeCell ref="A51:C51"/>
    <mergeCell ref="D51:E51"/>
    <mergeCell ref="F51:G51"/>
    <mergeCell ref="C55:E55"/>
    <mergeCell ref="C56:E56"/>
    <mergeCell ref="D85:F85"/>
    <mergeCell ref="B58:G58"/>
    <mergeCell ref="C59:D59"/>
    <mergeCell ref="B60:B61"/>
    <mergeCell ref="B64:B65"/>
    <mergeCell ref="D70:F70"/>
    <mergeCell ref="D71:F71"/>
    <mergeCell ref="C72:H72"/>
    <mergeCell ref="C73:H73"/>
    <mergeCell ref="D74:E74"/>
    <mergeCell ref="C75:C76"/>
    <mergeCell ref="C80:C81"/>
    <mergeCell ref="D86:F86"/>
    <mergeCell ref="C87:I87"/>
    <mergeCell ref="C88:I88"/>
    <mergeCell ref="D89:E89"/>
    <mergeCell ref="C90:C94"/>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4.4" x14ac:dyDescent="0.3"/>
  <sheetData>
    <row r="1" spans="1:20" ht="15" customHeight="1" x14ac:dyDescent="0.3">
      <c r="A1" s="616" t="s">
        <v>68</v>
      </c>
      <c r="B1" s="616"/>
      <c r="C1" s="618" t="s">
        <v>77</v>
      </c>
      <c r="D1" s="618"/>
      <c r="E1" s="618" t="s">
        <v>78</v>
      </c>
      <c r="F1" s="618"/>
      <c r="G1" s="618" t="s">
        <v>78</v>
      </c>
      <c r="H1" s="618"/>
      <c r="I1" s="618" t="s">
        <v>78</v>
      </c>
      <c r="J1" s="618"/>
      <c r="K1" s="618" t="s">
        <v>78</v>
      </c>
      <c r="L1" s="618"/>
      <c r="M1" s="618" t="s">
        <v>78</v>
      </c>
      <c r="N1" s="618"/>
      <c r="O1" s="618" t="s">
        <v>79</v>
      </c>
      <c r="P1" s="618"/>
      <c r="Q1" s="618" t="s">
        <v>79</v>
      </c>
      <c r="R1" s="618"/>
      <c r="S1" s="618" t="s">
        <v>79</v>
      </c>
      <c r="T1" s="618"/>
    </row>
    <row r="2" spans="1:20" x14ac:dyDescent="0.3">
      <c r="A2" s="616"/>
      <c r="B2" s="616"/>
      <c r="C2" s="618"/>
      <c r="D2" s="618"/>
      <c r="E2" s="618"/>
      <c r="F2" s="618"/>
      <c r="G2" s="618"/>
      <c r="H2" s="618"/>
      <c r="I2" s="618"/>
      <c r="J2" s="618"/>
      <c r="K2" s="618"/>
      <c r="L2" s="618"/>
      <c r="M2" s="618"/>
      <c r="N2" s="618"/>
      <c r="O2" s="618"/>
      <c r="P2" s="618"/>
      <c r="Q2" s="618"/>
      <c r="R2" s="618"/>
      <c r="S2" s="618"/>
      <c r="T2" s="618"/>
    </row>
    <row r="3" spans="1:20" x14ac:dyDescent="0.3">
      <c r="A3" s="616" t="s">
        <v>69</v>
      </c>
      <c r="B3" s="616"/>
      <c r="C3" s="618"/>
      <c r="D3" s="618"/>
      <c r="E3" s="618"/>
      <c r="F3" s="618"/>
      <c r="G3" s="618"/>
      <c r="H3" s="618"/>
      <c r="I3" s="618"/>
      <c r="J3" s="618"/>
      <c r="K3" s="618"/>
      <c r="L3" s="618"/>
      <c r="M3" s="618"/>
      <c r="N3" s="618"/>
      <c r="O3" s="618"/>
      <c r="P3" s="618"/>
      <c r="Q3" s="618"/>
      <c r="R3" s="618"/>
      <c r="S3" s="618"/>
      <c r="T3" s="618"/>
    </row>
    <row r="4" spans="1:20" x14ac:dyDescent="0.3">
      <c r="A4" s="616"/>
      <c r="B4" s="616"/>
      <c r="C4" s="616">
        <v>2016</v>
      </c>
      <c r="D4" s="616"/>
      <c r="E4" s="616">
        <v>2017</v>
      </c>
      <c r="F4" s="616"/>
      <c r="G4" s="616">
        <v>2018</v>
      </c>
      <c r="H4" s="616"/>
      <c r="I4" s="616">
        <v>2019</v>
      </c>
      <c r="J4" s="616"/>
      <c r="K4" s="616">
        <v>2020</v>
      </c>
      <c r="L4" s="616"/>
      <c r="M4" s="616">
        <v>2021</v>
      </c>
      <c r="N4" s="616"/>
      <c r="O4" s="616">
        <v>2022</v>
      </c>
      <c r="P4" s="616"/>
      <c r="Q4" s="616">
        <v>2023</v>
      </c>
      <c r="R4" s="616"/>
      <c r="S4" s="616">
        <v>2024</v>
      </c>
      <c r="T4" s="616"/>
    </row>
    <row r="5" spans="1:20" x14ac:dyDescent="0.3">
      <c r="A5" s="617" t="s">
        <v>70</v>
      </c>
      <c r="B5" s="617"/>
      <c r="C5" s="616"/>
      <c r="D5" s="616"/>
      <c r="E5" s="616"/>
      <c r="F5" s="616"/>
      <c r="G5" s="616"/>
      <c r="H5" s="616"/>
      <c r="I5" s="616"/>
      <c r="J5" s="616"/>
      <c r="K5" s="616"/>
      <c r="L5" s="616"/>
      <c r="M5" s="616"/>
      <c r="N5" s="616"/>
      <c r="O5" s="616"/>
      <c r="P5" s="616"/>
      <c r="Q5" s="616"/>
      <c r="R5" s="616"/>
      <c r="S5" s="616"/>
      <c r="T5" s="616"/>
    </row>
    <row r="6" spans="1:20" x14ac:dyDescent="0.3">
      <c r="A6" s="617"/>
      <c r="B6" s="617"/>
      <c r="C6" s="616"/>
      <c r="D6" s="616"/>
      <c r="E6" s="616"/>
      <c r="F6" s="616"/>
      <c r="G6" s="616"/>
      <c r="H6" s="616"/>
      <c r="I6" s="616"/>
      <c r="J6" s="616"/>
      <c r="K6" s="616"/>
      <c r="L6" s="616"/>
      <c r="M6" s="616"/>
      <c r="N6" s="616"/>
      <c r="O6" s="616"/>
      <c r="P6" s="616"/>
      <c r="Q6" s="616"/>
      <c r="R6" s="616"/>
      <c r="S6" s="616"/>
      <c r="T6" s="616"/>
    </row>
    <row r="7" spans="1:20" x14ac:dyDescent="0.3">
      <c r="A7" s="617"/>
      <c r="B7" s="617"/>
      <c r="C7" s="616"/>
      <c r="D7" s="616"/>
      <c r="E7" s="616"/>
      <c r="F7" s="616"/>
      <c r="G7" s="616"/>
      <c r="H7" s="616"/>
      <c r="I7" s="616"/>
      <c r="J7" s="616"/>
      <c r="K7" s="616"/>
      <c r="L7" s="616"/>
      <c r="M7" s="616"/>
      <c r="N7" s="616"/>
      <c r="O7" s="616"/>
      <c r="P7" s="616"/>
      <c r="Q7" s="616"/>
      <c r="R7" s="616"/>
      <c r="S7" s="616"/>
      <c r="T7" s="616"/>
    </row>
    <row r="8" spans="1:20" x14ac:dyDescent="0.3">
      <c r="A8" s="617" t="s">
        <v>71</v>
      </c>
      <c r="B8" s="617"/>
      <c r="C8" s="616"/>
      <c r="D8" s="616"/>
      <c r="E8" s="616"/>
      <c r="F8" s="616"/>
      <c r="G8" s="616"/>
      <c r="H8" s="616"/>
      <c r="I8" s="616"/>
      <c r="J8" s="616"/>
      <c r="K8" s="616"/>
      <c r="L8" s="616"/>
      <c r="M8" s="616"/>
      <c r="N8" s="616"/>
      <c r="O8" s="616"/>
      <c r="P8" s="616"/>
      <c r="Q8" s="616"/>
      <c r="R8" s="616"/>
      <c r="S8" s="616"/>
      <c r="T8" s="616"/>
    </row>
    <row r="9" spans="1:20" x14ac:dyDescent="0.3">
      <c r="A9" s="617"/>
      <c r="B9" s="617"/>
      <c r="C9" s="616"/>
      <c r="D9" s="616"/>
      <c r="E9" s="616"/>
      <c r="F9" s="616"/>
      <c r="G9" s="616"/>
      <c r="H9" s="616"/>
      <c r="I9" s="616"/>
      <c r="J9" s="616"/>
      <c r="K9" s="616"/>
      <c r="L9" s="616"/>
      <c r="M9" s="616"/>
      <c r="N9" s="616"/>
      <c r="O9" s="616"/>
      <c r="P9" s="616"/>
      <c r="Q9" s="616"/>
      <c r="R9" s="616"/>
      <c r="S9" s="616"/>
      <c r="T9" s="616"/>
    </row>
    <row r="10" spans="1:20" x14ac:dyDescent="0.3">
      <c r="A10" s="617"/>
      <c r="B10" s="617"/>
      <c r="C10" s="616"/>
      <c r="D10" s="616"/>
      <c r="E10" s="616"/>
      <c r="F10" s="616"/>
      <c r="G10" s="616"/>
      <c r="H10" s="616"/>
      <c r="I10" s="616"/>
      <c r="J10" s="616"/>
      <c r="K10" s="616"/>
      <c r="L10" s="616"/>
      <c r="M10" s="616"/>
      <c r="N10" s="616"/>
      <c r="O10" s="616"/>
      <c r="P10" s="616"/>
      <c r="Q10" s="616"/>
      <c r="R10" s="616"/>
      <c r="S10" s="616"/>
      <c r="T10" s="616"/>
    </row>
    <row r="11" spans="1:20" x14ac:dyDescent="0.3">
      <c r="A11" s="617" t="s">
        <v>72</v>
      </c>
      <c r="B11" s="617"/>
      <c r="C11" s="616"/>
      <c r="D11" s="616"/>
      <c r="E11" s="616"/>
      <c r="F11" s="616"/>
      <c r="G11" s="616"/>
      <c r="H11" s="616"/>
      <c r="I11" s="616"/>
      <c r="J11" s="616"/>
      <c r="K11" s="616"/>
      <c r="L11" s="616"/>
      <c r="M11" s="616"/>
      <c r="N11" s="616"/>
      <c r="O11" s="616"/>
      <c r="P11" s="616"/>
      <c r="Q11" s="616"/>
      <c r="R11" s="616"/>
      <c r="S11" s="616"/>
      <c r="T11" s="616"/>
    </row>
    <row r="12" spans="1:20" x14ac:dyDescent="0.3">
      <c r="A12" s="617"/>
      <c r="B12" s="617"/>
      <c r="C12" s="616"/>
      <c r="D12" s="616"/>
      <c r="E12" s="616"/>
      <c r="F12" s="616"/>
      <c r="G12" s="616"/>
      <c r="H12" s="616"/>
      <c r="I12" s="616"/>
      <c r="J12" s="616"/>
      <c r="K12" s="616"/>
      <c r="L12" s="616"/>
      <c r="M12" s="616"/>
      <c r="N12" s="616"/>
      <c r="O12" s="616"/>
      <c r="P12" s="616"/>
      <c r="Q12" s="616"/>
      <c r="R12" s="616"/>
      <c r="S12" s="616"/>
      <c r="T12" s="616"/>
    </row>
    <row r="13" spans="1:20" x14ac:dyDescent="0.3">
      <c r="A13" s="617"/>
      <c r="B13" s="617"/>
      <c r="C13" s="616"/>
      <c r="D13" s="616"/>
      <c r="E13" s="616"/>
      <c r="F13" s="616"/>
      <c r="G13" s="616"/>
      <c r="H13" s="616"/>
      <c r="I13" s="616"/>
      <c r="J13" s="616"/>
      <c r="K13" s="616"/>
      <c r="L13" s="616"/>
      <c r="M13" s="616"/>
      <c r="N13" s="616"/>
      <c r="O13" s="616"/>
      <c r="P13" s="616"/>
      <c r="Q13" s="616"/>
      <c r="R13" s="616"/>
      <c r="S13" s="616"/>
      <c r="T13" s="616"/>
    </row>
    <row r="14" spans="1:20" x14ac:dyDescent="0.3">
      <c r="A14" s="617" t="s">
        <v>73</v>
      </c>
      <c r="B14" s="617"/>
      <c r="C14" s="616"/>
      <c r="D14" s="616"/>
      <c r="E14" s="616"/>
      <c r="F14" s="616"/>
      <c r="G14" s="616"/>
      <c r="H14" s="616"/>
      <c r="I14" s="616"/>
      <c r="J14" s="616"/>
      <c r="K14" s="616"/>
      <c r="L14" s="616"/>
      <c r="M14" s="616"/>
      <c r="N14" s="616"/>
      <c r="O14" s="616"/>
      <c r="P14" s="616"/>
      <c r="Q14" s="616"/>
      <c r="R14" s="616"/>
      <c r="S14" s="616"/>
      <c r="T14" s="616"/>
    </row>
    <row r="15" spans="1:20" x14ac:dyDescent="0.3">
      <c r="A15" s="617"/>
      <c r="B15" s="617"/>
      <c r="C15" s="616"/>
      <c r="D15" s="616"/>
      <c r="E15" s="616"/>
      <c r="F15" s="616"/>
      <c r="G15" s="616"/>
      <c r="H15" s="616"/>
      <c r="I15" s="616"/>
      <c r="J15" s="616"/>
      <c r="K15" s="616"/>
      <c r="L15" s="616"/>
      <c r="M15" s="616"/>
      <c r="N15" s="616"/>
      <c r="O15" s="616"/>
      <c r="P15" s="616"/>
      <c r="Q15" s="616"/>
      <c r="R15" s="616"/>
      <c r="S15" s="616"/>
      <c r="T15" s="616"/>
    </row>
    <row r="16" spans="1:20" x14ac:dyDescent="0.3">
      <c r="A16" s="617"/>
      <c r="B16" s="617"/>
      <c r="C16" s="616"/>
      <c r="D16" s="616"/>
      <c r="E16" s="616"/>
      <c r="F16" s="616"/>
      <c r="G16" s="616"/>
      <c r="H16" s="616"/>
      <c r="I16" s="616"/>
      <c r="J16" s="616"/>
      <c r="K16" s="616"/>
      <c r="L16" s="616"/>
      <c r="M16" s="616"/>
      <c r="N16" s="616"/>
      <c r="O16" s="616"/>
      <c r="P16" s="616"/>
      <c r="Q16" s="616"/>
      <c r="R16" s="616"/>
      <c r="S16" s="616"/>
      <c r="T16" s="616"/>
    </row>
    <row r="17" spans="1:20" x14ac:dyDescent="0.3">
      <c r="A17" s="617" t="s">
        <v>74</v>
      </c>
      <c r="B17" s="617"/>
      <c r="C17" s="616"/>
      <c r="D17" s="616"/>
      <c r="E17" s="616"/>
      <c r="F17" s="616"/>
      <c r="G17" s="616"/>
      <c r="H17" s="616"/>
      <c r="I17" s="616"/>
      <c r="J17" s="616"/>
      <c r="K17" s="616"/>
      <c r="L17" s="616"/>
      <c r="M17" s="616"/>
      <c r="N17" s="616"/>
      <c r="O17" s="616"/>
      <c r="P17" s="616"/>
      <c r="Q17" s="616"/>
      <c r="R17" s="616"/>
      <c r="S17" s="616"/>
      <c r="T17" s="616"/>
    </row>
    <row r="18" spans="1:20" x14ac:dyDescent="0.3">
      <c r="A18" s="617"/>
      <c r="B18" s="617"/>
      <c r="C18" s="616"/>
      <c r="D18" s="616"/>
      <c r="E18" s="616"/>
      <c r="F18" s="616"/>
      <c r="G18" s="616"/>
      <c r="H18" s="616"/>
      <c r="I18" s="616"/>
      <c r="J18" s="616"/>
      <c r="K18" s="616"/>
      <c r="L18" s="616"/>
      <c r="M18" s="616"/>
      <c r="N18" s="616"/>
      <c r="O18" s="616"/>
      <c r="P18" s="616"/>
      <c r="Q18" s="616"/>
      <c r="R18" s="616"/>
      <c r="S18" s="616"/>
      <c r="T18" s="616"/>
    </row>
    <row r="19" spans="1:20" x14ac:dyDescent="0.3">
      <c r="A19" s="617"/>
      <c r="B19" s="617"/>
      <c r="C19" s="616"/>
      <c r="D19" s="616"/>
      <c r="E19" s="616"/>
      <c r="F19" s="616"/>
      <c r="G19" s="616"/>
      <c r="H19" s="616"/>
      <c r="I19" s="616"/>
      <c r="J19" s="616"/>
      <c r="K19" s="616"/>
      <c r="L19" s="616"/>
      <c r="M19" s="616"/>
      <c r="N19" s="616"/>
      <c r="O19" s="616"/>
      <c r="P19" s="616"/>
      <c r="Q19" s="616"/>
      <c r="R19" s="616"/>
      <c r="S19" s="616"/>
      <c r="T19" s="616"/>
    </row>
    <row r="20" spans="1:20" x14ac:dyDescent="0.3">
      <c r="A20" s="617" t="s">
        <v>75</v>
      </c>
      <c r="B20" s="617"/>
      <c r="C20" s="616"/>
      <c r="D20" s="616"/>
      <c r="E20" s="616"/>
      <c r="F20" s="616"/>
      <c r="G20" s="616"/>
      <c r="H20" s="616"/>
      <c r="I20" s="616"/>
      <c r="J20" s="616"/>
      <c r="K20" s="616"/>
      <c r="L20" s="616"/>
      <c r="M20" s="616"/>
      <c r="N20" s="616"/>
      <c r="O20" s="616"/>
      <c r="P20" s="616"/>
      <c r="Q20" s="616"/>
      <c r="R20" s="616"/>
      <c r="S20" s="616"/>
      <c r="T20" s="616"/>
    </row>
    <row r="21" spans="1:20" x14ac:dyDescent="0.3">
      <c r="A21" s="617"/>
      <c r="B21" s="617"/>
      <c r="C21" s="616"/>
      <c r="D21" s="616"/>
      <c r="E21" s="616"/>
      <c r="F21" s="616"/>
      <c r="G21" s="616"/>
      <c r="H21" s="616"/>
      <c r="I21" s="616"/>
      <c r="J21" s="616"/>
      <c r="K21" s="616"/>
      <c r="L21" s="616"/>
      <c r="M21" s="616"/>
      <c r="N21" s="616"/>
      <c r="O21" s="616"/>
      <c r="P21" s="616"/>
      <c r="Q21" s="616"/>
      <c r="R21" s="616"/>
      <c r="S21" s="616"/>
      <c r="T21" s="616"/>
    </row>
    <row r="22" spans="1:20" x14ac:dyDescent="0.3">
      <c r="A22" s="617"/>
      <c r="B22" s="617"/>
      <c r="C22" s="616"/>
      <c r="D22" s="616"/>
      <c r="E22" s="616"/>
      <c r="F22" s="616"/>
      <c r="G22" s="616"/>
      <c r="H22" s="616"/>
      <c r="I22" s="616"/>
      <c r="J22" s="616"/>
      <c r="K22" s="616"/>
      <c r="L22" s="616"/>
      <c r="M22" s="616"/>
      <c r="N22" s="616"/>
      <c r="O22" s="616"/>
      <c r="P22" s="616"/>
      <c r="Q22" s="616"/>
      <c r="R22" s="616"/>
      <c r="S22" s="616"/>
      <c r="T22" s="616"/>
    </row>
    <row r="23" spans="1:20" ht="15" customHeight="1" x14ac:dyDescent="0.3">
      <c r="A23" s="617" t="s">
        <v>76</v>
      </c>
      <c r="B23" s="617"/>
      <c r="C23" s="616"/>
      <c r="D23" s="616"/>
      <c r="E23" s="616"/>
      <c r="F23" s="616"/>
      <c r="G23" s="616"/>
      <c r="H23" s="616"/>
      <c r="I23" s="616"/>
      <c r="J23" s="616"/>
      <c r="K23" s="616"/>
      <c r="L23" s="616"/>
      <c r="M23" s="616"/>
      <c r="N23" s="616"/>
      <c r="O23" s="616"/>
      <c r="P23" s="616"/>
      <c r="Q23" s="616"/>
      <c r="R23" s="616"/>
      <c r="S23" s="616"/>
      <c r="T23" s="616"/>
    </row>
    <row r="24" spans="1:20" x14ac:dyDescent="0.3">
      <c r="A24" s="617"/>
      <c r="B24" s="617"/>
      <c r="C24" s="616"/>
      <c r="D24" s="616"/>
      <c r="E24" s="616"/>
      <c r="F24" s="616"/>
      <c r="G24" s="616"/>
      <c r="H24" s="616"/>
      <c r="I24" s="616"/>
      <c r="J24" s="616"/>
      <c r="K24" s="616"/>
      <c r="L24" s="616"/>
      <c r="M24" s="616"/>
      <c r="N24" s="616"/>
      <c r="O24" s="616"/>
      <c r="P24" s="616"/>
      <c r="Q24" s="616"/>
      <c r="R24" s="616"/>
      <c r="S24" s="616"/>
      <c r="T24" s="616"/>
    </row>
    <row r="25" spans="1:20" x14ac:dyDescent="0.3">
      <c r="A25" s="617"/>
      <c r="B25" s="617"/>
      <c r="C25" s="616"/>
      <c r="D25" s="616"/>
      <c r="E25" s="616"/>
      <c r="F25" s="616"/>
      <c r="G25" s="616"/>
      <c r="H25" s="616"/>
      <c r="I25" s="616"/>
      <c r="J25" s="616"/>
      <c r="K25" s="616"/>
      <c r="L25" s="616"/>
      <c r="M25" s="616"/>
      <c r="N25" s="616"/>
      <c r="O25" s="616"/>
      <c r="P25" s="616"/>
      <c r="Q25" s="616"/>
      <c r="R25" s="616"/>
      <c r="S25" s="616"/>
      <c r="T25" s="616"/>
    </row>
  </sheetData>
  <mergeCells count="90">
    <mergeCell ref="S1:T3"/>
    <mergeCell ref="Q4:R4"/>
    <mergeCell ref="S4:T4"/>
    <mergeCell ref="M5:N7"/>
    <mergeCell ref="O5:P7"/>
    <mergeCell ref="M1:N3"/>
    <mergeCell ref="O1:P3"/>
    <mergeCell ref="Q5:R7"/>
    <mergeCell ref="S5:T7"/>
    <mergeCell ref="Q1:R3"/>
    <mergeCell ref="O4:P4"/>
    <mergeCell ref="A1:B2"/>
    <mergeCell ref="A3:B4"/>
    <mergeCell ref="C4:D4"/>
    <mergeCell ref="E4:F4"/>
    <mergeCell ref="G4:H4"/>
    <mergeCell ref="C1:D3"/>
    <mergeCell ref="E1:F3"/>
    <mergeCell ref="G1:H3"/>
    <mergeCell ref="I1:J3"/>
    <mergeCell ref="K1:L3"/>
    <mergeCell ref="E8:F10"/>
    <mergeCell ref="K4:L4"/>
    <mergeCell ref="M4:N4"/>
    <mergeCell ref="K8:L10"/>
    <mergeCell ref="M8:N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K14:L16"/>
    <mergeCell ref="M14:N16"/>
    <mergeCell ref="O14:P16"/>
    <mergeCell ref="Q14:R16"/>
    <mergeCell ref="S14:T16"/>
    <mergeCell ref="C17:D19"/>
    <mergeCell ref="E17:F19"/>
    <mergeCell ref="G17:H19"/>
    <mergeCell ref="I17:J19"/>
    <mergeCell ref="K17:L19"/>
    <mergeCell ref="M17:N19"/>
    <mergeCell ref="O17:P19"/>
    <mergeCell ref="Q17:R19"/>
    <mergeCell ref="Q23:R25"/>
    <mergeCell ref="S17:T19"/>
    <mergeCell ref="M20:N22"/>
    <mergeCell ref="S23:T25"/>
    <mergeCell ref="O20:P22"/>
    <mergeCell ref="Q20:R22"/>
    <mergeCell ref="S20:T22"/>
    <mergeCell ref="M23:N25"/>
    <mergeCell ref="O23:P25"/>
    <mergeCell ref="C23:D25"/>
    <mergeCell ref="E23:F25"/>
    <mergeCell ref="G23:H25"/>
    <mergeCell ref="I23:J25"/>
    <mergeCell ref="K23:L25"/>
    <mergeCell ref="C20:D22"/>
    <mergeCell ref="E20:F22"/>
    <mergeCell ref="G20:H22"/>
    <mergeCell ref="I20:J22"/>
    <mergeCell ref="K20:L2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4.4" x14ac:dyDescent="0.3"/>
  <sheetData>
    <row r="1" spans="1:24" x14ac:dyDescent="0.3">
      <c r="A1" s="620" t="s">
        <v>80</v>
      </c>
      <c r="B1" s="620"/>
      <c r="C1" s="620" t="s">
        <v>81</v>
      </c>
      <c r="D1" s="620"/>
      <c r="E1" s="620"/>
      <c r="F1" s="620"/>
      <c r="G1" s="620" t="s">
        <v>82</v>
      </c>
      <c r="H1" s="620"/>
      <c r="I1" s="620" t="s">
        <v>83</v>
      </c>
      <c r="J1" s="620"/>
      <c r="K1" s="620" t="s">
        <v>84</v>
      </c>
      <c r="L1" s="620"/>
      <c r="M1" s="620" t="s">
        <v>85</v>
      </c>
      <c r="N1" s="620"/>
      <c r="O1" s="620" t="s">
        <v>86</v>
      </c>
      <c r="P1" s="620"/>
      <c r="Q1" s="620" t="s">
        <v>87</v>
      </c>
      <c r="R1" s="620"/>
      <c r="S1" s="620" t="s">
        <v>88</v>
      </c>
      <c r="T1" s="620"/>
      <c r="U1" s="620" t="s">
        <v>89</v>
      </c>
      <c r="V1" s="620"/>
      <c r="W1" s="620" t="s">
        <v>90</v>
      </c>
      <c r="X1" s="620"/>
    </row>
    <row r="2" spans="1:24" x14ac:dyDescent="0.3">
      <c r="A2" s="620"/>
      <c r="B2" s="620"/>
      <c r="C2" s="620"/>
      <c r="D2" s="620"/>
      <c r="E2" s="620"/>
      <c r="F2" s="620"/>
      <c r="G2" s="620"/>
      <c r="H2" s="620"/>
      <c r="I2" s="620"/>
      <c r="J2" s="620"/>
      <c r="K2" s="620"/>
      <c r="L2" s="620"/>
      <c r="M2" s="620"/>
      <c r="N2" s="620"/>
      <c r="O2" s="620"/>
      <c r="P2" s="620"/>
      <c r="Q2" s="620"/>
      <c r="R2" s="620"/>
      <c r="S2" s="620"/>
      <c r="T2" s="620"/>
      <c r="U2" s="620"/>
      <c r="V2" s="620"/>
      <c r="W2" s="620"/>
      <c r="X2" s="620"/>
    </row>
    <row r="3" spans="1:24" x14ac:dyDescent="0.3">
      <c r="A3" s="620"/>
      <c r="B3" s="620"/>
      <c r="C3" s="620"/>
      <c r="D3" s="620"/>
      <c r="E3" s="620"/>
      <c r="F3" s="620"/>
      <c r="G3" s="620"/>
      <c r="H3" s="620"/>
      <c r="I3" s="620"/>
      <c r="J3" s="620"/>
      <c r="K3" s="620"/>
      <c r="L3" s="620"/>
      <c r="M3" s="620"/>
      <c r="N3" s="620"/>
      <c r="O3" s="620"/>
      <c r="P3" s="620"/>
      <c r="Q3" s="620"/>
      <c r="R3" s="620"/>
      <c r="S3" s="620"/>
      <c r="T3" s="620"/>
      <c r="U3" s="620"/>
      <c r="V3" s="620"/>
      <c r="W3" s="620"/>
      <c r="X3" s="620"/>
    </row>
    <row r="4" spans="1:24" x14ac:dyDescent="0.3">
      <c r="A4" s="619"/>
      <c r="B4" s="619"/>
      <c r="C4" s="619"/>
      <c r="D4" s="619"/>
      <c r="E4" s="619"/>
      <c r="F4" s="619"/>
      <c r="G4" s="619"/>
      <c r="H4" s="619"/>
      <c r="I4" s="619"/>
      <c r="J4" s="619"/>
      <c r="K4" s="619"/>
      <c r="L4" s="619"/>
      <c r="M4" s="619"/>
      <c r="N4" s="619"/>
      <c r="O4" s="619"/>
      <c r="P4" s="619"/>
      <c r="Q4" s="619"/>
      <c r="R4" s="619"/>
      <c r="S4" s="619"/>
      <c r="T4" s="619"/>
      <c r="U4" s="619"/>
      <c r="V4" s="619"/>
      <c r="W4" s="619"/>
      <c r="X4" s="619"/>
    </row>
    <row r="5" spans="1:24" x14ac:dyDescent="0.3">
      <c r="A5" s="619"/>
      <c r="B5" s="619"/>
      <c r="C5" s="619"/>
      <c r="D5" s="619"/>
      <c r="E5" s="619"/>
      <c r="F5" s="619"/>
      <c r="G5" s="619"/>
      <c r="H5" s="619"/>
      <c r="I5" s="619"/>
      <c r="J5" s="619"/>
      <c r="K5" s="619"/>
      <c r="L5" s="619"/>
      <c r="M5" s="619"/>
      <c r="N5" s="619"/>
      <c r="O5" s="619"/>
      <c r="P5" s="619"/>
      <c r="Q5" s="619"/>
      <c r="R5" s="619"/>
      <c r="S5" s="619"/>
      <c r="T5" s="619"/>
      <c r="U5" s="619"/>
      <c r="V5" s="619"/>
      <c r="W5" s="619"/>
      <c r="X5" s="619"/>
    </row>
    <row r="6" spans="1:24" x14ac:dyDescent="0.3">
      <c r="A6" s="619"/>
      <c r="B6" s="619"/>
      <c r="C6" s="619"/>
      <c r="D6" s="619"/>
      <c r="E6" s="619"/>
      <c r="F6" s="619"/>
      <c r="G6" s="619"/>
      <c r="H6" s="619"/>
      <c r="I6" s="619"/>
      <c r="J6" s="619"/>
      <c r="K6" s="619"/>
      <c r="L6" s="619"/>
      <c r="M6" s="619"/>
      <c r="N6" s="619"/>
      <c r="O6" s="619"/>
      <c r="P6" s="619"/>
      <c r="Q6" s="619"/>
      <c r="R6" s="619"/>
      <c r="S6" s="619"/>
      <c r="T6" s="619"/>
      <c r="U6" s="619"/>
      <c r="V6" s="619"/>
      <c r="W6" s="619"/>
      <c r="X6" s="619"/>
    </row>
    <row r="7" spans="1:24" x14ac:dyDescent="0.3">
      <c r="A7" s="619"/>
      <c r="B7" s="619"/>
      <c r="C7" s="619"/>
      <c r="D7" s="619"/>
      <c r="E7" s="619"/>
      <c r="F7" s="619"/>
      <c r="G7" s="619"/>
      <c r="H7" s="619"/>
      <c r="I7" s="619"/>
      <c r="J7" s="619"/>
      <c r="K7" s="619"/>
      <c r="L7" s="619"/>
      <c r="M7" s="619"/>
      <c r="N7" s="619"/>
      <c r="O7" s="619"/>
      <c r="P7" s="619"/>
      <c r="Q7" s="619"/>
      <c r="R7" s="619"/>
      <c r="S7" s="619"/>
      <c r="T7" s="619"/>
      <c r="U7" s="619"/>
      <c r="V7" s="619"/>
      <c r="W7" s="619"/>
      <c r="X7" s="619"/>
    </row>
    <row r="8" spans="1:24" x14ac:dyDescent="0.3">
      <c r="A8" s="619"/>
      <c r="B8" s="619"/>
      <c r="C8" s="619"/>
      <c r="D8" s="619"/>
      <c r="E8" s="619"/>
      <c r="F8" s="619"/>
      <c r="G8" s="619"/>
      <c r="H8" s="619"/>
      <c r="I8" s="619"/>
      <c r="J8" s="619"/>
      <c r="K8" s="619"/>
      <c r="L8" s="619"/>
      <c r="M8" s="619"/>
      <c r="N8" s="619"/>
      <c r="O8" s="619"/>
      <c r="P8" s="619"/>
      <c r="Q8" s="619"/>
      <c r="R8" s="619"/>
      <c r="S8" s="619"/>
      <c r="T8" s="619"/>
      <c r="U8" s="619"/>
      <c r="V8" s="619"/>
      <c r="W8" s="619"/>
      <c r="X8" s="619"/>
    </row>
    <row r="9" spans="1:24" x14ac:dyDescent="0.3">
      <c r="A9" s="619"/>
      <c r="B9" s="619"/>
      <c r="C9" s="619"/>
      <c r="D9" s="619"/>
      <c r="E9" s="619"/>
      <c r="F9" s="619"/>
      <c r="G9" s="619"/>
      <c r="H9" s="619"/>
      <c r="I9" s="619"/>
      <c r="J9" s="619"/>
      <c r="K9" s="619"/>
      <c r="L9" s="619"/>
      <c r="M9" s="619"/>
      <c r="N9" s="619"/>
      <c r="O9" s="619"/>
      <c r="P9" s="619"/>
      <c r="Q9" s="619"/>
      <c r="R9" s="619"/>
      <c r="S9" s="619"/>
      <c r="T9" s="619"/>
      <c r="U9" s="619"/>
      <c r="V9" s="619"/>
      <c r="W9" s="619"/>
      <c r="X9" s="619"/>
    </row>
    <row r="10" spans="1:24" x14ac:dyDescent="0.3">
      <c r="A10" s="619"/>
      <c r="B10" s="619"/>
      <c r="C10" s="619"/>
      <c r="D10" s="619"/>
      <c r="E10" s="619"/>
      <c r="F10" s="619"/>
      <c r="G10" s="619"/>
      <c r="H10" s="619"/>
      <c r="I10" s="619"/>
      <c r="J10" s="619"/>
      <c r="K10" s="619"/>
      <c r="L10" s="619"/>
      <c r="M10" s="619"/>
      <c r="N10" s="619"/>
      <c r="O10" s="619"/>
      <c r="P10" s="619"/>
      <c r="Q10" s="619"/>
      <c r="R10" s="619"/>
      <c r="S10" s="619"/>
      <c r="T10" s="619"/>
      <c r="U10" s="619"/>
      <c r="V10" s="619"/>
      <c r="W10" s="619"/>
      <c r="X10" s="619"/>
    </row>
    <row r="11" spans="1:24" x14ac:dyDescent="0.3">
      <c r="A11" s="619"/>
      <c r="B11" s="619"/>
      <c r="C11" s="619"/>
      <c r="D11" s="619"/>
      <c r="E11" s="619"/>
      <c r="F11" s="619"/>
      <c r="G11" s="619"/>
      <c r="H11" s="619"/>
      <c r="I11" s="619"/>
      <c r="J11" s="619"/>
      <c r="K11" s="619"/>
      <c r="L11" s="619"/>
      <c r="M11" s="619"/>
      <c r="N11" s="619"/>
      <c r="O11" s="619"/>
      <c r="P11" s="619"/>
      <c r="Q11" s="619"/>
      <c r="R11" s="619"/>
      <c r="S11" s="619"/>
      <c r="T11" s="619"/>
      <c r="U11" s="619"/>
      <c r="V11" s="619"/>
      <c r="W11" s="619"/>
      <c r="X11" s="619"/>
    </row>
    <row r="12" spans="1:24" x14ac:dyDescent="0.3">
      <c r="A12" s="619"/>
      <c r="B12" s="619"/>
      <c r="C12" s="619"/>
      <c r="D12" s="619"/>
      <c r="E12" s="619"/>
      <c r="F12" s="619"/>
      <c r="G12" s="619"/>
      <c r="H12" s="619"/>
      <c r="I12" s="619"/>
      <c r="J12" s="619"/>
      <c r="K12" s="619"/>
      <c r="L12" s="619"/>
      <c r="M12" s="619"/>
      <c r="N12" s="619"/>
      <c r="O12" s="619"/>
      <c r="P12" s="619"/>
      <c r="Q12" s="619"/>
      <c r="R12" s="619"/>
      <c r="S12" s="619"/>
      <c r="T12" s="619"/>
      <c r="U12" s="619"/>
      <c r="V12" s="619"/>
      <c r="W12" s="619"/>
      <c r="X12" s="619"/>
    </row>
    <row r="13" spans="1:24" x14ac:dyDescent="0.3">
      <c r="A13" s="619"/>
      <c r="B13" s="619"/>
      <c r="C13" s="619"/>
      <c r="D13" s="619"/>
      <c r="E13" s="619"/>
      <c r="F13" s="619"/>
      <c r="G13" s="619"/>
      <c r="H13" s="619"/>
      <c r="I13" s="619"/>
      <c r="J13" s="619"/>
      <c r="K13" s="619"/>
      <c r="L13" s="619"/>
      <c r="M13" s="619"/>
      <c r="N13" s="619"/>
      <c r="O13" s="619"/>
      <c r="P13" s="619"/>
      <c r="Q13" s="619"/>
      <c r="R13" s="619"/>
      <c r="S13" s="619"/>
      <c r="T13" s="619"/>
      <c r="U13" s="619"/>
      <c r="V13" s="619"/>
      <c r="W13" s="619"/>
      <c r="X13" s="619"/>
    </row>
    <row r="14" spans="1:24" x14ac:dyDescent="0.3">
      <c r="A14" s="619"/>
      <c r="B14" s="619"/>
      <c r="C14" s="619"/>
      <c r="D14" s="619"/>
      <c r="E14" s="619"/>
      <c r="F14" s="619"/>
      <c r="G14" s="619"/>
      <c r="H14" s="619"/>
      <c r="I14" s="619"/>
      <c r="J14" s="619"/>
      <c r="K14" s="619"/>
      <c r="L14" s="619"/>
      <c r="M14" s="619"/>
      <c r="N14" s="619"/>
      <c r="O14" s="619"/>
      <c r="P14" s="619"/>
      <c r="Q14" s="619"/>
      <c r="R14" s="619"/>
      <c r="S14" s="619"/>
      <c r="T14" s="619"/>
      <c r="U14" s="619"/>
      <c r="V14" s="619"/>
      <c r="W14" s="619"/>
      <c r="X14" s="619"/>
    </row>
    <row r="15" spans="1:24" x14ac:dyDescent="0.3">
      <c r="A15" s="619"/>
      <c r="B15" s="619"/>
      <c r="C15" s="619"/>
      <c r="D15" s="619"/>
      <c r="E15" s="619"/>
      <c r="F15" s="619"/>
      <c r="G15" s="619"/>
      <c r="H15" s="619"/>
      <c r="I15" s="619"/>
      <c r="J15" s="619"/>
      <c r="K15" s="619"/>
      <c r="L15" s="619"/>
      <c r="M15" s="619"/>
      <c r="N15" s="619"/>
      <c r="O15" s="619"/>
      <c r="P15" s="619"/>
      <c r="Q15" s="619"/>
      <c r="R15" s="619"/>
      <c r="S15" s="619"/>
      <c r="T15" s="619"/>
      <c r="U15" s="619"/>
      <c r="V15" s="619"/>
      <c r="W15" s="619"/>
      <c r="X15" s="619"/>
    </row>
    <row r="16" spans="1:24" x14ac:dyDescent="0.3">
      <c r="A16" s="619"/>
      <c r="B16" s="619"/>
      <c r="C16" s="619"/>
      <c r="D16" s="619"/>
      <c r="E16" s="619"/>
      <c r="F16" s="619"/>
      <c r="G16" s="619"/>
      <c r="H16" s="619"/>
      <c r="I16" s="619"/>
      <c r="J16" s="619"/>
      <c r="K16" s="619"/>
      <c r="L16" s="619"/>
      <c r="M16" s="619"/>
      <c r="N16" s="619"/>
      <c r="O16" s="619"/>
      <c r="P16" s="619"/>
      <c r="Q16" s="619"/>
      <c r="R16" s="619"/>
      <c r="S16" s="619"/>
      <c r="T16" s="619"/>
      <c r="U16" s="619"/>
      <c r="V16" s="619"/>
      <c r="W16" s="619"/>
      <c r="X16" s="619"/>
    </row>
    <row r="17" spans="1:24" x14ac:dyDescent="0.3">
      <c r="A17" s="619"/>
      <c r="B17" s="619"/>
      <c r="C17" s="619"/>
      <c r="D17" s="619"/>
      <c r="E17" s="619"/>
      <c r="F17" s="619"/>
      <c r="G17" s="619"/>
      <c r="H17" s="619"/>
      <c r="I17" s="619"/>
      <c r="J17" s="619"/>
      <c r="K17" s="619"/>
      <c r="L17" s="619"/>
      <c r="M17" s="619"/>
      <c r="N17" s="619"/>
      <c r="O17" s="619"/>
      <c r="P17" s="619"/>
      <c r="Q17" s="619"/>
      <c r="R17" s="619"/>
      <c r="S17" s="619"/>
      <c r="T17" s="619"/>
      <c r="U17" s="619"/>
      <c r="V17" s="619"/>
      <c r="W17" s="619"/>
      <c r="X17" s="619"/>
    </row>
    <row r="18" spans="1:24" x14ac:dyDescent="0.3">
      <c r="A18" s="619"/>
      <c r="B18" s="619"/>
      <c r="C18" s="619"/>
      <c r="D18" s="619"/>
      <c r="E18" s="619"/>
      <c r="F18" s="619"/>
      <c r="G18" s="619"/>
      <c r="H18" s="619"/>
      <c r="I18" s="619"/>
      <c r="J18" s="619"/>
      <c r="K18" s="619"/>
      <c r="L18" s="619"/>
      <c r="M18" s="619"/>
      <c r="N18" s="619"/>
      <c r="O18" s="619"/>
      <c r="P18" s="619"/>
      <c r="Q18" s="619"/>
      <c r="R18" s="619"/>
      <c r="S18" s="619"/>
      <c r="T18" s="619"/>
      <c r="U18" s="619"/>
      <c r="V18" s="619"/>
      <c r="W18" s="619"/>
      <c r="X18" s="619"/>
    </row>
    <row r="19" spans="1:24" x14ac:dyDescent="0.3">
      <c r="A19" s="619"/>
      <c r="B19" s="619"/>
      <c r="C19" s="619"/>
      <c r="D19" s="619"/>
      <c r="E19" s="619"/>
      <c r="F19" s="619"/>
      <c r="G19" s="619"/>
      <c r="H19" s="619"/>
      <c r="I19" s="619"/>
      <c r="J19" s="619"/>
      <c r="K19" s="619"/>
      <c r="L19" s="619"/>
      <c r="M19" s="619"/>
      <c r="N19" s="619"/>
      <c r="O19" s="619"/>
      <c r="P19" s="619"/>
      <c r="Q19" s="619"/>
      <c r="R19" s="619"/>
      <c r="S19" s="619"/>
      <c r="T19" s="619"/>
      <c r="U19" s="619"/>
      <c r="V19" s="619"/>
      <c r="W19" s="619"/>
      <c r="X19" s="619"/>
    </row>
    <row r="20" spans="1:24" x14ac:dyDescent="0.3">
      <c r="A20" s="619"/>
      <c r="B20" s="619"/>
      <c r="C20" s="619"/>
      <c r="D20" s="619"/>
      <c r="E20" s="619"/>
      <c r="F20" s="619"/>
      <c r="G20" s="619"/>
      <c r="H20" s="619"/>
      <c r="I20" s="619"/>
      <c r="J20" s="619"/>
      <c r="K20" s="619"/>
      <c r="L20" s="619"/>
      <c r="M20" s="619"/>
      <c r="N20" s="619"/>
      <c r="O20" s="619"/>
      <c r="P20" s="619"/>
      <c r="Q20" s="619"/>
      <c r="R20" s="619"/>
      <c r="S20" s="619"/>
      <c r="T20" s="619"/>
      <c r="U20" s="619"/>
      <c r="V20" s="619"/>
      <c r="W20" s="619"/>
      <c r="X20" s="619"/>
    </row>
    <row r="21" spans="1:24" x14ac:dyDescent="0.3">
      <c r="A21" s="619"/>
      <c r="B21" s="619"/>
      <c r="C21" s="619"/>
      <c r="D21" s="619"/>
      <c r="E21" s="619"/>
      <c r="F21" s="619"/>
      <c r="G21" s="619"/>
      <c r="H21" s="619"/>
      <c r="I21" s="619"/>
      <c r="J21" s="619"/>
      <c r="K21" s="619"/>
      <c r="L21" s="619"/>
      <c r="M21" s="619"/>
      <c r="N21" s="619"/>
      <c r="O21" s="619"/>
      <c r="P21" s="619"/>
      <c r="Q21" s="619"/>
      <c r="R21" s="619"/>
      <c r="S21" s="619"/>
      <c r="T21" s="619"/>
      <c r="U21" s="619"/>
      <c r="V21" s="619"/>
      <c r="W21" s="619"/>
      <c r="X21" s="619"/>
    </row>
    <row r="22" spans="1:24" x14ac:dyDescent="0.3">
      <c r="A22" s="619"/>
      <c r="B22" s="619"/>
      <c r="C22" s="619"/>
      <c r="D22" s="619"/>
      <c r="E22" s="619"/>
      <c r="F22" s="619"/>
      <c r="G22" s="619"/>
      <c r="H22" s="619"/>
      <c r="I22" s="619"/>
      <c r="J22" s="619"/>
      <c r="K22" s="619"/>
      <c r="L22" s="619"/>
      <c r="M22" s="619"/>
      <c r="N22" s="619"/>
      <c r="O22" s="619"/>
      <c r="P22" s="619"/>
      <c r="Q22" s="619"/>
      <c r="R22" s="619"/>
      <c r="S22" s="619"/>
      <c r="T22" s="619"/>
      <c r="U22" s="619"/>
      <c r="V22" s="619"/>
      <c r="W22" s="619"/>
      <c r="X22" s="619"/>
    </row>
    <row r="23" spans="1:24" x14ac:dyDescent="0.3">
      <c r="A23" s="619"/>
      <c r="B23" s="619"/>
      <c r="C23" s="619"/>
      <c r="D23" s="619"/>
      <c r="E23" s="619"/>
      <c r="F23" s="619"/>
      <c r="G23" s="619"/>
      <c r="H23" s="619"/>
      <c r="I23" s="619"/>
      <c r="J23" s="619"/>
      <c r="K23" s="619"/>
      <c r="L23" s="619"/>
      <c r="M23" s="619"/>
      <c r="N23" s="619"/>
      <c r="O23" s="619"/>
      <c r="P23" s="619"/>
      <c r="Q23" s="619"/>
      <c r="R23" s="619"/>
      <c r="S23" s="619"/>
      <c r="T23" s="619"/>
      <c r="U23" s="619"/>
      <c r="V23" s="619"/>
      <c r="W23" s="619"/>
      <c r="X23" s="619"/>
    </row>
    <row r="24" spans="1:24" x14ac:dyDescent="0.3">
      <c r="A24" s="619"/>
      <c r="B24" s="619"/>
      <c r="C24" s="619"/>
      <c r="D24" s="619"/>
      <c r="E24" s="619"/>
      <c r="F24" s="619"/>
      <c r="G24" s="619"/>
      <c r="H24" s="619"/>
      <c r="I24" s="619"/>
      <c r="J24" s="619"/>
      <c r="K24" s="619"/>
      <c r="L24" s="619"/>
      <c r="M24" s="619"/>
      <c r="N24" s="619"/>
      <c r="O24" s="619"/>
      <c r="P24" s="619"/>
      <c r="Q24" s="619"/>
      <c r="R24" s="619"/>
      <c r="S24" s="619"/>
      <c r="T24" s="619"/>
      <c r="U24" s="619"/>
      <c r="V24" s="619"/>
      <c r="W24" s="619"/>
      <c r="X24" s="619"/>
    </row>
    <row r="25" spans="1:24" x14ac:dyDescent="0.3">
      <c r="A25" s="619"/>
      <c r="B25" s="619"/>
      <c r="C25" s="619"/>
      <c r="D25" s="619"/>
      <c r="E25" s="619"/>
      <c r="F25" s="619"/>
      <c r="G25" s="619"/>
      <c r="H25" s="619"/>
      <c r="I25" s="619"/>
      <c r="J25" s="619"/>
      <c r="K25" s="619"/>
      <c r="L25" s="619"/>
      <c r="M25" s="619"/>
      <c r="N25" s="619"/>
      <c r="O25" s="619"/>
      <c r="P25" s="619"/>
      <c r="Q25" s="619"/>
      <c r="R25" s="619"/>
      <c r="S25" s="619"/>
      <c r="T25" s="619"/>
      <c r="U25" s="619"/>
      <c r="V25" s="619"/>
      <c r="W25" s="619"/>
      <c r="X25" s="619"/>
    </row>
    <row r="26" spans="1:24" x14ac:dyDescent="0.3">
      <c r="A26" s="619"/>
      <c r="B26" s="619"/>
      <c r="C26" s="619"/>
      <c r="D26" s="619"/>
      <c r="E26" s="619"/>
      <c r="F26" s="619"/>
      <c r="G26" s="619"/>
      <c r="H26" s="619"/>
      <c r="I26" s="619"/>
      <c r="J26" s="619"/>
      <c r="K26" s="619"/>
      <c r="L26" s="619"/>
      <c r="M26" s="619"/>
      <c r="N26" s="619"/>
      <c r="O26" s="619"/>
      <c r="P26" s="619"/>
      <c r="Q26" s="619"/>
      <c r="R26" s="619"/>
      <c r="S26" s="619"/>
      <c r="T26" s="619"/>
      <c r="U26" s="619"/>
      <c r="V26" s="619"/>
      <c r="W26" s="619"/>
      <c r="X26" s="619"/>
    </row>
    <row r="27" spans="1:24" x14ac:dyDescent="0.3">
      <c r="A27" s="619"/>
      <c r="B27" s="619"/>
      <c r="C27" s="619"/>
      <c r="D27" s="619"/>
      <c r="E27" s="619"/>
      <c r="F27" s="619"/>
      <c r="G27" s="619"/>
      <c r="H27" s="619"/>
      <c r="I27" s="619"/>
      <c r="J27" s="619"/>
      <c r="K27" s="619"/>
      <c r="L27" s="619"/>
      <c r="M27" s="619"/>
      <c r="N27" s="619"/>
      <c r="O27" s="619"/>
      <c r="P27" s="619"/>
      <c r="Q27" s="619"/>
      <c r="R27" s="619"/>
      <c r="S27" s="619"/>
      <c r="T27" s="619"/>
      <c r="U27" s="619"/>
      <c r="V27" s="619"/>
      <c r="W27" s="619"/>
      <c r="X27" s="619"/>
    </row>
    <row r="28" spans="1:24" x14ac:dyDescent="0.3">
      <c r="A28" s="619"/>
      <c r="B28" s="619"/>
      <c r="C28" s="619"/>
      <c r="D28" s="619"/>
      <c r="E28" s="619"/>
      <c r="F28" s="619"/>
      <c r="G28" s="619"/>
      <c r="H28" s="619"/>
      <c r="I28" s="619"/>
      <c r="J28" s="619"/>
      <c r="K28" s="619"/>
      <c r="L28" s="619"/>
      <c r="M28" s="619"/>
      <c r="N28" s="619"/>
      <c r="O28" s="619"/>
      <c r="P28" s="619"/>
      <c r="Q28" s="619"/>
      <c r="R28" s="619"/>
      <c r="S28" s="619"/>
      <c r="T28" s="619"/>
      <c r="U28" s="619"/>
      <c r="V28" s="619"/>
      <c r="W28" s="619"/>
      <c r="X28" s="619"/>
    </row>
    <row r="29" spans="1:24" x14ac:dyDescent="0.3">
      <c r="A29" s="619"/>
      <c r="B29" s="619"/>
      <c r="C29" s="619"/>
      <c r="D29" s="619"/>
      <c r="E29" s="619"/>
      <c r="F29" s="619"/>
      <c r="G29" s="619"/>
      <c r="H29" s="619"/>
      <c r="I29" s="619"/>
      <c r="J29" s="619"/>
      <c r="K29" s="619"/>
      <c r="L29" s="619"/>
      <c r="M29" s="619"/>
      <c r="N29" s="619"/>
      <c r="O29" s="619"/>
      <c r="P29" s="619"/>
      <c r="Q29" s="619"/>
      <c r="R29" s="619"/>
      <c r="S29" s="619"/>
      <c r="T29" s="619"/>
      <c r="U29" s="619"/>
      <c r="V29" s="619"/>
      <c r="W29" s="619"/>
      <c r="X29" s="619"/>
    </row>
    <row r="30" spans="1:24" x14ac:dyDescent="0.3">
      <c r="A30" s="619"/>
      <c r="B30" s="619"/>
      <c r="C30" s="619"/>
      <c r="D30" s="619"/>
      <c r="E30" s="619"/>
      <c r="F30" s="619"/>
      <c r="G30" s="619"/>
      <c r="H30" s="619"/>
      <c r="I30" s="619"/>
      <c r="J30" s="619"/>
      <c r="K30" s="619"/>
      <c r="L30" s="619"/>
      <c r="M30" s="619"/>
      <c r="N30" s="619"/>
      <c r="O30" s="619"/>
      <c r="P30" s="619"/>
      <c r="Q30" s="619"/>
      <c r="R30" s="619"/>
      <c r="S30" s="619"/>
      <c r="T30" s="619"/>
      <c r="U30" s="619"/>
      <c r="V30" s="619"/>
      <c r="W30" s="619"/>
      <c r="X30" s="619"/>
    </row>
    <row r="31" spans="1:24" x14ac:dyDescent="0.3">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row>
    <row r="32" spans="1:24" x14ac:dyDescent="0.3">
      <c r="A32" s="619"/>
      <c r="B32" s="619"/>
      <c r="C32" s="619"/>
      <c r="D32" s="619"/>
      <c r="E32" s="619"/>
      <c r="F32" s="619"/>
      <c r="G32" s="619"/>
      <c r="H32" s="619"/>
      <c r="I32" s="619"/>
      <c r="J32" s="619"/>
      <c r="K32" s="619"/>
      <c r="L32" s="619"/>
      <c r="M32" s="619"/>
      <c r="N32" s="619"/>
      <c r="O32" s="619"/>
      <c r="P32" s="619"/>
      <c r="Q32" s="619"/>
      <c r="R32" s="619"/>
      <c r="S32" s="619"/>
      <c r="T32" s="619"/>
      <c r="U32" s="619"/>
      <c r="V32" s="619"/>
      <c r="W32" s="619"/>
      <c r="X32" s="619"/>
    </row>
    <row r="33" spans="1:24" x14ac:dyDescent="0.3">
      <c r="A33" s="619"/>
      <c r="B33" s="619"/>
      <c r="C33" s="619"/>
      <c r="D33" s="619"/>
      <c r="E33" s="619"/>
      <c r="F33" s="619"/>
      <c r="G33" s="619"/>
      <c r="H33" s="619"/>
      <c r="I33" s="619"/>
      <c r="J33" s="619"/>
      <c r="K33" s="619"/>
      <c r="L33" s="619"/>
      <c r="M33" s="619"/>
      <c r="N33" s="619"/>
      <c r="O33" s="619"/>
      <c r="P33" s="619"/>
      <c r="Q33" s="619"/>
      <c r="R33" s="619"/>
      <c r="S33" s="619"/>
      <c r="T33" s="619"/>
      <c r="U33" s="619"/>
      <c r="V33" s="619"/>
      <c r="W33" s="619"/>
      <c r="X33" s="619"/>
    </row>
    <row r="34" spans="1:24" x14ac:dyDescent="0.3">
      <c r="A34" s="619"/>
      <c r="B34" s="619"/>
      <c r="C34" s="619"/>
      <c r="D34" s="619"/>
      <c r="E34" s="619"/>
      <c r="F34" s="619"/>
      <c r="G34" s="619"/>
      <c r="H34" s="619"/>
      <c r="I34" s="619"/>
      <c r="J34" s="619"/>
      <c r="K34" s="619"/>
      <c r="L34" s="619"/>
      <c r="M34" s="619"/>
      <c r="N34" s="619"/>
      <c r="O34" s="619"/>
      <c r="P34" s="619"/>
      <c r="Q34" s="619"/>
      <c r="R34" s="619"/>
      <c r="S34" s="619"/>
      <c r="T34" s="619"/>
      <c r="U34" s="619"/>
      <c r="V34" s="619"/>
      <c r="W34" s="619"/>
      <c r="X34" s="619"/>
    </row>
    <row r="35" spans="1:24" x14ac:dyDescent="0.3">
      <c r="A35" s="619"/>
      <c r="B35" s="619"/>
      <c r="C35" s="619"/>
      <c r="D35" s="619"/>
      <c r="E35" s="619"/>
      <c r="F35" s="619"/>
      <c r="G35" s="619"/>
      <c r="H35" s="619"/>
      <c r="I35" s="619"/>
      <c r="J35" s="619"/>
      <c r="K35" s="619"/>
      <c r="L35" s="619"/>
      <c r="M35" s="619"/>
      <c r="N35" s="619"/>
      <c r="O35" s="619"/>
      <c r="P35" s="619"/>
      <c r="Q35" s="619"/>
      <c r="R35" s="619"/>
      <c r="S35" s="619"/>
      <c r="T35" s="619"/>
      <c r="U35" s="619"/>
      <c r="V35" s="619"/>
      <c r="W35" s="619"/>
      <c r="X35" s="619"/>
    </row>
    <row r="36" spans="1:24" x14ac:dyDescent="0.3">
      <c r="A36" s="619"/>
      <c r="B36" s="619"/>
      <c r="C36" s="619"/>
      <c r="D36" s="619"/>
      <c r="E36" s="619"/>
      <c r="F36" s="619"/>
      <c r="G36" s="619"/>
      <c r="H36" s="619"/>
      <c r="I36" s="619"/>
      <c r="J36" s="619"/>
      <c r="K36" s="619"/>
      <c r="L36" s="619"/>
      <c r="M36" s="619"/>
      <c r="N36" s="619"/>
      <c r="O36" s="619"/>
      <c r="P36" s="619"/>
      <c r="Q36" s="619"/>
      <c r="R36" s="619"/>
      <c r="S36" s="619"/>
      <c r="T36" s="619"/>
      <c r="U36" s="619"/>
      <c r="V36" s="619"/>
      <c r="W36" s="619"/>
      <c r="X36" s="619"/>
    </row>
    <row r="37" spans="1:24" x14ac:dyDescent="0.3">
      <c r="A37" s="619"/>
      <c r="B37" s="619"/>
      <c r="C37" s="619"/>
      <c r="D37" s="619"/>
      <c r="E37" s="619"/>
      <c r="F37" s="619"/>
      <c r="G37" s="619"/>
      <c r="H37" s="619"/>
      <c r="I37" s="619"/>
      <c r="J37" s="619"/>
      <c r="K37" s="619"/>
      <c r="L37" s="619"/>
      <c r="M37" s="619"/>
      <c r="N37" s="619"/>
      <c r="O37" s="619"/>
      <c r="P37" s="619"/>
      <c r="Q37" s="619"/>
      <c r="R37" s="619"/>
      <c r="S37" s="619"/>
      <c r="T37" s="619"/>
      <c r="U37" s="619"/>
      <c r="V37" s="619"/>
      <c r="W37" s="619"/>
      <c r="X37" s="619"/>
    </row>
    <row r="38" spans="1:24" x14ac:dyDescent="0.3">
      <c r="A38" s="619"/>
      <c r="B38" s="619"/>
      <c r="C38" s="619"/>
      <c r="D38" s="619"/>
      <c r="E38" s="619"/>
      <c r="F38" s="619"/>
      <c r="G38" s="619"/>
      <c r="H38" s="619"/>
      <c r="I38" s="619"/>
      <c r="J38" s="619"/>
      <c r="K38" s="619"/>
      <c r="L38" s="619"/>
      <c r="M38" s="619"/>
      <c r="N38" s="619"/>
      <c r="O38" s="619"/>
      <c r="P38" s="619"/>
      <c r="Q38" s="619"/>
      <c r="R38" s="619"/>
      <c r="S38" s="619"/>
      <c r="T38" s="619"/>
      <c r="U38" s="619"/>
      <c r="V38" s="619"/>
      <c r="W38" s="619"/>
      <c r="X38" s="619"/>
    </row>
    <row r="39" spans="1:24" x14ac:dyDescent="0.3">
      <c r="A39" s="619"/>
      <c r="B39" s="619"/>
      <c r="C39" s="619"/>
      <c r="D39" s="619"/>
      <c r="E39" s="619"/>
      <c r="F39" s="619"/>
      <c r="G39" s="619"/>
      <c r="H39" s="619"/>
      <c r="I39" s="619"/>
      <c r="J39" s="619"/>
      <c r="K39" s="619"/>
      <c r="L39" s="619"/>
      <c r="M39" s="619"/>
      <c r="N39" s="619"/>
      <c r="O39" s="619"/>
      <c r="P39" s="619"/>
      <c r="Q39" s="619"/>
      <c r="R39" s="619"/>
      <c r="S39" s="619"/>
      <c r="T39" s="619"/>
      <c r="U39" s="619"/>
      <c r="V39" s="619"/>
      <c r="W39" s="619"/>
      <c r="X39" s="619"/>
    </row>
    <row r="40" spans="1:24" x14ac:dyDescent="0.3">
      <c r="A40" s="619"/>
      <c r="B40" s="619"/>
      <c r="C40" s="619"/>
      <c r="D40" s="619"/>
      <c r="E40" s="619"/>
      <c r="F40" s="619"/>
      <c r="G40" s="619"/>
      <c r="H40" s="619"/>
      <c r="I40" s="619"/>
      <c r="J40" s="619"/>
      <c r="K40" s="619"/>
      <c r="L40" s="619"/>
      <c r="M40" s="619"/>
      <c r="N40" s="619"/>
      <c r="O40" s="619"/>
      <c r="P40" s="619"/>
      <c r="Q40" s="619"/>
      <c r="R40" s="619"/>
      <c r="S40" s="619"/>
      <c r="T40" s="619"/>
      <c r="U40" s="619"/>
      <c r="V40" s="619"/>
      <c r="W40" s="619"/>
      <c r="X40" s="619"/>
    </row>
    <row r="41" spans="1:24" x14ac:dyDescent="0.3">
      <c r="A41" s="619"/>
      <c r="B41" s="619"/>
      <c r="C41" s="619"/>
      <c r="D41" s="619"/>
      <c r="E41" s="619"/>
      <c r="F41" s="619"/>
      <c r="G41" s="619"/>
      <c r="H41" s="619"/>
      <c r="I41" s="619"/>
      <c r="J41" s="619"/>
      <c r="K41" s="619"/>
      <c r="L41" s="619"/>
      <c r="M41" s="619"/>
      <c r="N41" s="619"/>
      <c r="O41" s="619"/>
      <c r="P41" s="619"/>
      <c r="Q41" s="619"/>
      <c r="R41" s="619"/>
      <c r="S41" s="619"/>
      <c r="T41" s="619"/>
      <c r="U41" s="619"/>
      <c r="V41" s="619"/>
      <c r="W41" s="619"/>
      <c r="X41" s="619"/>
    </row>
    <row r="42" spans="1:24" x14ac:dyDescent="0.3">
      <c r="A42" s="619"/>
      <c r="B42" s="619"/>
      <c r="C42" s="619"/>
      <c r="D42" s="619"/>
      <c r="E42" s="619"/>
      <c r="F42" s="619"/>
      <c r="G42" s="619"/>
      <c r="H42" s="619"/>
      <c r="I42" s="619"/>
      <c r="J42" s="619"/>
      <c r="K42" s="619"/>
      <c r="L42" s="619"/>
      <c r="M42" s="619"/>
      <c r="N42" s="619"/>
      <c r="O42" s="619"/>
      <c r="P42" s="619"/>
      <c r="Q42" s="619"/>
      <c r="R42" s="619"/>
      <c r="S42" s="619"/>
      <c r="T42" s="619"/>
      <c r="U42" s="619"/>
      <c r="V42" s="619"/>
      <c r="W42" s="619"/>
      <c r="X42" s="619"/>
    </row>
    <row r="43" spans="1:24" x14ac:dyDescent="0.3">
      <c r="A43" s="619"/>
      <c r="B43" s="619"/>
      <c r="C43" s="619"/>
      <c r="D43" s="619"/>
      <c r="E43" s="619"/>
      <c r="F43" s="619"/>
      <c r="G43" s="619"/>
      <c r="H43" s="619"/>
      <c r="I43" s="619"/>
      <c r="J43" s="619"/>
      <c r="K43" s="619"/>
      <c r="L43" s="619"/>
      <c r="M43" s="619"/>
      <c r="N43" s="619"/>
      <c r="O43" s="619"/>
      <c r="P43" s="619"/>
      <c r="Q43" s="619"/>
      <c r="R43" s="619"/>
      <c r="S43" s="619"/>
      <c r="T43" s="619"/>
      <c r="U43" s="619"/>
      <c r="V43" s="619"/>
      <c r="W43" s="619"/>
      <c r="X43" s="619"/>
    </row>
    <row r="44" spans="1:24" x14ac:dyDescent="0.3">
      <c r="A44" s="619"/>
      <c r="B44" s="619"/>
      <c r="C44" s="619"/>
      <c r="D44" s="619"/>
      <c r="E44" s="619"/>
      <c r="F44" s="619"/>
      <c r="G44" s="619"/>
      <c r="H44" s="619"/>
      <c r="I44" s="619"/>
      <c r="J44" s="619"/>
      <c r="K44" s="619"/>
      <c r="L44" s="619"/>
      <c r="M44" s="619"/>
      <c r="N44" s="619"/>
      <c r="O44" s="619"/>
      <c r="P44" s="619"/>
      <c r="Q44" s="619"/>
      <c r="R44" s="619"/>
      <c r="S44" s="619"/>
      <c r="T44" s="619"/>
      <c r="U44" s="619"/>
      <c r="V44" s="619"/>
      <c r="W44" s="619"/>
      <c r="X44" s="619"/>
    </row>
    <row r="45" spans="1:24" x14ac:dyDescent="0.3">
      <c r="A45" s="619"/>
      <c r="B45" s="619"/>
      <c r="C45" s="619"/>
      <c r="D45" s="619"/>
      <c r="E45" s="619"/>
      <c r="F45" s="619"/>
      <c r="G45" s="619"/>
      <c r="H45" s="619"/>
      <c r="I45" s="619"/>
      <c r="J45" s="619"/>
      <c r="K45" s="619"/>
      <c r="L45" s="619"/>
      <c r="M45" s="619"/>
      <c r="N45" s="619"/>
      <c r="O45" s="619"/>
      <c r="P45" s="619"/>
      <c r="Q45" s="619"/>
      <c r="R45" s="619"/>
      <c r="S45" s="619"/>
      <c r="T45" s="619"/>
      <c r="U45" s="619"/>
      <c r="V45" s="619"/>
      <c r="W45" s="619"/>
      <c r="X45" s="619"/>
    </row>
    <row r="46" spans="1:24" x14ac:dyDescent="0.3">
      <c r="A46" s="619"/>
      <c r="B46" s="619"/>
      <c r="C46" s="619"/>
      <c r="D46" s="619"/>
      <c r="E46" s="619"/>
      <c r="F46" s="619"/>
      <c r="G46" s="619"/>
      <c r="H46" s="619"/>
      <c r="I46" s="619"/>
      <c r="J46" s="619"/>
      <c r="K46" s="619"/>
      <c r="L46" s="619"/>
      <c r="M46" s="619"/>
      <c r="N46" s="619"/>
      <c r="O46" s="619"/>
      <c r="P46" s="619"/>
      <c r="Q46" s="619"/>
      <c r="R46" s="619"/>
      <c r="S46" s="619"/>
      <c r="T46" s="619"/>
      <c r="U46" s="619"/>
      <c r="V46" s="619"/>
      <c r="W46" s="619"/>
      <c r="X46" s="619"/>
    </row>
    <row r="47" spans="1:24" x14ac:dyDescent="0.3">
      <c r="A47" s="619"/>
      <c r="B47" s="619"/>
      <c r="C47" s="619"/>
      <c r="D47" s="619"/>
      <c r="E47" s="619"/>
      <c r="F47" s="619"/>
      <c r="G47" s="619"/>
      <c r="H47" s="619"/>
      <c r="I47" s="619"/>
      <c r="J47" s="619"/>
      <c r="K47" s="619"/>
      <c r="L47" s="619"/>
      <c r="M47" s="619"/>
      <c r="N47" s="619"/>
      <c r="O47" s="619"/>
      <c r="P47" s="619"/>
      <c r="Q47" s="619"/>
      <c r="R47" s="619"/>
      <c r="S47" s="619"/>
      <c r="T47" s="619"/>
      <c r="U47" s="619"/>
      <c r="V47" s="619"/>
      <c r="W47" s="619"/>
      <c r="X47" s="619"/>
    </row>
    <row r="48" spans="1:24" x14ac:dyDescent="0.3">
      <c r="A48" s="619"/>
      <c r="B48" s="619"/>
      <c r="C48" s="619"/>
      <c r="D48" s="619"/>
      <c r="E48" s="619"/>
      <c r="F48" s="619"/>
      <c r="G48" s="619"/>
      <c r="H48" s="619"/>
      <c r="I48" s="619"/>
      <c r="J48" s="619"/>
      <c r="K48" s="619"/>
      <c r="L48" s="619"/>
      <c r="M48" s="619"/>
      <c r="N48" s="619"/>
      <c r="O48" s="619"/>
      <c r="P48" s="619"/>
      <c r="Q48" s="619"/>
      <c r="R48" s="619"/>
      <c r="S48" s="619"/>
      <c r="T48" s="619"/>
      <c r="U48" s="619"/>
      <c r="V48" s="619"/>
      <c r="W48" s="619"/>
      <c r="X48" s="619"/>
    </row>
    <row r="49" spans="1:24" x14ac:dyDescent="0.3">
      <c r="A49" s="619"/>
      <c r="B49" s="619"/>
      <c r="C49" s="619"/>
      <c r="D49" s="619"/>
      <c r="E49" s="619"/>
      <c r="F49" s="619"/>
      <c r="G49" s="619"/>
      <c r="H49" s="619"/>
      <c r="I49" s="619"/>
      <c r="J49" s="619"/>
      <c r="K49" s="619"/>
      <c r="L49" s="619"/>
      <c r="M49" s="619"/>
      <c r="N49" s="619"/>
      <c r="O49" s="619"/>
      <c r="P49" s="619"/>
      <c r="Q49" s="619"/>
      <c r="R49" s="619"/>
      <c r="S49" s="619"/>
      <c r="T49" s="619"/>
      <c r="U49" s="619"/>
      <c r="V49" s="619"/>
      <c r="W49" s="619"/>
      <c r="X49" s="619"/>
    </row>
    <row r="50" spans="1:24" x14ac:dyDescent="0.3">
      <c r="A50" s="619"/>
      <c r="B50" s="619"/>
      <c r="C50" s="619"/>
      <c r="D50" s="619"/>
      <c r="E50" s="619"/>
      <c r="F50" s="619"/>
      <c r="G50" s="619"/>
      <c r="H50" s="619"/>
      <c r="I50" s="619"/>
      <c r="J50" s="619"/>
      <c r="K50" s="619"/>
      <c r="L50" s="619"/>
      <c r="M50" s="619"/>
      <c r="N50" s="619"/>
      <c r="O50" s="619"/>
      <c r="P50" s="619"/>
      <c r="Q50" s="619"/>
      <c r="R50" s="619"/>
      <c r="S50" s="619"/>
      <c r="T50" s="619"/>
      <c r="U50" s="619"/>
      <c r="V50" s="619"/>
      <c r="W50" s="619"/>
      <c r="X50" s="619"/>
    </row>
    <row r="51" spans="1:24" x14ac:dyDescent="0.3">
      <c r="A51" s="619"/>
      <c r="B51" s="619"/>
      <c r="C51" s="619"/>
      <c r="D51" s="619"/>
      <c r="E51" s="619"/>
      <c r="F51" s="619"/>
      <c r="G51" s="619"/>
      <c r="H51" s="619"/>
      <c r="I51" s="619"/>
      <c r="J51" s="619"/>
      <c r="K51" s="619"/>
      <c r="L51" s="619"/>
      <c r="M51" s="619"/>
      <c r="N51" s="619"/>
      <c r="O51" s="619"/>
      <c r="P51" s="619"/>
      <c r="Q51" s="619"/>
      <c r="R51" s="619"/>
      <c r="S51" s="619"/>
      <c r="T51" s="619"/>
      <c r="U51" s="619"/>
      <c r="V51" s="619"/>
      <c r="W51" s="619"/>
      <c r="X51" s="619"/>
    </row>
    <row r="52" spans="1:24" x14ac:dyDescent="0.3">
      <c r="A52" s="619"/>
      <c r="B52" s="619"/>
      <c r="C52" s="619"/>
      <c r="D52" s="619"/>
      <c r="E52" s="619"/>
      <c r="F52" s="619"/>
      <c r="G52" s="619"/>
      <c r="H52" s="619"/>
      <c r="I52" s="619"/>
      <c r="J52" s="619"/>
      <c r="K52" s="619"/>
      <c r="L52" s="619"/>
      <c r="M52" s="619"/>
      <c r="N52" s="619"/>
      <c r="O52" s="619"/>
      <c r="P52" s="619"/>
      <c r="Q52" s="619"/>
      <c r="R52" s="619"/>
      <c r="S52" s="619"/>
      <c r="T52" s="619"/>
      <c r="U52" s="619"/>
      <c r="V52" s="619"/>
      <c r="W52" s="619"/>
      <c r="X52" s="619"/>
    </row>
    <row r="53" spans="1:24" x14ac:dyDescent="0.3">
      <c r="A53" s="619"/>
      <c r="B53" s="619"/>
      <c r="C53" s="619"/>
      <c r="D53" s="619"/>
      <c r="E53" s="619"/>
      <c r="F53" s="619"/>
      <c r="G53" s="619"/>
      <c r="H53" s="619"/>
      <c r="I53" s="619"/>
      <c r="J53" s="619"/>
      <c r="K53" s="619"/>
      <c r="L53" s="619"/>
      <c r="M53" s="619"/>
      <c r="N53" s="619"/>
      <c r="O53" s="619"/>
      <c r="P53" s="619"/>
      <c r="Q53" s="619"/>
      <c r="R53" s="619"/>
      <c r="S53" s="619"/>
      <c r="T53" s="619"/>
      <c r="U53" s="619"/>
      <c r="V53" s="619"/>
      <c r="W53" s="619"/>
      <c r="X53" s="619"/>
    </row>
    <row r="55" spans="1:24" x14ac:dyDescent="0.3">
      <c r="A55" t="s">
        <v>91</v>
      </c>
    </row>
    <row r="57" spans="1:24" x14ac:dyDescent="0.3">
      <c r="A57" s="619" t="s">
        <v>81</v>
      </c>
      <c r="B57" s="619"/>
      <c r="C57" s="619" t="s">
        <v>92</v>
      </c>
      <c r="D57" s="619"/>
      <c r="E57" s="619"/>
      <c r="F57" s="619"/>
      <c r="G57" s="619"/>
      <c r="H57" s="583" t="s">
        <v>90</v>
      </c>
      <c r="I57" s="583"/>
    </row>
    <row r="58" spans="1:24" x14ac:dyDescent="0.3">
      <c r="A58" s="619"/>
      <c r="B58" s="619"/>
      <c r="C58" s="619"/>
      <c r="D58" s="619"/>
      <c r="E58" s="619"/>
      <c r="F58" s="619"/>
      <c r="G58" s="619"/>
      <c r="H58" s="583"/>
      <c r="I58" s="583"/>
    </row>
    <row r="59" spans="1:24" x14ac:dyDescent="0.3">
      <c r="A59" s="619"/>
      <c r="B59" s="619"/>
      <c r="C59" s="619"/>
      <c r="D59" s="619"/>
      <c r="E59" s="619"/>
      <c r="F59" s="619"/>
      <c r="G59" s="619"/>
      <c r="H59" s="619"/>
      <c r="I59" s="619"/>
    </row>
    <row r="60" spans="1:24" x14ac:dyDescent="0.3">
      <c r="A60" s="619"/>
      <c r="B60" s="619"/>
      <c r="C60" s="619"/>
      <c r="D60" s="619"/>
      <c r="E60" s="619"/>
      <c r="F60" s="619"/>
      <c r="G60" s="619"/>
      <c r="H60" s="619"/>
      <c r="I60" s="619"/>
    </row>
    <row r="61" spans="1:24" x14ac:dyDescent="0.3">
      <c r="A61" s="619"/>
      <c r="B61" s="619"/>
      <c r="C61" s="619"/>
      <c r="D61" s="619"/>
      <c r="E61" s="619"/>
      <c r="F61" s="619"/>
      <c r="G61" s="619"/>
      <c r="H61" s="619"/>
      <c r="I61" s="619"/>
    </row>
  </sheetData>
  <mergeCells count="298">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Q12:R13"/>
    <mergeCell ref="S12:T13"/>
    <mergeCell ref="U12:V13"/>
    <mergeCell ref="W12:X13"/>
    <mergeCell ref="O10:P11"/>
    <mergeCell ref="Q10:R11"/>
    <mergeCell ref="S10:T11"/>
    <mergeCell ref="U10:V11"/>
    <mergeCell ref="W10:X11"/>
    <mergeCell ref="A16:B17"/>
    <mergeCell ref="C16:F17"/>
    <mergeCell ref="G16:H17"/>
    <mergeCell ref="I16:J17"/>
    <mergeCell ref="K16:L17"/>
    <mergeCell ref="A14:B15"/>
    <mergeCell ref="C14:F15"/>
    <mergeCell ref="G14:H15"/>
    <mergeCell ref="I14:J15"/>
    <mergeCell ref="K14:L15"/>
    <mergeCell ref="M16:N17"/>
    <mergeCell ref="O16:P17"/>
    <mergeCell ref="Q16:R17"/>
    <mergeCell ref="S16:T17"/>
    <mergeCell ref="U16:V17"/>
    <mergeCell ref="W16:X17"/>
    <mergeCell ref="O14:P15"/>
    <mergeCell ref="Q14:R15"/>
    <mergeCell ref="S14:T15"/>
    <mergeCell ref="U14:V15"/>
    <mergeCell ref="W14:X15"/>
    <mergeCell ref="M14:N15"/>
    <mergeCell ref="A20:B21"/>
    <mergeCell ref="C20:F21"/>
    <mergeCell ref="G20:H21"/>
    <mergeCell ref="I20:J21"/>
    <mergeCell ref="K20:L21"/>
    <mergeCell ref="A18:B19"/>
    <mergeCell ref="C18:F19"/>
    <mergeCell ref="G18:H19"/>
    <mergeCell ref="I18:J19"/>
    <mergeCell ref="K18:L19"/>
    <mergeCell ref="M20:N21"/>
    <mergeCell ref="O20:P21"/>
    <mergeCell ref="Q20:R21"/>
    <mergeCell ref="S20:T21"/>
    <mergeCell ref="U20:V21"/>
    <mergeCell ref="W20:X21"/>
    <mergeCell ref="O18:P19"/>
    <mergeCell ref="Q18:R19"/>
    <mergeCell ref="S18:T19"/>
    <mergeCell ref="U18:V19"/>
    <mergeCell ref="W18:X19"/>
    <mergeCell ref="M18:N19"/>
    <mergeCell ref="A24:B25"/>
    <mergeCell ref="C24:F25"/>
    <mergeCell ref="G24:H25"/>
    <mergeCell ref="I24:J25"/>
    <mergeCell ref="K24:L25"/>
    <mergeCell ref="A22:B23"/>
    <mergeCell ref="C22:F23"/>
    <mergeCell ref="G22:H23"/>
    <mergeCell ref="I22:J23"/>
    <mergeCell ref="K22:L23"/>
    <mergeCell ref="M24:N25"/>
    <mergeCell ref="O24:P25"/>
    <mergeCell ref="Q24:R25"/>
    <mergeCell ref="S24:T25"/>
    <mergeCell ref="U24:V25"/>
    <mergeCell ref="W24:X25"/>
    <mergeCell ref="O22:P23"/>
    <mergeCell ref="Q22:R23"/>
    <mergeCell ref="S22:T23"/>
    <mergeCell ref="U22:V23"/>
    <mergeCell ref="W22:X23"/>
    <mergeCell ref="M22:N23"/>
    <mergeCell ref="A28:B29"/>
    <mergeCell ref="C28:F29"/>
    <mergeCell ref="G28:H29"/>
    <mergeCell ref="I28:J29"/>
    <mergeCell ref="K28:L29"/>
    <mergeCell ref="A26:B27"/>
    <mergeCell ref="C26:F27"/>
    <mergeCell ref="G26:H27"/>
    <mergeCell ref="I26:J27"/>
    <mergeCell ref="K26:L27"/>
    <mergeCell ref="M28:N29"/>
    <mergeCell ref="O28:P29"/>
    <mergeCell ref="Q28:R29"/>
    <mergeCell ref="S28:T29"/>
    <mergeCell ref="U28:V29"/>
    <mergeCell ref="W28:X29"/>
    <mergeCell ref="O26:P27"/>
    <mergeCell ref="Q26:R27"/>
    <mergeCell ref="S26:T27"/>
    <mergeCell ref="U26:V27"/>
    <mergeCell ref="W26:X27"/>
    <mergeCell ref="M26:N27"/>
    <mergeCell ref="A32:B33"/>
    <mergeCell ref="C32:F33"/>
    <mergeCell ref="G32:H33"/>
    <mergeCell ref="I32:J33"/>
    <mergeCell ref="K32:L33"/>
    <mergeCell ref="A30:B31"/>
    <mergeCell ref="C30:F31"/>
    <mergeCell ref="G30:H31"/>
    <mergeCell ref="I30:J31"/>
    <mergeCell ref="K30:L31"/>
    <mergeCell ref="M32:N33"/>
    <mergeCell ref="O32:P33"/>
    <mergeCell ref="Q32:R33"/>
    <mergeCell ref="S32:T33"/>
    <mergeCell ref="U32:V33"/>
    <mergeCell ref="W32:X33"/>
    <mergeCell ref="O30:P31"/>
    <mergeCell ref="Q30:R31"/>
    <mergeCell ref="S30:T31"/>
    <mergeCell ref="U30:V31"/>
    <mergeCell ref="W30:X31"/>
    <mergeCell ref="M30:N31"/>
    <mergeCell ref="A36:B37"/>
    <mergeCell ref="C36:F37"/>
    <mergeCell ref="G36:H37"/>
    <mergeCell ref="I36:J37"/>
    <mergeCell ref="K36:L37"/>
    <mergeCell ref="A34:B35"/>
    <mergeCell ref="C34:F35"/>
    <mergeCell ref="G34:H35"/>
    <mergeCell ref="I34:J35"/>
    <mergeCell ref="K34:L35"/>
    <mergeCell ref="M36:N37"/>
    <mergeCell ref="O36:P37"/>
    <mergeCell ref="Q36:R37"/>
    <mergeCell ref="S36:T37"/>
    <mergeCell ref="U36:V37"/>
    <mergeCell ref="W36:X37"/>
    <mergeCell ref="O34:P35"/>
    <mergeCell ref="Q34:R35"/>
    <mergeCell ref="S34:T35"/>
    <mergeCell ref="U34:V35"/>
    <mergeCell ref="W34:X35"/>
    <mergeCell ref="M34:N35"/>
    <mergeCell ref="A40:B41"/>
    <mergeCell ref="C40:F41"/>
    <mergeCell ref="G40:H41"/>
    <mergeCell ref="I40:J41"/>
    <mergeCell ref="K40:L41"/>
    <mergeCell ref="A38:B39"/>
    <mergeCell ref="C38:F39"/>
    <mergeCell ref="G38:H39"/>
    <mergeCell ref="I38:J39"/>
    <mergeCell ref="K38:L39"/>
    <mergeCell ref="M40:N41"/>
    <mergeCell ref="O40:P41"/>
    <mergeCell ref="Q40:R41"/>
    <mergeCell ref="S40:T41"/>
    <mergeCell ref="U40:V41"/>
    <mergeCell ref="W40:X41"/>
    <mergeCell ref="O38:P39"/>
    <mergeCell ref="Q38:R39"/>
    <mergeCell ref="S38:T39"/>
    <mergeCell ref="U38:V39"/>
    <mergeCell ref="W38:X39"/>
    <mergeCell ref="M38:N39"/>
    <mergeCell ref="A44:B45"/>
    <mergeCell ref="C44:F45"/>
    <mergeCell ref="G44:H45"/>
    <mergeCell ref="I44:J45"/>
    <mergeCell ref="K44:L45"/>
    <mergeCell ref="A42:B43"/>
    <mergeCell ref="C42:F43"/>
    <mergeCell ref="G42:H43"/>
    <mergeCell ref="I42:J43"/>
    <mergeCell ref="K42:L43"/>
    <mergeCell ref="M44:N45"/>
    <mergeCell ref="O44:P45"/>
    <mergeCell ref="Q44:R45"/>
    <mergeCell ref="S44:T45"/>
    <mergeCell ref="U44:V45"/>
    <mergeCell ref="W44:X45"/>
    <mergeCell ref="O42:P43"/>
    <mergeCell ref="Q42:R43"/>
    <mergeCell ref="S42:T43"/>
    <mergeCell ref="U42:V43"/>
    <mergeCell ref="W42:X43"/>
    <mergeCell ref="M42:N43"/>
    <mergeCell ref="A48:B49"/>
    <mergeCell ref="C48:F49"/>
    <mergeCell ref="G48:H49"/>
    <mergeCell ref="I48:J49"/>
    <mergeCell ref="K48:L49"/>
    <mergeCell ref="A46:B47"/>
    <mergeCell ref="C46:F47"/>
    <mergeCell ref="G46:H47"/>
    <mergeCell ref="I46:J47"/>
    <mergeCell ref="K46:L47"/>
    <mergeCell ref="M48:N49"/>
    <mergeCell ref="O48:P49"/>
    <mergeCell ref="Q48:R49"/>
    <mergeCell ref="S48:T49"/>
    <mergeCell ref="U48:V49"/>
    <mergeCell ref="W48:X49"/>
    <mergeCell ref="O46:P47"/>
    <mergeCell ref="Q46:R47"/>
    <mergeCell ref="S46:T47"/>
    <mergeCell ref="U46:V47"/>
    <mergeCell ref="W46:X47"/>
    <mergeCell ref="M46:N47"/>
    <mergeCell ref="A52:B53"/>
    <mergeCell ref="C52:F53"/>
    <mergeCell ref="G52:H53"/>
    <mergeCell ref="I52:J53"/>
    <mergeCell ref="K52:L53"/>
    <mergeCell ref="A50:B51"/>
    <mergeCell ref="C50:F51"/>
    <mergeCell ref="G50:H51"/>
    <mergeCell ref="I50:J51"/>
    <mergeCell ref="K50:L51"/>
    <mergeCell ref="M52:N53"/>
    <mergeCell ref="O52:P53"/>
    <mergeCell ref="Q52:R53"/>
    <mergeCell ref="S52:T53"/>
    <mergeCell ref="U52:V53"/>
    <mergeCell ref="W52:X53"/>
    <mergeCell ref="O50:P51"/>
    <mergeCell ref="Q50:R51"/>
    <mergeCell ref="S50:T51"/>
    <mergeCell ref="U50:V51"/>
    <mergeCell ref="W50:X51"/>
    <mergeCell ref="M50:N51"/>
    <mergeCell ref="A60:B60"/>
    <mergeCell ref="C60:G60"/>
    <mergeCell ref="H60:I60"/>
    <mergeCell ref="A61:B61"/>
    <mergeCell ref="C61:G61"/>
    <mergeCell ref="H61:I61"/>
    <mergeCell ref="A57:B58"/>
    <mergeCell ref="C57:G58"/>
    <mergeCell ref="H57:I58"/>
    <mergeCell ref="A59:B59"/>
    <mergeCell ref="C59:G59"/>
    <mergeCell ref="H59:I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gerardo jose omaña rojas</cp:lastModifiedBy>
  <cp:lastPrinted>2017-09-03T02:10:22Z</cp:lastPrinted>
  <dcterms:created xsi:type="dcterms:W3CDTF">2017-01-17T16:11:32Z</dcterms:created>
  <dcterms:modified xsi:type="dcterms:W3CDTF">2024-02-12T21:33:46Z</dcterms:modified>
</cp:coreProperties>
</file>