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mc:AlternateContent xmlns:mc="http://schemas.openxmlformats.org/markup-compatibility/2006">
    <mc:Choice Requires="x15">
      <x15ac:absPath xmlns:x15ac="http://schemas.microsoft.com/office/spreadsheetml/2010/11/ac" url="D:\Users\GERARDO\Downloads\"/>
    </mc:Choice>
  </mc:AlternateContent>
  <xr:revisionPtr revIDLastSave="0" documentId="13_ncr:1_{B695FCAA-DF25-4DFA-A5AE-B7A21B349326}" xr6:coauthVersionLast="47" xr6:coauthVersionMax="47" xr10:uidLastSave="{00000000-0000-0000-0000-000000000000}"/>
  <bookViews>
    <workbookView xWindow="-108" yWindow="-108" windowWidth="23256" windowHeight="12456" activeTab="1" xr2:uid="{00000000-000D-0000-FFFF-FFFF00000000}"/>
  </bookViews>
  <sheets>
    <sheet name="Gráfico1" sheetId="16" r:id="rId1"/>
    <sheet name="Monitoreo_Seguimento_Evaluación" sheetId="3" r:id="rId2"/>
    <sheet name="PINAR" sheetId="4" state="hidden" r:id="rId3"/>
    <sheet name="PLAN-ADQUISICIONES" sheetId="5" state="hidden" r:id="rId4"/>
    <sheet name="PLAN-VACANTES" sheetId="6" state="hidden" r:id="rId5"/>
    <sheet name="PREVISION-RECURSOS-HUMANOS" sheetId="7" state="hidden" r:id="rId6"/>
    <sheet name="ESTRATEGICO-TH" sheetId="8" state="hidden" r:id="rId7"/>
    <sheet name="INS-CAPACITACIONES" sheetId="9" state="hidden" r:id="rId8"/>
    <sheet name="INCENTIVOS-INSTITUCIONALES" sheetId="10" state="hidden" r:id="rId9"/>
    <sheet name="SG-SST" sheetId="11" state="hidden" r:id="rId10"/>
    <sheet name="ANTICORRUPCION" sheetId="12" state="hidden" r:id="rId11"/>
    <sheet name="PETI" sheetId="13" state="hidden" r:id="rId12"/>
    <sheet name="TRATAMIENTO-PRIVACIDAD-INFORMAC" sheetId="14" state="hidden" r:id="rId13"/>
    <sheet name="SEGURIDAD INFORMACION" sheetId="15" state="hidden" r:id="rId14"/>
  </sheets>
  <externalReferences>
    <externalReference r:id="rId15"/>
  </externalReferences>
  <definedNames>
    <definedName name="_xlnm.Print_Area" localSheetId="1">Monitoreo_Seguimento_Evaluación!$B$1:$AA$9</definedName>
    <definedName name="departamentos">[1]TABLA!$D$2:$D$36</definedName>
    <definedName name="nivel">[1]TABLA!$C$2:$C$3</definedName>
    <definedName name="orden">[1]TABLA!$A$3:$A$4</definedName>
    <definedName name="sector">[1]TABLA!$B$2:$B$26</definedName>
    <definedName name="vigencias">[1]TABLA!$E$2:$E$7</definedName>
  </definedNames>
  <calcPr calcId="19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28" i="3" l="1"/>
  <c r="X128" i="3"/>
  <c r="U128" i="3"/>
  <c r="S128" i="3"/>
  <c r="P128" i="3"/>
  <c r="N128" i="3"/>
  <c r="K128" i="3"/>
  <c r="I128" i="3"/>
  <c r="Z127" i="3"/>
  <c r="X127" i="3"/>
  <c r="U127" i="3"/>
  <c r="S127" i="3"/>
  <c r="P127" i="3"/>
  <c r="N127" i="3"/>
  <c r="K127" i="3"/>
  <c r="I127" i="3"/>
  <c r="Z126" i="3"/>
  <c r="Z125" i="3" s="1"/>
  <c r="X126" i="3"/>
  <c r="U126" i="3"/>
  <c r="S126" i="3"/>
  <c r="P126" i="3"/>
  <c r="N126" i="3"/>
  <c r="K126" i="3"/>
  <c r="I126" i="3"/>
  <c r="X125" i="3"/>
  <c r="U125" i="3"/>
  <c r="S125" i="3"/>
  <c r="P125" i="3"/>
  <c r="N125" i="3"/>
  <c r="K125" i="3"/>
  <c r="I125" i="3"/>
  <c r="Z124" i="3"/>
  <c r="X124" i="3"/>
  <c r="U124" i="3"/>
  <c r="S124" i="3"/>
  <c r="P124" i="3"/>
  <c r="N124" i="3"/>
  <c r="K124" i="3"/>
  <c r="I124" i="3"/>
  <c r="Z123" i="3"/>
  <c r="X123" i="3"/>
  <c r="U123" i="3"/>
  <c r="S123" i="3"/>
  <c r="P123" i="3"/>
  <c r="N123" i="3"/>
  <c r="K123" i="3"/>
  <c r="I123" i="3"/>
  <c r="Z122" i="3"/>
  <c r="X122" i="3"/>
  <c r="U122" i="3"/>
  <c r="S122" i="3"/>
  <c r="P122" i="3"/>
  <c r="N122" i="3"/>
  <c r="K122" i="3"/>
  <c r="I122" i="3"/>
  <c r="Z121" i="3"/>
  <c r="X121" i="3"/>
  <c r="U121" i="3"/>
  <c r="S121" i="3"/>
  <c r="P121" i="3"/>
  <c r="N121" i="3"/>
  <c r="K121" i="3"/>
  <c r="I121" i="3"/>
  <c r="Z120" i="3"/>
  <c r="X120" i="3"/>
  <c r="U120" i="3"/>
  <c r="S120" i="3"/>
  <c r="P120" i="3"/>
  <c r="N120" i="3"/>
  <c r="K120" i="3"/>
  <c r="I120" i="3"/>
  <c r="Z119" i="3"/>
  <c r="X119" i="3"/>
  <c r="U119" i="3"/>
  <c r="S119" i="3"/>
  <c r="P119" i="3"/>
  <c r="N119" i="3"/>
  <c r="K119" i="3"/>
  <c r="I119" i="3"/>
  <c r="Z118" i="3"/>
  <c r="X118" i="3"/>
  <c r="U118" i="3"/>
  <c r="S118" i="3"/>
  <c r="P118" i="3"/>
  <c r="N118" i="3"/>
  <c r="K118" i="3"/>
  <c r="I118" i="3"/>
  <c r="Z117" i="3"/>
  <c r="X117" i="3"/>
  <c r="U117" i="3"/>
  <c r="S117" i="3"/>
  <c r="P117" i="3"/>
  <c r="N117" i="3"/>
  <c r="K117" i="3"/>
  <c r="I117" i="3"/>
  <c r="Z116" i="3"/>
  <c r="X116" i="3"/>
  <c r="U116" i="3"/>
  <c r="S116" i="3"/>
  <c r="P116" i="3"/>
  <c r="N116" i="3"/>
  <c r="K116" i="3"/>
  <c r="I116" i="3"/>
  <c r="Z115" i="3"/>
  <c r="X115" i="3"/>
  <c r="U115" i="3"/>
  <c r="S115" i="3"/>
  <c r="Q115" i="3"/>
  <c r="P115" i="3"/>
  <c r="N115" i="3"/>
  <c r="K115" i="3"/>
  <c r="I115" i="3"/>
  <c r="Z114" i="3"/>
  <c r="X114" i="3"/>
  <c r="U114" i="3"/>
  <c r="S114" i="3"/>
  <c r="P114" i="3"/>
  <c r="N114" i="3"/>
  <c r="K114" i="3"/>
  <c r="I114" i="3"/>
  <c r="Z113" i="3"/>
  <c r="X113" i="3"/>
  <c r="U113" i="3"/>
  <c r="S113" i="3"/>
  <c r="P113" i="3"/>
  <c r="N113" i="3"/>
  <c r="K113" i="3"/>
  <c r="I113" i="3"/>
  <c r="Z112" i="3"/>
  <c r="X112" i="3"/>
  <c r="U112" i="3"/>
  <c r="S112" i="3"/>
  <c r="P112" i="3"/>
  <c r="N112" i="3"/>
  <c r="K112" i="3"/>
  <c r="I112" i="3"/>
  <c r="Z111" i="3"/>
  <c r="X111" i="3"/>
  <c r="U111" i="3"/>
  <c r="S111" i="3"/>
  <c r="P111" i="3"/>
  <c r="N111" i="3"/>
  <c r="K111" i="3"/>
  <c r="I111" i="3"/>
  <c r="Y95" i="3"/>
  <c r="T95" i="3"/>
  <c r="O95" i="3"/>
  <c r="J95" i="3"/>
  <c r="Y93" i="3"/>
  <c r="T93" i="3"/>
  <c r="O93" i="3"/>
  <c r="J93" i="3"/>
  <c r="Y92" i="3"/>
  <c r="T92" i="3"/>
  <c r="Q92" i="3"/>
  <c r="V92" i="3" s="1"/>
  <c r="AA92" i="3" s="1"/>
  <c r="O92" i="3"/>
  <c r="J92" i="3"/>
  <c r="Y91" i="3"/>
  <c r="T91" i="3"/>
  <c r="Q91" i="3"/>
  <c r="V91" i="3" s="1"/>
  <c r="AA91" i="3" s="1"/>
  <c r="O91" i="3"/>
  <c r="J91" i="3"/>
  <c r="Y90" i="3"/>
  <c r="T90" i="3"/>
  <c r="Q90" i="3"/>
  <c r="V90" i="3" s="1"/>
  <c r="AA90" i="3" s="1"/>
  <c r="O90" i="3"/>
  <c r="J90" i="3"/>
  <c r="Y88" i="3"/>
  <c r="V88" i="3"/>
  <c r="AA88" i="3" s="1"/>
  <c r="T88" i="3"/>
  <c r="Q88" i="3"/>
  <c r="O88" i="3"/>
  <c r="J88" i="3"/>
  <c r="V218" i="3" l="1"/>
  <c r="V217" i="3"/>
  <c r="V216" i="3"/>
  <c r="V215" i="3"/>
  <c r="V214" i="3"/>
  <c r="V213" i="3"/>
  <c r="V212" i="3"/>
  <c r="V211" i="3"/>
  <c r="V210" i="3"/>
  <c r="V209" i="3"/>
  <c r="Y208" i="3"/>
  <c r="O208" i="3"/>
  <c r="J208" i="3"/>
  <c r="Y207" i="3"/>
  <c r="O207" i="3"/>
  <c r="J207" i="3"/>
  <c r="Y206" i="3"/>
  <c r="O206" i="3"/>
  <c r="J206" i="3"/>
  <c r="Y205" i="3"/>
  <c r="O205" i="3"/>
  <c r="Y204" i="3"/>
  <c r="V204" i="3"/>
  <c r="T204" i="3"/>
  <c r="O204" i="3"/>
  <c r="T203" i="3"/>
  <c r="L203" i="3"/>
  <c r="Y202" i="3"/>
  <c r="V202" i="3"/>
  <c r="T202" i="3"/>
  <c r="Q202" i="3"/>
  <c r="O202" i="3"/>
  <c r="J202" i="3"/>
  <c r="V201" i="3"/>
  <c r="T201" i="3"/>
  <c r="O201" i="3"/>
  <c r="L201" i="3"/>
  <c r="J201" i="3"/>
  <c r="T200" i="3"/>
  <c r="O200" i="3"/>
  <c r="AA199" i="3"/>
  <c r="Y199" i="3"/>
  <c r="V199" i="3"/>
  <c r="T199" i="3"/>
  <c r="Q199" i="3"/>
  <c r="L199" i="3"/>
  <c r="J199" i="3"/>
  <c r="Y198" i="3"/>
  <c r="V198" i="3"/>
  <c r="T198" i="3"/>
  <c r="O198" i="3"/>
  <c r="AA197" i="3"/>
  <c r="Y197" i="3"/>
  <c r="V197" i="3"/>
  <c r="T197" i="3"/>
  <c r="Q197" i="3"/>
  <c r="O197" i="3"/>
  <c r="L197" i="3"/>
  <c r="Y196" i="3"/>
  <c r="T196" i="3"/>
  <c r="O196" i="3"/>
  <c r="AA195" i="3"/>
  <c r="Y195" i="3"/>
  <c r="V195" i="3"/>
  <c r="T195" i="3"/>
  <c r="Q195" i="3"/>
  <c r="O195" i="3"/>
  <c r="J195" i="3"/>
  <c r="W157" i="3" l="1"/>
  <c r="U157" i="3"/>
  <c r="R157" i="3"/>
  <c r="P157" i="3"/>
  <c r="K157" i="3"/>
  <c r="W156" i="3"/>
  <c r="U156" i="3"/>
  <c r="R156" i="3"/>
  <c r="P156" i="3"/>
  <c r="W155" i="3"/>
  <c r="U155" i="3"/>
  <c r="R155" i="3"/>
  <c r="P155" i="3"/>
  <c r="K155" i="3"/>
  <c r="W154" i="3"/>
  <c r="U154" i="3"/>
  <c r="R154" i="3"/>
  <c r="P154" i="3"/>
  <c r="K154" i="3"/>
  <c r="W153" i="3"/>
  <c r="U153" i="3"/>
  <c r="R153" i="3"/>
  <c r="P153" i="3"/>
  <c r="W152" i="3"/>
  <c r="U152" i="3"/>
  <c r="R152" i="3"/>
  <c r="P152" i="3"/>
  <c r="W151" i="3"/>
  <c r="U151" i="3"/>
  <c r="R151" i="3"/>
  <c r="P151" i="3"/>
  <c r="K151" i="3"/>
  <c r="W150" i="3"/>
  <c r="U150" i="3"/>
  <c r="R150" i="3"/>
  <c r="P150" i="3"/>
  <c r="K150" i="3"/>
  <c r="W149" i="3"/>
  <c r="U149" i="3"/>
  <c r="R149" i="3"/>
  <c r="P149" i="3"/>
  <c r="K149" i="3"/>
  <c r="W148" i="3"/>
  <c r="U148" i="3"/>
  <c r="R148" i="3"/>
  <c r="P148" i="3"/>
  <c r="K148" i="3"/>
  <c r="W147" i="3"/>
  <c r="U147" i="3"/>
  <c r="R147" i="3"/>
  <c r="P147" i="3"/>
  <c r="U146" i="3"/>
  <c r="R146" i="3"/>
  <c r="K146" i="3"/>
  <c r="U145" i="3"/>
  <c r="R145" i="3"/>
  <c r="K145" i="3"/>
  <c r="W144" i="3"/>
  <c r="U144" i="3"/>
  <c r="R144" i="3"/>
  <c r="P144" i="3"/>
  <c r="K144" i="3"/>
  <c r="W143" i="3"/>
  <c r="U143" i="3"/>
  <c r="R143" i="3"/>
  <c r="P143" i="3"/>
  <c r="K143" i="3"/>
  <c r="U142" i="3"/>
  <c r="R142" i="3"/>
  <c r="P142" i="3"/>
  <c r="K142" i="3"/>
  <c r="Z141" i="3" l="1"/>
  <c r="X141" i="3"/>
  <c r="U141" i="3"/>
  <c r="S141" i="3"/>
  <c r="P141" i="3"/>
  <c r="N141" i="3"/>
  <c r="K141" i="3"/>
  <c r="I141" i="3"/>
  <c r="Z140" i="3"/>
  <c r="X140" i="3"/>
  <c r="U140" i="3"/>
  <c r="S140" i="3"/>
  <c r="P140" i="3"/>
  <c r="N140" i="3"/>
  <c r="K140" i="3"/>
  <c r="I140" i="3"/>
  <c r="Z139" i="3"/>
  <c r="X139" i="3"/>
  <c r="U139" i="3"/>
  <c r="S139" i="3"/>
  <c r="P139" i="3"/>
  <c r="N139" i="3"/>
  <c r="K139" i="3"/>
  <c r="I139" i="3"/>
  <c r="Z138" i="3"/>
  <c r="X138" i="3"/>
  <c r="U138" i="3"/>
  <c r="S138" i="3"/>
  <c r="P138" i="3"/>
  <c r="N138" i="3"/>
  <c r="K138" i="3"/>
  <c r="I138" i="3"/>
  <c r="Z137" i="3"/>
  <c r="X137" i="3"/>
  <c r="U137" i="3"/>
  <c r="S137" i="3"/>
  <c r="P137" i="3"/>
  <c r="N137" i="3"/>
  <c r="K137" i="3"/>
  <c r="I137" i="3"/>
  <c r="Z136" i="3"/>
  <c r="X136" i="3"/>
  <c r="U136" i="3"/>
  <c r="S136" i="3"/>
  <c r="P136" i="3"/>
  <c r="N136" i="3"/>
  <c r="K136" i="3"/>
  <c r="I136" i="3"/>
  <c r="Z135" i="3"/>
  <c r="X135" i="3"/>
  <c r="U135" i="3"/>
  <c r="S135" i="3"/>
  <c r="P135" i="3"/>
  <c r="N135" i="3"/>
  <c r="I135" i="3"/>
  <c r="Z134" i="3"/>
  <c r="X134" i="3"/>
  <c r="U134" i="3"/>
  <c r="S134" i="3"/>
  <c r="P134" i="3"/>
  <c r="N134" i="3"/>
  <c r="K134" i="3"/>
  <c r="I134" i="3"/>
  <c r="Z133" i="3"/>
  <c r="X133" i="3"/>
  <c r="U133" i="3"/>
  <c r="S133" i="3"/>
  <c r="P133" i="3"/>
  <c r="N133" i="3"/>
  <c r="K133" i="3"/>
  <c r="I133" i="3"/>
  <c r="Z132" i="3"/>
  <c r="X132" i="3"/>
  <c r="U132" i="3"/>
  <c r="S132" i="3"/>
  <c r="P132" i="3"/>
  <c r="N132" i="3"/>
  <c r="K132" i="3"/>
  <c r="I132" i="3"/>
  <c r="Z131" i="3"/>
  <c r="X131" i="3"/>
  <c r="U131" i="3"/>
  <c r="S131" i="3"/>
  <c r="P131" i="3"/>
  <c r="N131" i="3"/>
  <c r="K131" i="3"/>
  <c r="I131" i="3"/>
  <c r="Z130" i="3"/>
  <c r="X130" i="3"/>
  <c r="U130" i="3"/>
  <c r="S130" i="3"/>
  <c r="P130" i="3"/>
  <c r="N130" i="3"/>
  <c r="K130" i="3"/>
  <c r="I130" i="3"/>
  <c r="Z129" i="3"/>
  <c r="X129" i="3"/>
  <c r="U129" i="3"/>
  <c r="S129" i="3"/>
  <c r="P129" i="3"/>
  <c r="N129" i="3"/>
  <c r="K129" i="3"/>
  <c r="I129" i="3"/>
  <c r="AA128" i="3" l="1"/>
  <c r="AA127" i="3"/>
  <c r="AA126" i="3"/>
  <c r="AA125" i="3" s="1"/>
  <c r="AA124" i="3"/>
  <c r="AA123" i="3"/>
  <c r="AA122" i="3"/>
  <c r="AA121" i="3"/>
  <c r="AA120" i="3"/>
  <c r="AA119" i="3"/>
  <c r="AA118" i="3"/>
  <c r="AA117" i="3"/>
  <c r="AA116" i="3"/>
  <c r="AA115" i="3"/>
  <c r="AA114" i="3"/>
  <c r="AA113" i="3"/>
  <c r="AA112" i="3"/>
  <c r="AA111" i="3"/>
  <c r="AA110" i="3"/>
  <c r="Y110" i="3"/>
  <c r="V110" i="3"/>
  <c r="T110" i="3"/>
  <c r="Q110" i="3"/>
  <c r="O110" i="3"/>
  <c r="L110" i="3"/>
  <c r="J110" i="3"/>
  <c r="AA109" i="3"/>
  <c r="Y109" i="3"/>
  <c r="V109" i="3"/>
  <c r="T109" i="3"/>
  <c r="Q109" i="3"/>
  <c r="O109" i="3"/>
  <c r="L109" i="3"/>
  <c r="J109" i="3"/>
  <c r="AA108" i="3"/>
  <c r="Y108" i="3"/>
  <c r="V108" i="3"/>
  <c r="T108" i="3"/>
  <c r="Q108" i="3"/>
  <c r="O108" i="3"/>
  <c r="L108" i="3"/>
  <c r="J108" i="3"/>
  <c r="AA107" i="3"/>
  <c r="Y107" i="3"/>
  <c r="V107" i="3"/>
  <c r="T107" i="3"/>
  <c r="Q107" i="3"/>
  <c r="O107" i="3"/>
  <c r="L107" i="3"/>
  <c r="J107" i="3"/>
  <c r="AA106" i="3"/>
  <c r="Y106" i="3"/>
  <c r="V106" i="3"/>
  <c r="T106" i="3"/>
  <c r="Q106" i="3"/>
  <c r="O106" i="3"/>
  <c r="L106" i="3"/>
  <c r="J106" i="3"/>
  <c r="AA105" i="3"/>
  <c r="Y105" i="3"/>
  <c r="V105" i="3"/>
  <c r="T105" i="3"/>
  <c r="Q105" i="3"/>
  <c r="O105" i="3"/>
  <c r="L105" i="3"/>
  <c r="J105" i="3"/>
  <c r="AA104" i="3"/>
  <c r="Y104" i="3"/>
  <c r="V104" i="3"/>
  <c r="T104" i="3"/>
  <c r="Q104" i="3"/>
  <c r="O104" i="3"/>
  <c r="L104" i="3"/>
  <c r="J104" i="3"/>
  <c r="AA103" i="3"/>
  <c r="Y103" i="3"/>
  <c r="V103" i="3"/>
  <c r="T103" i="3"/>
  <c r="Q103" i="3"/>
  <c r="O103" i="3"/>
  <c r="L103" i="3"/>
  <c r="J103" i="3"/>
  <c r="AA102" i="3"/>
  <c r="Y102" i="3"/>
  <c r="V102" i="3"/>
  <c r="T102" i="3"/>
  <c r="Q102" i="3"/>
  <c r="O102" i="3"/>
  <c r="L102" i="3"/>
  <c r="J102" i="3"/>
  <c r="AA101" i="3"/>
  <c r="Y101" i="3"/>
  <c r="V101" i="3"/>
  <c r="T101" i="3"/>
  <c r="Q101" i="3"/>
  <c r="O101" i="3"/>
  <c r="L101" i="3"/>
  <c r="J101" i="3"/>
  <c r="AA100" i="3"/>
  <c r="Y100" i="3"/>
  <c r="V100" i="3"/>
  <c r="T100" i="3"/>
  <c r="Q100" i="3"/>
  <c r="O100" i="3"/>
  <c r="L100" i="3"/>
  <c r="J100" i="3"/>
  <c r="AA99" i="3"/>
  <c r="Y99" i="3"/>
  <c r="V99" i="3"/>
  <c r="T99" i="3"/>
  <c r="Q99" i="3"/>
  <c r="O99" i="3"/>
  <c r="L99" i="3"/>
  <c r="J99" i="3"/>
  <c r="V98" i="3"/>
  <c r="AA97" i="3"/>
  <c r="Y97" i="3"/>
  <c r="V97" i="3"/>
  <c r="T97" i="3"/>
  <c r="Q97" i="3"/>
  <c r="O97" i="3"/>
  <c r="L97" i="3"/>
  <c r="J97" i="3"/>
  <c r="Y84" i="3"/>
  <c r="T84" i="3"/>
  <c r="O84" i="3"/>
  <c r="L84" i="3"/>
  <c r="Q84" i="3" s="1"/>
  <c r="V84" i="3" s="1"/>
  <c r="AA84" i="3" s="1"/>
  <c r="J84" i="3"/>
  <c r="Y83" i="3"/>
  <c r="T83" i="3"/>
  <c r="O83" i="3"/>
  <c r="L83" i="3"/>
  <c r="Q83" i="3" s="1"/>
  <c r="V83" i="3" s="1"/>
  <c r="AA83" i="3" s="1"/>
  <c r="J83" i="3"/>
  <c r="Y79" i="3"/>
  <c r="T79" i="3"/>
  <c r="O79" i="3"/>
  <c r="L79" i="3"/>
  <c r="Q79" i="3" s="1"/>
  <c r="V79" i="3" s="1"/>
  <c r="AA79" i="3" s="1"/>
  <c r="J79" i="3"/>
  <c r="Y78" i="3"/>
  <c r="T78" i="3"/>
  <c r="O78" i="3"/>
  <c r="L78" i="3"/>
  <c r="Q78" i="3" s="1"/>
  <c r="V78" i="3" s="1"/>
  <c r="AA78" i="3" s="1"/>
  <c r="J78" i="3"/>
  <c r="J77" i="3"/>
  <c r="Y76" i="3"/>
  <c r="T76" i="3"/>
  <c r="O76" i="3"/>
  <c r="L76" i="3"/>
  <c r="Q76" i="3" s="1"/>
  <c r="V76" i="3" s="1"/>
  <c r="AA76" i="3" s="1"/>
  <c r="J76" i="3"/>
  <c r="Y75" i="3"/>
  <c r="T75" i="3"/>
  <c r="O75" i="3"/>
  <c r="L75" i="3"/>
  <c r="Q75" i="3" s="1"/>
  <c r="V75" i="3" s="1"/>
  <c r="AA75" i="3" s="1"/>
  <c r="J75" i="3"/>
  <c r="Y74" i="3"/>
  <c r="T74" i="3"/>
  <c r="O74" i="3"/>
  <c r="L74" i="3"/>
  <c r="Q74" i="3" s="1"/>
  <c r="V74" i="3" s="1"/>
  <c r="AA74" i="3" s="1"/>
  <c r="J74" i="3"/>
  <c r="Y73" i="3"/>
  <c r="T73" i="3"/>
  <c r="O73" i="3"/>
  <c r="L73" i="3"/>
  <c r="Q73" i="3" s="1"/>
  <c r="V73" i="3" s="1"/>
  <c r="AA73" i="3" s="1"/>
  <c r="J73" i="3"/>
  <c r="AA72" i="3"/>
  <c r="Y72" i="3"/>
  <c r="T72" i="3"/>
  <c r="O72" i="3"/>
  <c r="L72" i="3"/>
  <c r="J72" i="3"/>
  <c r="Y71" i="3"/>
  <c r="V71" i="3"/>
  <c r="AA71" i="3" s="1"/>
  <c r="T71" i="3"/>
  <c r="O71" i="3"/>
  <c r="L71" i="3"/>
  <c r="J71" i="3"/>
  <c r="Y70" i="3"/>
  <c r="V70" i="3"/>
  <c r="AA70" i="3" s="1"/>
  <c r="T70" i="3"/>
  <c r="O70" i="3"/>
  <c r="L70" i="3"/>
  <c r="J70" i="3"/>
  <c r="Y69" i="3"/>
  <c r="T69" i="3"/>
  <c r="O69" i="3"/>
  <c r="L69" i="3"/>
  <c r="Q69" i="3" s="1"/>
  <c r="V69" i="3" s="1"/>
  <c r="AA69" i="3" s="1"/>
  <c r="J69" i="3"/>
  <c r="Y68" i="3"/>
  <c r="T68" i="3"/>
  <c r="O68" i="3"/>
  <c r="L68" i="3"/>
  <c r="Q68" i="3" s="1"/>
  <c r="V68" i="3" s="1"/>
  <c r="AA68" i="3" s="1"/>
  <c r="J68" i="3"/>
  <c r="Y67" i="3"/>
  <c r="V67" i="3"/>
  <c r="AA67" i="3" s="1"/>
  <c r="T67" i="3"/>
  <c r="O67" i="3"/>
  <c r="L67" i="3"/>
  <c r="J67" i="3"/>
  <c r="Y66" i="3"/>
  <c r="T66" i="3"/>
  <c r="O66" i="3"/>
  <c r="L66" i="3"/>
  <c r="Q66" i="3" s="1"/>
  <c r="V66" i="3" s="1"/>
  <c r="AA66" i="3" s="1"/>
  <c r="J66" i="3"/>
  <c r="Y64" i="3"/>
  <c r="T64" i="3"/>
  <c r="O64" i="3"/>
  <c r="L64" i="3"/>
  <c r="Q64" i="3" s="1"/>
  <c r="V64" i="3" s="1"/>
  <c r="AA64" i="3" s="1"/>
  <c r="J64" i="3"/>
  <c r="Y63" i="3"/>
  <c r="T63" i="3"/>
  <c r="O63" i="3"/>
  <c r="L63" i="3"/>
  <c r="Q63" i="3" s="1"/>
  <c r="V63" i="3" s="1"/>
  <c r="AA63" i="3" s="1"/>
  <c r="J63" i="3"/>
  <c r="Y61" i="3"/>
  <c r="T61" i="3"/>
  <c r="O61" i="3"/>
  <c r="J61" i="3"/>
  <c r="T59" i="3"/>
  <c r="O59" i="3"/>
  <c r="L59" i="3"/>
  <c r="Q59" i="3" s="1"/>
  <c r="V59" i="3" s="1"/>
  <c r="AA59" i="3" s="1"/>
  <c r="J59" i="3"/>
  <c r="Y57" i="3"/>
  <c r="T57" i="3"/>
  <c r="O57" i="3"/>
  <c r="J57" i="3"/>
  <c r="Y56" i="3"/>
  <c r="T56" i="3"/>
  <c r="O56" i="3"/>
  <c r="J56" i="3"/>
  <c r="Y55" i="3"/>
  <c r="T55" i="3"/>
  <c r="O55" i="3"/>
  <c r="J55" i="3"/>
  <c r="AA54" i="3" l="1"/>
  <c r="Y54" i="3"/>
  <c r="V54" i="3"/>
  <c r="T54" i="3"/>
  <c r="Q54" i="3"/>
  <c r="O54" i="3"/>
  <c r="L54" i="3"/>
  <c r="J54" i="3"/>
  <c r="AA53" i="3"/>
  <c r="Y53" i="3"/>
  <c r="V53" i="3"/>
  <c r="T53" i="3"/>
  <c r="Q53" i="3"/>
  <c r="O53" i="3"/>
  <c r="L53" i="3"/>
  <c r="J53" i="3"/>
  <c r="AA52" i="3"/>
  <c r="Y52" i="3"/>
  <c r="V52" i="3"/>
  <c r="T52" i="3"/>
  <c r="Q52" i="3"/>
  <c r="O52" i="3"/>
  <c r="L52" i="3"/>
  <c r="J52" i="3"/>
  <c r="AB51" i="3" l="1"/>
  <c r="W51" i="3"/>
  <c r="U51" i="3"/>
  <c r="R51" i="3"/>
  <c r="P51" i="3"/>
  <c r="M51" i="3"/>
  <c r="K51" i="3"/>
  <c r="AB50" i="3"/>
  <c r="Z50" i="3"/>
  <c r="W50" i="3"/>
  <c r="U50" i="3"/>
  <c r="R50" i="3"/>
  <c r="P50" i="3"/>
  <c r="M50" i="3"/>
  <c r="K50" i="3"/>
  <c r="AB49" i="3"/>
  <c r="Z49" i="3"/>
  <c r="W49" i="3"/>
  <c r="U49" i="3"/>
  <c r="R49" i="3"/>
  <c r="P49" i="3"/>
  <c r="M49" i="3"/>
  <c r="K49" i="3"/>
  <c r="AB48" i="3"/>
  <c r="Z48" i="3"/>
  <c r="W48" i="3"/>
  <c r="U48" i="3"/>
  <c r="R48" i="3"/>
  <c r="P48" i="3"/>
  <c r="M48" i="3"/>
  <c r="K48" i="3"/>
  <c r="AB47" i="3"/>
  <c r="Z47" i="3"/>
  <c r="W47" i="3"/>
  <c r="U47" i="3"/>
  <c r="R47" i="3"/>
  <c r="P47" i="3"/>
  <c r="M47" i="3"/>
  <c r="K47" i="3"/>
  <c r="AB46" i="3"/>
  <c r="Z46" i="3"/>
  <c r="W46" i="3"/>
  <c r="U46" i="3"/>
  <c r="R46" i="3"/>
  <c r="P46" i="3"/>
  <c r="M46" i="3"/>
  <c r="K46" i="3"/>
  <c r="AB45" i="3"/>
  <c r="Z45" i="3"/>
  <c r="W45" i="3"/>
  <c r="U45" i="3"/>
  <c r="R45" i="3"/>
  <c r="P45" i="3"/>
  <c r="M45" i="3"/>
  <c r="K45" i="3"/>
  <c r="Y44" i="3"/>
  <c r="Y43" i="3"/>
  <c r="Y42" i="3"/>
  <c r="Y41" i="3"/>
  <c r="Y40" i="3"/>
  <c r="Y39" i="3"/>
  <c r="Y38" i="3"/>
  <c r="Y37" i="3"/>
  <c r="Y36" i="3"/>
  <c r="Y35" i="3"/>
  <c r="Y34" i="3"/>
  <c r="Y33" i="3"/>
  <c r="Y32" i="3"/>
  <c r="Y31" i="3"/>
  <c r="Y30" i="3"/>
  <c r="Y29" i="3"/>
  <c r="Y28" i="3"/>
  <c r="Y27" i="3"/>
  <c r="Y26" i="3"/>
  <c r="Y25" i="3"/>
  <c r="Y24" i="3"/>
  <c r="Y23" i="3"/>
  <c r="Y22" i="3"/>
  <c r="Y21" i="3"/>
  <c r="Y20" i="3"/>
  <c r="Y19" i="3"/>
  <c r="Y18" i="3"/>
  <c r="Y17" i="3"/>
  <c r="Y16" i="3"/>
  <c r="Y15" i="3"/>
  <c r="Y14" i="3"/>
  <c r="Y13" i="3"/>
  <c r="Y12" i="3"/>
  <c r="Y11" i="3"/>
  <c r="Y10" i="3"/>
  <c r="V44" i="3" l="1"/>
  <c r="T44" i="3"/>
  <c r="Q44" i="3"/>
  <c r="O44" i="3"/>
  <c r="L44" i="3"/>
  <c r="AA44" i="3" s="1"/>
  <c r="J44" i="3"/>
  <c r="V43" i="3"/>
  <c r="T43" i="3"/>
  <c r="Q43" i="3"/>
  <c r="O43" i="3"/>
  <c r="L43" i="3"/>
  <c r="AA43" i="3" s="1"/>
  <c r="J43" i="3"/>
  <c r="V42" i="3"/>
  <c r="T42" i="3"/>
  <c r="Q42" i="3"/>
  <c r="O42" i="3"/>
  <c r="L42" i="3"/>
  <c r="AA42" i="3" s="1"/>
  <c r="J42" i="3"/>
  <c r="V41" i="3"/>
  <c r="T41" i="3"/>
  <c r="Q41" i="3"/>
  <c r="O41" i="3"/>
  <c r="L41" i="3"/>
  <c r="AA41" i="3" s="1"/>
  <c r="J41" i="3"/>
  <c r="V40" i="3"/>
  <c r="T40" i="3"/>
  <c r="Q40" i="3"/>
  <c r="O40" i="3"/>
  <c r="L40" i="3"/>
  <c r="AA40" i="3" s="1"/>
  <c r="J40" i="3"/>
  <c r="V39" i="3"/>
  <c r="T39" i="3"/>
  <c r="Q39" i="3"/>
  <c r="O39" i="3"/>
  <c r="L39" i="3"/>
  <c r="AA39" i="3" s="1"/>
  <c r="J39" i="3"/>
  <c r="V38" i="3"/>
  <c r="T38" i="3"/>
  <c r="Q38" i="3"/>
  <c r="O38" i="3"/>
  <c r="L38" i="3"/>
  <c r="AA38" i="3" s="1"/>
  <c r="J38" i="3"/>
  <c r="V37" i="3"/>
  <c r="T37" i="3"/>
  <c r="Q37" i="3"/>
  <c r="O37" i="3"/>
  <c r="L37" i="3"/>
  <c r="AA37" i="3" s="1"/>
  <c r="J37" i="3"/>
  <c r="V36" i="3"/>
  <c r="T36" i="3"/>
  <c r="Q36" i="3"/>
  <c r="O36" i="3"/>
  <c r="L36" i="3"/>
  <c r="AA36" i="3" s="1"/>
  <c r="J36" i="3"/>
  <c r="V35" i="3"/>
  <c r="T35" i="3"/>
  <c r="Q35" i="3"/>
  <c r="O35" i="3"/>
  <c r="L35" i="3"/>
  <c r="AA35" i="3" s="1"/>
  <c r="J35" i="3"/>
  <c r="V34" i="3"/>
  <c r="T34" i="3"/>
  <c r="Q34" i="3"/>
  <c r="O34" i="3"/>
  <c r="L34" i="3"/>
  <c r="AA34" i="3" s="1"/>
  <c r="J34" i="3"/>
  <c r="V33" i="3"/>
  <c r="T33" i="3"/>
  <c r="Q33" i="3"/>
  <c r="O33" i="3"/>
  <c r="L33" i="3"/>
  <c r="AA33" i="3" s="1"/>
  <c r="J33" i="3"/>
  <c r="V32" i="3"/>
  <c r="T32" i="3"/>
  <c r="Q32" i="3"/>
  <c r="O32" i="3"/>
  <c r="L32" i="3"/>
  <c r="AA32" i="3" s="1"/>
  <c r="J32" i="3"/>
  <c r="V31" i="3"/>
  <c r="T31" i="3"/>
  <c r="Q31" i="3"/>
  <c r="O31" i="3"/>
  <c r="L31" i="3"/>
  <c r="AA31" i="3" s="1"/>
  <c r="J31" i="3"/>
  <c r="V30" i="3"/>
  <c r="T30" i="3"/>
  <c r="Q30" i="3"/>
  <c r="O30" i="3"/>
  <c r="L30" i="3"/>
  <c r="AA30" i="3" s="1"/>
  <c r="J30" i="3"/>
  <c r="V29" i="3"/>
  <c r="T29" i="3"/>
  <c r="Q29" i="3"/>
  <c r="O29" i="3"/>
  <c r="L29" i="3"/>
  <c r="AA29" i="3" s="1"/>
  <c r="J29" i="3"/>
  <c r="V28" i="3"/>
  <c r="T28" i="3"/>
  <c r="Q28" i="3"/>
  <c r="O28" i="3"/>
  <c r="L28" i="3"/>
  <c r="AA28" i="3" s="1"/>
  <c r="J28" i="3"/>
  <c r="V27" i="3"/>
  <c r="T27" i="3"/>
  <c r="Q27" i="3"/>
  <c r="O27" i="3"/>
  <c r="L27" i="3"/>
  <c r="AA27" i="3" s="1"/>
  <c r="J27" i="3"/>
  <c r="V26" i="3"/>
  <c r="T26" i="3"/>
  <c r="Q26" i="3"/>
  <c r="O26" i="3"/>
  <c r="L26" i="3"/>
  <c r="AA26" i="3" s="1"/>
  <c r="J26" i="3"/>
  <c r="V25" i="3"/>
  <c r="T25" i="3"/>
  <c r="Q25" i="3"/>
  <c r="O25" i="3"/>
  <c r="L25" i="3"/>
  <c r="AA25" i="3" s="1"/>
  <c r="J25" i="3"/>
  <c r="V24" i="3"/>
  <c r="T24" i="3"/>
  <c r="Q24" i="3"/>
  <c r="O24" i="3"/>
  <c r="L24" i="3"/>
  <c r="AA24" i="3" s="1"/>
  <c r="J24" i="3"/>
  <c r="V23" i="3"/>
  <c r="T23" i="3"/>
  <c r="Q23" i="3"/>
  <c r="O23" i="3"/>
  <c r="L23" i="3"/>
  <c r="AA23" i="3" s="1"/>
  <c r="J23" i="3"/>
  <c r="V22" i="3"/>
  <c r="T22" i="3"/>
  <c r="Q22" i="3"/>
  <c r="O22" i="3"/>
  <c r="L22" i="3"/>
  <c r="AA22" i="3" s="1"/>
  <c r="J22" i="3"/>
  <c r="V21" i="3"/>
  <c r="T21" i="3"/>
  <c r="Q21" i="3"/>
  <c r="O21" i="3"/>
  <c r="L21" i="3"/>
  <c r="AA21" i="3" s="1"/>
  <c r="J21" i="3"/>
  <c r="V20" i="3"/>
  <c r="T20" i="3"/>
  <c r="Q20" i="3"/>
  <c r="O20" i="3"/>
  <c r="L20" i="3"/>
  <c r="AA20" i="3" s="1"/>
  <c r="J20" i="3"/>
  <c r="V19" i="3"/>
  <c r="T19" i="3"/>
  <c r="Q19" i="3"/>
  <c r="O19" i="3"/>
  <c r="L19" i="3"/>
  <c r="AA19" i="3" s="1"/>
  <c r="J19" i="3"/>
  <c r="V18" i="3"/>
  <c r="T18" i="3"/>
  <c r="Q18" i="3"/>
  <c r="O18" i="3"/>
  <c r="L18" i="3"/>
  <c r="AA18" i="3" s="1"/>
  <c r="J18" i="3"/>
  <c r="V17" i="3"/>
  <c r="T17" i="3"/>
  <c r="Q17" i="3"/>
  <c r="O17" i="3"/>
  <c r="L17" i="3"/>
  <c r="AA17" i="3" s="1"/>
  <c r="J17" i="3"/>
  <c r="V16" i="3"/>
  <c r="T16" i="3"/>
  <c r="Q16" i="3"/>
  <c r="O16" i="3"/>
  <c r="L16" i="3"/>
  <c r="AA16" i="3" s="1"/>
  <c r="J16" i="3"/>
  <c r="V15" i="3"/>
  <c r="T15" i="3"/>
  <c r="Q15" i="3"/>
  <c r="O15" i="3"/>
  <c r="L15" i="3"/>
  <c r="AA15" i="3" s="1"/>
  <c r="J15" i="3"/>
  <c r="V14" i="3"/>
  <c r="T14" i="3"/>
  <c r="Q14" i="3"/>
  <c r="O14" i="3"/>
  <c r="L14" i="3"/>
  <c r="AA14" i="3" s="1"/>
  <c r="J14" i="3"/>
  <c r="V13" i="3"/>
  <c r="T13" i="3"/>
  <c r="Q13" i="3"/>
  <c r="O13" i="3"/>
  <c r="L13" i="3"/>
  <c r="AA13" i="3" s="1"/>
  <c r="J13" i="3"/>
  <c r="V12" i="3"/>
  <c r="T12" i="3"/>
  <c r="Q12" i="3"/>
  <c r="O12" i="3"/>
  <c r="L12" i="3"/>
  <c r="AA12" i="3" s="1"/>
  <c r="J12" i="3"/>
  <c r="V11" i="3"/>
  <c r="T11" i="3"/>
  <c r="Q11" i="3"/>
  <c r="O11" i="3"/>
  <c r="L11" i="3"/>
  <c r="AA11" i="3" s="1"/>
  <c r="J11" i="3"/>
  <c r="V10" i="3"/>
  <c r="T10" i="3"/>
  <c r="Q10" i="3"/>
  <c r="O10" i="3"/>
  <c r="L10" i="3"/>
  <c r="AA10" i="3" s="1"/>
  <c r="J10" i="3"/>
  <c r="Q189" i="3" l="1"/>
  <c r="O189" i="3"/>
  <c r="L189" i="3"/>
  <c r="J189" i="3"/>
  <c r="Q188" i="3"/>
  <c r="O188" i="3"/>
  <c r="L188" i="3"/>
  <c r="J188" i="3"/>
  <c r="Q187" i="3"/>
  <c r="O187" i="3"/>
  <c r="L187" i="3"/>
  <c r="J187" i="3"/>
  <c r="Q186" i="3"/>
  <c r="O186" i="3"/>
  <c r="L186" i="3"/>
  <c r="J186" i="3"/>
  <c r="Q185" i="3"/>
  <c r="O185" i="3"/>
  <c r="L185" i="3"/>
  <c r="J185" i="3"/>
  <c r="Q184" i="3"/>
  <c r="O184" i="3"/>
  <c r="L184" i="3"/>
  <c r="J184" i="3"/>
  <c r="Q183" i="3"/>
  <c r="O183" i="3"/>
  <c r="L183" i="3"/>
  <c r="J18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GJ OMAÑA</author>
    <author>CASA</author>
    <author>GESTIONSP 02</author>
  </authors>
  <commentList>
    <comment ref="C7" authorId="0" shapeId="0" xr:uid="{00000000-0006-0000-0000-000001000000}">
      <text>
        <r>
          <rPr>
            <b/>
            <sz val="9"/>
            <color rgb="FF000000"/>
            <rFont val="Tahoma"/>
            <family val="2"/>
          </rPr>
          <t>GJ OMAÑA:</t>
        </r>
        <r>
          <rPr>
            <sz val="9"/>
            <color rgb="FF000000"/>
            <rFont val="Tahoma"/>
            <family val="2"/>
          </rPr>
          <t xml:space="preserve">
</t>
        </r>
        <r>
          <rPr>
            <sz val="18"/>
            <color rgb="FF000000"/>
            <rFont val="Tahoma"/>
            <family val="2"/>
          </rPr>
          <t xml:space="preserve">Para los procesos misionales tener en cuenta als metas vinculadas al Plan de desarrollo departamental 2020-2023 </t>
        </r>
      </text>
    </comment>
    <comment ref="D7" authorId="0" shapeId="0" xr:uid="{00000000-0006-0000-0000-000002000000}">
      <text>
        <r>
          <rPr>
            <b/>
            <sz val="8"/>
            <color indexed="81"/>
            <rFont val="Tahoma"/>
            <family val="2"/>
          </rPr>
          <t>GJ OMAÑA:</t>
        </r>
        <r>
          <rPr>
            <sz val="16"/>
            <color indexed="81"/>
            <rFont val="Tahoma"/>
            <family val="2"/>
          </rPr>
          <t xml:space="preserve">
para el desarroollo de las actividades recordar la el area de aseguramiento los cambio que se realizaron en la vigencia 2020 y para el area de prestacion de servicios la incorporacion de las actividades de los recursos enviados a los municipios que se mencionaron en la reunion con el profesional Ernesto Sanchez  para el grupo de recursos humanos recordar las actividades realizadas desde el SGSST.
</t>
        </r>
      </text>
    </comment>
    <comment ref="U8" authorId="1" shapeId="0" xr:uid="{00000000-0006-0000-0000-000003000000}">
      <text>
        <r>
          <rPr>
            <sz val="10"/>
            <color rgb="FF000000"/>
            <rFont val="Tahoma"/>
            <family val="2"/>
          </rPr>
          <t>Sustentar la razón del incumplimiento del indicador o  en caso contrario cual es el impacto generado</t>
        </r>
      </text>
    </comment>
    <comment ref="Z8" authorId="1" shapeId="0" xr:uid="{00000000-0006-0000-0000-000004000000}">
      <text>
        <r>
          <rPr>
            <sz val="10"/>
            <color rgb="FF000000"/>
            <rFont val="Tahoma"/>
            <family val="2"/>
          </rPr>
          <t>Sustentar la razón del incumplimiento del indicador o  en caso contrario cual es el impacto generado</t>
        </r>
      </text>
    </comment>
    <comment ref="J142" authorId="2" shapeId="0" xr:uid="{8CB3D4C6-6968-4D79-BEE5-1825D875859D}">
      <text>
        <r>
          <rPr>
            <b/>
            <sz val="9"/>
            <color indexed="81"/>
            <rFont val="Tahoma"/>
            <family val="2"/>
          </rPr>
          <t xml:space="preserve">Cargar a 30 enero/21-ejecucion (IV) tri/20 </t>
        </r>
        <r>
          <rPr>
            <sz val="9"/>
            <color indexed="81"/>
            <rFont val="Tahoma"/>
            <family val="2"/>
          </rPr>
          <t xml:space="preserve">
</t>
        </r>
      </text>
    </comment>
    <comment ref="O142" authorId="2" shapeId="0" xr:uid="{716C3CEC-CA2A-45A2-8872-4AA403C63D8B}">
      <text>
        <r>
          <rPr>
            <b/>
            <sz val="9"/>
            <color indexed="81"/>
            <rFont val="Tahoma"/>
            <family val="2"/>
          </rPr>
          <t xml:space="preserve">Cargar a 30 de abril/21-ejecucion (I) tri/21 </t>
        </r>
        <r>
          <rPr>
            <sz val="9"/>
            <color indexed="81"/>
            <rFont val="Tahoma"/>
            <family val="2"/>
          </rPr>
          <t xml:space="preserve">
</t>
        </r>
      </text>
    </comment>
    <comment ref="T142" authorId="2" shapeId="0" xr:uid="{F4E44DCD-9C49-4A03-96FF-6567B48EE318}">
      <text>
        <r>
          <rPr>
            <b/>
            <sz val="9"/>
            <color indexed="81"/>
            <rFont val="Tahoma"/>
            <family val="2"/>
          </rPr>
          <t xml:space="preserve">Cargar a 30  de julio/21-ejecucion (II) tri-21 </t>
        </r>
        <r>
          <rPr>
            <sz val="9"/>
            <color indexed="81"/>
            <rFont val="Tahoma"/>
            <family val="2"/>
          </rPr>
          <t xml:space="preserve">
</t>
        </r>
      </text>
    </comment>
    <comment ref="Y142" authorId="2" shapeId="0" xr:uid="{B71FF17C-315B-4861-B48F-78F9779F7970}">
      <text>
        <r>
          <rPr>
            <b/>
            <sz val="9"/>
            <color indexed="81"/>
            <rFont val="Tahoma"/>
            <family val="2"/>
          </rPr>
          <t>Cargar a 30 de octubre/21-ejecucion (III) tri/21</t>
        </r>
        <r>
          <rPr>
            <sz val="9"/>
            <color indexed="81"/>
            <rFont val="Tahoma"/>
            <family val="2"/>
          </rPr>
          <t xml:space="preserve">
</t>
        </r>
      </text>
    </comment>
    <comment ref="J148" authorId="2" shapeId="0" xr:uid="{5C7C7B2F-14E6-4403-8B0B-2730E022C037}">
      <text>
        <r>
          <rPr>
            <b/>
            <sz val="9"/>
            <color indexed="81"/>
            <rFont val="Tahoma"/>
            <family val="2"/>
          </rPr>
          <t xml:space="preserve">Cargar a 30 enero/21-ejecucion (IV) tri/20 </t>
        </r>
        <r>
          <rPr>
            <sz val="9"/>
            <color indexed="81"/>
            <rFont val="Tahoma"/>
            <family val="2"/>
          </rPr>
          <t xml:space="preserve">
</t>
        </r>
      </text>
    </comment>
    <comment ref="O148" authorId="2" shapeId="0" xr:uid="{C86EA532-457F-49D7-9BF8-1F04D941CA1D}">
      <text>
        <r>
          <rPr>
            <b/>
            <sz val="9"/>
            <color indexed="81"/>
            <rFont val="Tahoma"/>
            <family val="2"/>
          </rPr>
          <t xml:space="preserve">Cargar a 30 enero/21-ejecucion (IV) tri/20 </t>
        </r>
        <r>
          <rPr>
            <sz val="9"/>
            <color indexed="81"/>
            <rFont val="Tahoma"/>
            <family val="2"/>
          </rPr>
          <t xml:space="preserve">
</t>
        </r>
      </text>
    </comment>
    <comment ref="T148" authorId="2" shapeId="0" xr:uid="{709691D6-477A-47DF-9840-4346E78BB05F}">
      <text>
        <r>
          <rPr>
            <b/>
            <sz val="9"/>
            <color indexed="81"/>
            <rFont val="Tahoma"/>
            <family val="2"/>
          </rPr>
          <t xml:space="preserve">Cargar a 30 enero/21-ejecucion (IV) tri/20 </t>
        </r>
        <r>
          <rPr>
            <sz val="9"/>
            <color indexed="81"/>
            <rFont val="Tahoma"/>
            <family val="2"/>
          </rPr>
          <t xml:space="preserve">
</t>
        </r>
      </text>
    </comment>
    <comment ref="Y148" authorId="2" shapeId="0" xr:uid="{3E7B7A42-B216-4763-9C04-3617107A06AB}">
      <text>
        <r>
          <rPr>
            <b/>
            <sz val="9"/>
            <color indexed="81"/>
            <rFont val="Tahoma"/>
            <family val="2"/>
          </rPr>
          <t xml:space="preserve">Cargar a 30 enero/21-ejecucion (IV) tri/20 </t>
        </r>
        <r>
          <rPr>
            <sz val="9"/>
            <color indexed="81"/>
            <rFont val="Tahoma"/>
            <family val="2"/>
          </rPr>
          <t xml:space="preserve">
</t>
        </r>
      </text>
    </comment>
    <comment ref="J149" authorId="2" shapeId="0" xr:uid="{86232AEF-7366-45D2-877D-049603B66801}">
      <text>
        <r>
          <rPr>
            <b/>
            <sz val="9"/>
            <color indexed="81"/>
            <rFont val="Tahoma"/>
            <family val="2"/>
          </rPr>
          <t xml:space="preserve">Revisar a 30 enero/21-El cargue del PAS/21 y ejecucion (IV) tri/20 </t>
        </r>
        <r>
          <rPr>
            <sz val="9"/>
            <color indexed="81"/>
            <rFont val="Tahoma"/>
            <family val="2"/>
          </rPr>
          <t xml:space="preserve">
</t>
        </r>
      </text>
    </comment>
    <comment ref="O149" authorId="2" shapeId="0" xr:uid="{84058778-83E6-4C6F-871C-E3AC2C5E242C}">
      <text>
        <r>
          <rPr>
            <b/>
            <sz val="9"/>
            <color indexed="81"/>
            <rFont val="Tahoma"/>
            <family val="2"/>
          </rPr>
          <t xml:space="preserve">Revisar a 30 de abril/21-El cargue ejecucion (I) tri/21 </t>
        </r>
        <r>
          <rPr>
            <sz val="9"/>
            <color indexed="81"/>
            <rFont val="Tahoma"/>
            <family val="2"/>
          </rPr>
          <t xml:space="preserve">
</t>
        </r>
      </text>
    </comment>
    <comment ref="T149" authorId="2" shapeId="0" xr:uid="{BD6A82B1-C00E-47D1-A8AB-ECA0A276089B}">
      <text>
        <r>
          <rPr>
            <b/>
            <sz val="9"/>
            <color indexed="81"/>
            <rFont val="Tahoma"/>
            <family val="2"/>
          </rPr>
          <t xml:space="preserve">Revisar a 30  de julio/21-El cargue ejecucion (II) tri-21 </t>
        </r>
        <r>
          <rPr>
            <sz val="9"/>
            <color indexed="81"/>
            <rFont val="Tahoma"/>
            <family val="2"/>
          </rPr>
          <t xml:space="preserve">
</t>
        </r>
      </text>
    </comment>
    <comment ref="Y149" authorId="2" shapeId="0" xr:uid="{A245ABE3-5F3D-4EE5-8F55-1BB2AD4830E5}">
      <text>
        <r>
          <rPr>
            <b/>
            <sz val="9"/>
            <color indexed="81"/>
            <rFont val="Tahoma"/>
            <family val="2"/>
          </rPr>
          <t>Revisar a 30 de octubre/21- El cargue ejecucion (III) tri/21</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Luz Miriam Diaz Diaz</author>
  </authors>
  <commentList>
    <comment ref="G37" authorId="0" shapeId="0" xr:uid="{00000000-0006-0000-0900-000001000000}">
      <text>
        <r>
          <rPr>
            <sz val="12"/>
            <color indexed="81"/>
            <rFont val="Tahoma"/>
            <family val="2"/>
          </rPr>
          <t>Escriba el nombre completo de la entidad</t>
        </r>
      </text>
    </comment>
    <comment ref="G39" authorId="0" shapeId="0" xr:uid="{00000000-0006-0000-0900-000002000000}">
      <text>
        <r>
          <rPr>
            <sz val="10"/>
            <color indexed="81"/>
            <rFont val="Tahoma"/>
            <family val="2"/>
          </rPr>
          <t>Seleccione el sector al que pertenece la entidad (sólo para entidades del orden nacional)</t>
        </r>
      </text>
    </comment>
    <comment ref="M39" authorId="0" shapeId="0" xr:uid="{00000000-0006-0000-0900-000003000000}">
      <text>
        <r>
          <rPr>
            <sz val="10"/>
            <color indexed="81"/>
            <rFont val="Tahoma"/>
            <family val="2"/>
          </rPr>
          <t>Seleccione el orden al que pertenece la entidad (nacional o territorial)</t>
        </r>
        <r>
          <rPr>
            <sz val="9"/>
            <color indexed="81"/>
            <rFont val="Tahoma"/>
            <family val="2"/>
          </rPr>
          <t xml:space="preserve">
</t>
        </r>
      </text>
    </comment>
    <comment ref="G41" authorId="0" shapeId="0" xr:uid="{00000000-0006-0000-0900-000004000000}">
      <text>
        <r>
          <rPr>
            <sz val="10"/>
            <color indexed="81"/>
            <rFont val="Tahoma"/>
            <family val="2"/>
          </rPr>
          <t>Seleccione el departamento donde está ubicada la entidad (solo para entidades del orden territorial)</t>
        </r>
      </text>
    </comment>
    <comment ref="M41" authorId="0" shapeId="0" xr:uid="{00000000-0006-0000-0900-000005000000}">
      <text>
        <r>
          <rPr>
            <sz val="10"/>
            <color indexed="81"/>
            <rFont val="Tahoma"/>
            <family val="2"/>
          </rPr>
          <t>Seleccione el año en que va a presentar la propuesta de racionalización</t>
        </r>
        <r>
          <rPr>
            <sz val="9"/>
            <color indexed="81"/>
            <rFont val="Tahoma"/>
            <family val="2"/>
          </rPr>
          <t xml:space="preserve">
</t>
        </r>
      </text>
    </comment>
    <comment ref="G43" authorId="0" shapeId="0" xr:uid="{00000000-0006-0000-0900-000006000000}">
      <text>
        <r>
          <rPr>
            <sz val="12"/>
            <color indexed="81"/>
            <rFont val="Tahoma"/>
            <family val="2"/>
          </rPr>
          <t>Escriba el nombre del Municipio donde se ubica la entidad (sólo para entidades del orden territorial)</t>
        </r>
      </text>
    </comment>
  </commentList>
</comments>
</file>

<file path=xl/sharedStrings.xml><?xml version="1.0" encoding="utf-8"?>
<sst xmlns="http://schemas.openxmlformats.org/spreadsheetml/2006/main" count="1802" uniqueCount="1302">
  <si>
    <t>INDICADOR</t>
  </si>
  <si>
    <t>Observaciones</t>
  </si>
  <si>
    <t>META</t>
  </si>
  <si>
    <t>ACTIVIDADES</t>
  </si>
  <si>
    <t>EVIDENCIA</t>
  </si>
  <si>
    <t>Versión: 01</t>
  </si>
  <si>
    <t>DIRECCIONAMIENTO ESTRATEGICO</t>
  </si>
  <si>
    <t>Código: F-DE-PE30-02</t>
  </si>
  <si>
    <t>Fecha Aprobación:
08/06/17</t>
  </si>
  <si>
    <t>Coordinación  de Planeación</t>
  </si>
  <si>
    <t>Coordinación  de Planeación y Sistemas de Informacion</t>
  </si>
  <si>
    <t>Coordinación  de Planeación, Grupos, Subgrupos y Dimensiones del PDSP</t>
  </si>
  <si>
    <t>Coordinación  de Planeación, Grupos, Subgrupos y Dimensiones del PDSP y Sistemas de Informacion - Control Interno</t>
  </si>
  <si>
    <t>Coordinación  de Planeación y Sistemas de Informacion - Control Interno</t>
  </si>
  <si>
    <t>Oficina de Planeacion y Sistemas de Informacion y Oficina de Control Interno</t>
  </si>
  <si>
    <t>Coordinación  de Planeación (infraestructura)</t>
  </si>
  <si>
    <t>Todos los Grupos, subgrupos - Oficina de Planeacion y Sistemas de Informacion</t>
  </si>
  <si>
    <t>GRUPO, SUBGRUPO O DEPENDENCIA RESPONSABLE</t>
  </si>
  <si>
    <t>FORMULA</t>
  </si>
  <si>
    <t>RESULTADO DEL INDICADOR</t>
  </si>
  <si>
    <t>Acumulado trimestre</t>
  </si>
  <si>
    <t xml:space="preserve">NUMERO DE ACTIVIDADES
PROGRAMADAS PARA LA VIGENCIA </t>
  </si>
  <si>
    <t>MONITOREO, SEGUIMIENTO Y EVALUACION DEL PLAN DE ACCION INSTITUCIONAL</t>
  </si>
  <si>
    <t>Acumulado Anual</t>
  </si>
  <si>
    <t>Acumulado al Tercer Trimestre</t>
  </si>
  <si>
    <t>% de Cumplimiento
IV Trimestre</t>
  </si>
  <si>
    <t>% Cumplimiento
III Trimestre</t>
  </si>
  <si>
    <t>Acumulado al Segundo Trimestre</t>
  </si>
  <si>
    <t>% de Cumplimiento
II Trimestre</t>
  </si>
  <si>
    <t>% de Cumplimiento
I Trimestre</t>
  </si>
  <si>
    <t>numerador
(ejecutado)</t>
  </si>
  <si>
    <t>denominador
(programado)</t>
  </si>
  <si>
    <t>MONITOREO, SEGUIMIENTO Y EVALUACION - IV TRIMESTRE</t>
  </si>
  <si>
    <t>MONITOREO, SEGUIMIENTO Y EVALUACION - III TRIMESTRE</t>
  </si>
  <si>
    <t>MONITOREO, SEGUIMIENTO Y EVALUACION - II TRIMESTRE</t>
  </si>
  <si>
    <t>MONITOREO, SEGUIMIENTO Y EVALUACION - I TRIMESTRE</t>
  </si>
  <si>
    <t>Pagina ___ de ___</t>
  </si>
  <si>
    <t>Sistemas de Información</t>
  </si>
  <si>
    <t>Todas las dependencias</t>
  </si>
  <si>
    <t xml:space="preserve">Coordinación de Archivo                               </t>
  </si>
  <si>
    <t>Oficina de Planeacion -Coordinación de Archivo</t>
  </si>
  <si>
    <t>Coordinación  de Planeación y Participación Social</t>
  </si>
  <si>
    <t xml:space="preserve">Dirección y Oficina de Planeacion </t>
  </si>
  <si>
    <t>Coordinación  de Planeación, Control Interno y Dirección</t>
  </si>
  <si>
    <t>Grupo Recursos Humanos</t>
  </si>
  <si>
    <t>Recuros Financieros, Presupuesto, Contabilidad y Pagaduría.</t>
  </si>
  <si>
    <t>Recuros Financieros, Presupuesto, Contabilidad  y Pagaduría.</t>
  </si>
  <si>
    <t>Presupuesto, Contabilidad y Tesorería/ pagaduría</t>
  </si>
  <si>
    <t>Recursos Financieros- Central de Cuentas, Presupuesto,Contabildiad y Tesoreria</t>
  </si>
  <si>
    <t>Recursos Financieros, Presupuesto</t>
  </si>
  <si>
    <t>Recursos Financieros, Presupuesto, Contabilidad, Tesorería.</t>
  </si>
  <si>
    <t>GRUPO RECURSOS FÍSICOS / ALMACÉN</t>
  </si>
  <si>
    <t>GRUPO RECURSOS FÍSICOS</t>
  </si>
  <si>
    <t>GRUPO RECURSOS FÍSICOS / DIRECCIÓN</t>
  </si>
  <si>
    <t>ÁREAS</t>
  </si>
  <si>
    <t>ÁREAS / DIRECCIÓN</t>
  </si>
  <si>
    <t>RECURSOS FÍSICOS</t>
  </si>
  <si>
    <t>DIRECCIÓN</t>
  </si>
  <si>
    <t>RECURSOS FÍSICOS / ALMACÉN / FINANCIERA</t>
  </si>
  <si>
    <t>GRUPO RECURSOS FÍSICOS / SISTEMAS DE INFORMACIÓN</t>
  </si>
  <si>
    <t>SUBGRUPO VIGILANCIA Y CONTROL</t>
  </si>
  <si>
    <t>JURIDICA</t>
  </si>
  <si>
    <t>Grupo de Atenciòn en Salud (Aseguramiento)</t>
  </si>
  <si>
    <t xml:space="preserve">Grupo de Atenciòn en Salud </t>
  </si>
  <si>
    <t xml:space="preserve">Trimestral </t>
  </si>
  <si>
    <t xml:space="preserve">PLAN O PROYECTO </t>
  </si>
  <si>
    <t xml:space="preserve">TIEMPO EJECUCION </t>
  </si>
  <si>
    <t xml:space="preserve">Actualizar las Tablas de
retención Documental  </t>
  </si>
  <si>
    <t xml:space="preserve">Programa de Gestión
Documental </t>
  </si>
  <si>
    <t xml:space="preserve">Sistema Integrado de
Conservación  </t>
  </si>
  <si>
    <t xml:space="preserve">Plan de mejoramiento en la
estructura física y propia del
IDS (Construcción del edificio 
propio del IDS)  </t>
  </si>
  <si>
    <t xml:space="preserve">Programas de Capacitación
en la Gestión Documental  </t>
  </si>
  <si>
    <t xml:space="preserve">Valoración de los Fondos
acumulados  </t>
  </si>
  <si>
    <t xml:space="preserve">Digitalización de los
Documentos  </t>
  </si>
  <si>
    <t>Corto Plazo (1
año)</t>
  </si>
  <si>
    <t>Mediano Plazo (1 -
4 años)</t>
  </si>
  <si>
    <t>Largo Plazo
(años enadelante)</t>
  </si>
  <si>
    <t>CODIGO UNSPSC</t>
  </si>
  <si>
    <t xml:space="preserve">DESCRIPCION </t>
  </si>
  <si>
    <t xml:space="preserve">FECHA ESTIMADA DE INICIO DE PROCESO DE SELECCIÓN </t>
  </si>
  <si>
    <t xml:space="preserve">DURACION ESTIMADA DE CONTRATO </t>
  </si>
  <si>
    <t>MODALIDAD DE SELECCIÓN</t>
  </si>
  <si>
    <t xml:space="preserve">FUENTE DE RECURSO </t>
  </si>
  <si>
    <t xml:space="preserve">VALOR ESTIMADO </t>
  </si>
  <si>
    <t xml:space="preserve">VALOR ESTIMADO EN LA VIGENCIA ACTUAL </t>
  </si>
  <si>
    <t>¿SE REQUIERE VIGENCIAS FUTURAS ?</t>
  </si>
  <si>
    <t xml:space="preserve">ESTADO DE SOLICITUD DE VIGENCIAS FUTURAS </t>
  </si>
  <si>
    <t xml:space="preserve">DATOS DE CONTACTO DEL RESPONSABLE </t>
  </si>
  <si>
    <t xml:space="preserve">NECESIDADES ADICIONALES </t>
  </si>
  <si>
    <t>POSIBLES CODIGOS UNSPSC</t>
  </si>
  <si>
    <r>
      <t xml:space="preserve">Entidad: </t>
    </r>
    <r>
      <rPr>
        <b/>
        <u/>
        <sz val="14"/>
        <color theme="1"/>
        <rFont val="Arial"/>
        <family val="2"/>
      </rPr>
      <t>INSTITUTO DEPARTAMENTAL DE SALUD DE NORTE DE SANTANDER</t>
    </r>
  </si>
  <si>
    <r>
      <t xml:space="preserve">Vigencia: </t>
    </r>
    <r>
      <rPr>
        <b/>
        <u/>
        <sz val="14"/>
        <color theme="1"/>
        <rFont val="Arial"/>
        <family val="2"/>
      </rPr>
      <t>2018</t>
    </r>
  </si>
  <si>
    <r>
      <t>Fecha de Publicación:</t>
    </r>
    <r>
      <rPr>
        <b/>
        <u/>
        <sz val="14"/>
        <color theme="1"/>
        <rFont val="Arial"/>
        <family val="2"/>
      </rPr>
      <t xml:space="preserve"> 30 de Enero de 2018</t>
    </r>
  </si>
  <si>
    <t>Plan Anticorrupción y de Atención al Ciudadano</t>
  </si>
  <si>
    <r>
      <rPr>
        <b/>
        <u/>
        <sz val="18"/>
        <color rgb="FFC00000"/>
        <rFont val="Arial"/>
        <family val="2"/>
      </rPr>
      <t>Componente 1:</t>
    </r>
    <r>
      <rPr>
        <b/>
        <sz val="18"/>
        <color theme="1"/>
        <rFont val="Arial"/>
        <family val="2"/>
      </rPr>
      <t xml:space="preserve"> Gestión del Riesgo de Corrupción - Mapa de Riesgos de Corrupción</t>
    </r>
  </si>
  <si>
    <t xml:space="preserve">Subcomponente/procesos </t>
  </si>
  <si>
    <t xml:space="preserve">Actividades </t>
  </si>
  <si>
    <t>Meta o producto</t>
  </si>
  <si>
    <t xml:space="preserve"> Responsable</t>
  </si>
  <si>
    <t xml:space="preserve"> Fecha programada</t>
  </si>
  <si>
    <r>
      <rPr>
        <b/>
        <sz val="12"/>
        <color theme="1"/>
        <rFont val="Arial"/>
        <family val="2"/>
      </rPr>
      <t>Subcomponente/proceso 1</t>
    </r>
    <r>
      <rPr>
        <sz val="12"/>
        <color theme="1"/>
        <rFont val="Arial"/>
        <family val="2"/>
      </rPr>
      <t xml:space="preserve">
Política de Administración de Riesgos</t>
    </r>
  </si>
  <si>
    <t>Socializar el proyecto de presupuesto de la entidad lo que incluye el POAI y el COAI-PAS en el comité Directivo de la entidad.</t>
  </si>
  <si>
    <t>Proyecto de presupuesto socializado y concertado antes de presentar el proyecto de presupuesto a la Junta Directiva de salud para su aprobación antes del 30 de enero de cada vigencia.</t>
  </si>
  <si>
    <t>Alta Dirección, Coordinación del área financiera  y Comité directivo (Integrantes)</t>
  </si>
  <si>
    <t xml:space="preserve">El servidor público bien sea personal de planta o contratista debe abstenerse de obstaculizar, poner trabas o direccionar a terceras personas la elaboración de informes o documentos técnicos; condicionando la viabilidad o conceptos ténicos a cambio de dadibas.  </t>
  </si>
  <si>
    <t xml:space="preserve"> Rectoria e imagen institucional fortalecida. </t>
  </si>
  <si>
    <t>Funcionarios de planta y contratistas de la entidad.</t>
  </si>
  <si>
    <t>1.2.1</t>
  </si>
  <si>
    <t>Seguimiento al cumplimiento del Plan de capacitaciones y asistencia técnicas en los cuales se evidencien soportes como: Listas de asistencias con actas/ informes de monitoreo, que incluyan de las sugerencias, recomendaciones técnicas y los compromisos con fecha de cumplimiento y responsables.</t>
  </si>
  <si>
    <t>Capacitaciones y asistencias técnicas debidamente soportadas que evidencien la Gestión con Valores para Resultados.</t>
  </si>
  <si>
    <t xml:space="preserve">Coordinadores de los grupos, subgrupos y responsables de las dimensiones del PTS. </t>
  </si>
  <si>
    <t>Implementación y divulgación del código de integridad del servidos público.</t>
  </si>
  <si>
    <t xml:space="preserve"> Rectoria e imagen institucional fortalecida enfocada a la Gestión con Valores para Resultados.</t>
  </si>
  <si>
    <t>Alta Dirección y Comité Funcionarios de planta y contratistas de la entidad.</t>
  </si>
  <si>
    <r>
      <rPr>
        <b/>
        <sz val="12"/>
        <color theme="1"/>
        <rFont val="Arial"/>
        <family val="2"/>
      </rPr>
      <t>Subcomponente/proceso 2</t>
    </r>
    <r>
      <rPr>
        <sz val="12"/>
        <color theme="1"/>
        <rFont val="Arial"/>
        <family val="2"/>
      </rPr>
      <t xml:space="preserve">
Construcción del Mapa de Riesgos de
Corrupción</t>
    </r>
  </si>
  <si>
    <t>2.1</t>
  </si>
  <si>
    <t xml:space="preserve">Elaboración de un Listado de recepción de documentación por parte de los prestadores de servicios de salud. 
Analisis del tiempo recepción, gestión y registro del prestador de servicios de salud  </t>
  </si>
  <si>
    <t>Evitar la dilatación del proceso de inscripción o Novedades en el registro especial de prestadores de servicios de salud</t>
  </si>
  <si>
    <t>Vigilancia y Control</t>
  </si>
  <si>
    <t>Semestralmente</t>
  </si>
  <si>
    <t>2.2</t>
  </si>
  <si>
    <t>Elaboración de formato en declaración por parte de verificación</t>
  </si>
  <si>
    <t>Evitar favorecer la habilitacion de servicios de salud a prestadores que no cumplen con los estandares de habilitación</t>
  </si>
  <si>
    <t>trimestral</t>
  </si>
  <si>
    <t>2.3</t>
  </si>
  <si>
    <t>Elaboración de Acta de seguimiento del proceso de licencia de funcionamiento para emisiones ionizantes</t>
  </si>
  <si>
    <t xml:space="preserve">Expedicion de Licencias de funcionamiento para emisiones ionizantes cumpliendo con los requisitos minimos </t>
  </si>
  <si>
    <t>2.4</t>
  </si>
  <si>
    <t xml:space="preserve">
Seguimiento mensual al cumplimiento del procedimiento para efectuar los recobros</t>
  </si>
  <si>
    <t>Recobros efecutuados- recuperación del recursos PPNA</t>
  </si>
  <si>
    <t>Prestacion de Servicios de Salud</t>
  </si>
  <si>
    <t>Mensual</t>
  </si>
  <si>
    <t>2.5</t>
  </si>
  <si>
    <t>Conformar equipo interdisciplinario: líder de financiera, auditor y un jurídico de PSS para las auditorias y la conciliación de glosas con IPS ó ESE  
Sistematizacion de la trazabilidad de la facturación</t>
  </si>
  <si>
    <t>Actas de conciliación suscritas por el equipo interdiciplinario.</t>
  </si>
  <si>
    <t>Subcomponente/proceso 2
Construcción del Mapa de Riesgos de
Corrupción</t>
  </si>
  <si>
    <t>2.7</t>
  </si>
  <si>
    <t>Contar con una base de datos (Bitácora) donde se revisan todas las remisiones
Establecer politicas para garantizar la remisión de los pacientes
Adquirir sotfware</t>
  </si>
  <si>
    <t>Evitar favorecer la remision de pacientes a IPS especificas</t>
  </si>
  <si>
    <t>CRUE</t>
  </si>
  <si>
    <t>2.8</t>
  </si>
  <si>
    <t>Capacitar al recurso humano en la responsabilidad del manejo y custodia de vacunas.
Seguimiento al debido proceso en el reporte de pérdidas de biológico.</t>
  </si>
  <si>
    <t>85% del talento humano de IPS Públicas y Privadas capacitados en el manejo y custodia de vacunas.
100% de municipios con seguimiento en el reporte de pérdidas de biológico.</t>
  </si>
  <si>
    <t>PAI</t>
  </si>
  <si>
    <t>2.9</t>
  </si>
  <si>
    <t>Garantizar la Trazabilidad y Seguimiento al manejo y uso adecuado de los insecticidas del grupo salud pública.</t>
  </si>
  <si>
    <t>Evitar la perdida o comercializacion de los insumos para control de vectores</t>
  </si>
  <si>
    <t>Vectores</t>
  </si>
  <si>
    <t>2.10</t>
  </si>
  <si>
    <t>Realizar visitas aleatorias a establecimientos farmaceuticos con conceptos favorables para aperturas y traslados</t>
  </si>
  <si>
    <t>10% de seguimiento a conceptos favorables para aperturas y traslados de establecimientos farmacéuticos en el Departamento.</t>
  </si>
  <si>
    <t>Medicamentos</t>
  </si>
  <si>
    <t>2.11</t>
  </si>
  <si>
    <t>Realizar visitas aleatorias a los establecimientos farmaceuticos autorizados</t>
  </si>
  <si>
    <t>2% de visitas aleatorias a establecimientos autorizados para verificar el concepto técnico emitido por el inspector de medicamentos.</t>
  </si>
  <si>
    <t>2.12</t>
  </si>
  <si>
    <t>Seguimiento y revision previa a los autos o expedicion de fallos en primera y en segunda instancia con el fin de evitar la dilatación de los procesos disciplinarios con el proposito de obtener el vencimiento de terminos o prescripcion del mismo</t>
  </si>
  <si>
    <t>Agilidad en los procesos diciplinarios.</t>
  </si>
  <si>
    <t>Juridica</t>
  </si>
  <si>
    <t>permanente</t>
  </si>
  <si>
    <t>2.14</t>
  </si>
  <si>
    <t>Actualizar el manual de contratación.</t>
  </si>
  <si>
    <t>Manual de contrataciónn actualizado.</t>
  </si>
  <si>
    <t>Alta Dirección y oficina Júridica.</t>
  </si>
  <si>
    <t>2.15</t>
  </si>
  <si>
    <t xml:space="preserve">Realizar una efectiva supervision y exigencia en el cumplimiento de los contratos y emitir los correspondientes informes de supervisión de acuerdo al manual de supervisión de contratos. </t>
  </si>
  <si>
    <t>Objetos contractuales cumplidos.</t>
  </si>
  <si>
    <t xml:space="preserve">Supervisores de contratos </t>
  </si>
  <si>
    <t>2.16</t>
  </si>
  <si>
    <t>Cruce información entre prestacionde servicios de salud, contabilidad, presupuesto y pagaduria.
Utilizacion del modulo de contratacion del Software de TNS, con el fin de evitar el doble pago de factura por falta de trazabilidad de la factura de prestación de servicios de salud  que permitan identificar y controlar las diferentes pagos realizados</t>
  </si>
  <si>
    <t>Información conciliada, verás y oportuna.</t>
  </si>
  <si>
    <t>Contabilidad y Prestacion de Servicios</t>
  </si>
  <si>
    <t>2.18</t>
  </si>
  <si>
    <t>Verificación con las instituciones públicas y privadas de los titulos a Registrar por la oficina de registros profesionales.</t>
  </si>
  <si>
    <t>Autorización y registro profesional con cumplimiento de los requisitos.</t>
  </si>
  <si>
    <t>Recursos Humanos</t>
  </si>
  <si>
    <r>
      <rPr>
        <b/>
        <sz val="12"/>
        <color theme="1"/>
        <rFont val="Arial"/>
        <family val="2"/>
      </rPr>
      <t>Subcomponente/proceso 3</t>
    </r>
    <r>
      <rPr>
        <sz val="12"/>
        <color theme="1"/>
        <rFont val="Arial"/>
        <family val="2"/>
      </rPr>
      <t xml:space="preserve">
Consulta y divulgación</t>
    </r>
  </si>
  <si>
    <t>3.1</t>
  </si>
  <si>
    <t xml:space="preserve">Fortalecimiento a la implementación del software de gestión documental medinate Capacitación y sencibilización al personal de la Entidad para la </t>
  </si>
  <si>
    <t>Software de gestión documental operando en la Institución</t>
  </si>
  <si>
    <t>Alta dirección Planeación - Sistemas de información - archivo y recursos humanos</t>
  </si>
  <si>
    <t>3.2</t>
  </si>
  <si>
    <t>Publicación en la página web el Plan Anticorrupción e otros informes del IDS de interes a la comunidad en general</t>
  </si>
  <si>
    <t xml:space="preserve">Publicación constante en la pagina www.ids.gov.co </t>
  </si>
  <si>
    <t>Planeación y Sistemas de Información</t>
  </si>
  <si>
    <r>
      <rPr>
        <b/>
        <sz val="12"/>
        <color theme="1"/>
        <rFont val="Arial"/>
        <family val="2"/>
      </rPr>
      <t>Subcomponente/proceso 4</t>
    </r>
    <r>
      <rPr>
        <sz val="12"/>
        <color theme="1"/>
        <rFont val="Arial"/>
        <family val="2"/>
      </rPr>
      <t xml:space="preserve">
Monitorio y revisión</t>
    </r>
  </si>
  <si>
    <t>4.1</t>
  </si>
  <si>
    <t>Los líderes de los procesos en conjunto con sus equipos deben monitorear y revisar periódicamente el documento del Mapa de Riesgos de Corrupción y si es del caso ajustarlo haciendo públicos los cambios.</t>
  </si>
  <si>
    <t>Monitorear permanentemente la gestión del riesgo y la efectividad de los controles establecidos</t>
  </si>
  <si>
    <t>Coordinadores de los grupos, subgrupos, Control Interno y Planeación</t>
  </si>
  <si>
    <r>
      <rPr>
        <b/>
        <sz val="12"/>
        <color theme="1"/>
        <rFont val="Arial"/>
        <family val="2"/>
      </rPr>
      <t>Subcomponente/proceso 5</t>
    </r>
    <r>
      <rPr>
        <sz val="12"/>
        <color theme="1"/>
        <rFont val="Arial"/>
        <family val="2"/>
      </rPr>
      <t xml:space="preserve">
Seguimiento</t>
    </r>
  </si>
  <si>
    <t>5.1</t>
  </si>
  <si>
    <t xml:space="preserve">Realizar auditorías internas analice las causas, los riesgos de corrupción y la efectividad de los controles incorporados en el Mapa de Riesgos de Corrupción.
</t>
  </si>
  <si>
    <t>Adelantar seguimiento al Mapa de Riesgos de
Corrupción.</t>
  </si>
  <si>
    <t>Control Interno</t>
  </si>
  <si>
    <t>ESTRATEGIA DE RACIONALIZACIÓN DE TRÁMITES</t>
  </si>
  <si>
    <t>Nombre de la entidad</t>
  </si>
  <si>
    <t>Instituto Departamental de Salud de Norte de Santander</t>
  </si>
  <si>
    <t>Sector Administrativo</t>
  </si>
  <si>
    <t>No aplica</t>
  </si>
  <si>
    <t>Orden</t>
  </si>
  <si>
    <t>Territorial</t>
  </si>
  <si>
    <t>Departamento:</t>
  </si>
  <si>
    <t>Norte de Santander</t>
  </si>
  <si>
    <t>Año Vigencia:</t>
  </si>
  <si>
    <t>Municipio:</t>
  </si>
  <si>
    <t>San José de Cúcuta</t>
  </si>
  <si>
    <r>
      <rPr>
        <b/>
        <sz val="9"/>
        <rFont val="Arial"/>
        <family val="2"/>
      </rPr>
      <t>DATOS TRÁMITES A RACIONALIZAR</t>
    </r>
  </si>
  <si>
    <r>
      <rPr>
        <b/>
        <sz val="9"/>
        <rFont val="Arial"/>
        <family val="2"/>
      </rPr>
      <t>ACCIONES DE RACIONALIZACIÓN A DESARROLLAR</t>
    </r>
  </si>
  <si>
    <r>
      <rPr>
        <b/>
        <sz val="9"/>
        <rFont val="Arial"/>
        <family val="2"/>
      </rPr>
      <t>PLAN DE EJECUCIÓN</t>
    </r>
  </si>
  <si>
    <r>
      <rPr>
        <b/>
        <sz val="9"/>
        <rFont val="Arial"/>
        <family val="2"/>
      </rPr>
      <t>Tipo</t>
    </r>
  </si>
  <si>
    <r>
      <rPr>
        <b/>
        <sz val="9"/>
        <rFont val="Arial"/>
        <family val="2"/>
      </rPr>
      <t>Número</t>
    </r>
  </si>
  <si>
    <r>
      <rPr>
        <b/>
        <sz val="9"/>
        <rFont val="Arial"/>
        <family val="2"/>
      </rPr>
      <t>Nombre</t>
    </r>
  </si>
  <si>
    <r>
      <rPr>
        <b/>
        <sz val="9"/>
        <rFont val="Arial"/>
        <family val="2"/>
      </rPr>
      <t>Estado</t>
    </r>
  </si>
  <si>
    <r>
      <rPr>
        <b/>
        <sz val="9"/>
        <rFont val="Arial"/>
        <family val="2"/>
      </rPr>
      <t>Situación actual</t>
    </r>
  </si>
  <si>
    <r>
      <rPr>
        <b/>
        <sz val="9"/>
        <rFont val="Arial"/>
        <family val="2"/>
      </rPr>
      <t>Mejora por implementar</t>
    </r>
  </si>
  <si>
    <r>
      <rPr>
        <b/>
        <sz val="9"/>
        <rFont val="Arial"/>
        <family val="2"/>
      </rPr>
      <t>Beneficio al ciudadano o entidad</t>
    </r>
  </si>
  <si>
    <r>
      <rPr>
        <b/>
        <sz val="9"/>
        <rFont val="Arial"/>
        <family val="2"/>
      </rPr>
      <t>Tipo racionalización</t>
    </r>
  </si>
  <si>
    <r>
      <rPr>
        <b/>
        <sz val="9"/>
        <rFont val="Arial"/>
        <family val="2"/>
      </rPr>
      <t>Acciones racionalización</t>
    </r>
  </si>
  <si>
    <r>
      <rPr>
        <b/>
        <sz val="9"/>
        <rFont val="Arial"/>
        <family val="2"/>
      </rPr>
      <t>Fecha inicio</t>
    </r>
  </si>
  <si>
    <r>
      <rPr>
        <b/>
        <sz val="9"/>
        <rFont val="Arial"/>
        <family val="2"/>
      </rPr>
      <t>Fecha final presente vigencia</t>
    </r>
  </si>
  <si>
    <r>
      <rPr>
        <b/>
        <sz val="9"/>
        <rFont val="Arial"/>
        <family val="2"/>
      </rPr>
      <t>Fecha final racionalizaci ón</t>
    </r>
  </si>
  <si>
    <r>
      <rPr>
        <b/>
        <sz val="9"/>
        <rFont val="Arial"/>
        <family val="2"/>
      </rPr>
      <t>Responsable</t>
    </r>
  </si>
  <si>
    <r>
      <rPr>
        <sz val="9"/>
        <rFont val="Arial"/>
        <family val="2"/>
      </rPr>
      <t>Modelo Único – Hijo</t>
    </r>
  </si>
  <si>
    <r>
      <rPr>
        <sz val="9"/>
        <rFont val="Arial"/>
        <family val="2"/>
      </rPr>
      <t>Credencial de expendedor de drogas</t>
    </r>
  </si>
  <si>
    <r>
      <rPr>
        <sz val="9"/>
        <rFont val="Arial"/>
        <family val="2"/>
      </rPr>
      <t>Inscrito</t>
    </r>
  </si>
  <si>
    <t>El ciudadano
radica a través de correo electrónico la documentación, sin embargo, debe allegar las estampillas y consignacion en original para finalizar el trámite</t>
  </si>
  <si>
    <t>Lograr la compra de estampilla por PSE y que el trámite sea completamente en línea</t>
  </si>
  <si>
    <r>
      <rPr>
        <sz val="9"/>
        <rFont val="Arial"/>
        <family val="2"/>
      </rPr>
      <t xml:space="preserve">Ahorro en tiempo y costos de desplazamiento.
</t>
    </r>
    <r>
      <rPr>
        <sz val="9"/>
        <rFont val="Arial"/>
        <family val="2"/>
      </rPr>
      <t>Disponibilidad total para la solicitud del trámite 24/7.</t>
    </r>
  </si>
  <si>
    <t>Tecnológica</t>
  </si>
  <si>
    <t>Pago en línea
Disponer mecanismos de seguimiento
Trámite total en Línea</t>
  </si>
  <si>
    <t>Julio de 2018</t>
  </si>
  <si>
    <t>Diciembre de 2018</t>
  </si>
  <si>
    <t>Junio de 2019</t>
  </si>
  <si>
    <t>Oficina de Control de Medicamentos
Sistemas de Información
Hacienda Departamental</t>
  </si>
  <si>
    <r>
      <rPr>
        <sz val="9"/>
        <rFont val="Arial"/>
        <family val="2"/>
      </rPr>
      <t>Cancelación de la inscripción para el manejo de medicamentos de control especial</t>
    </r>
  </si>
  <si>
    <t xml:space="preserve">El ciudadano radica a través de correo electrónico oficio informando la novedad de cierre de manejo de medicamento de control especial. </t>
  </si>
  <si>
    <r>
      <rPr>
        <sz val="9"/>
        <rFont val="Arial"/>
        <family val="2"/>
      </rPr>
      <t>Diseñar un formulario de cierre e implementar que el trámite sea en línea (que se pueda diligenciar el formulario haciendo la novedad del cierre).</t>
    </r>
    <r>
      <rPr>
        <sz val="9"/>
        <color rgb="FFFF0000"/>
        <rFont val="Arial"/>
        <family val="2"/>
      </rPr>
      <t xml:space="preserve"> </t>
    </r>
  </si>
  <si>
    <t xml:space="preserve">Verificar pago de formulario de cierre en linea. </t>
  </si>
  <si>
    <t>Oficina de Control de Medicamentos
Sistemas de Información</t>
  </si>
  <si>
    <r>
      <rPr>
        <sz val="9"/>
        <rFont val="Arial"/>
        <family val="2"/>
      </rPr>
      <t>Inscripción, renovación, ampliación o modificación para el manejo de medicamentos de control especial</t>
    </r>
  </si>
  <si>
    <t>El ciudadano
radica a través de correo electrónico la documentación, sin embargo, debe allegar las estampillas en original y la consignación para finalizar el trámite</t>
  </si>
  <si>
    <r>
      <rPr>
        <sz val="9"/>
        <rFont val="Arial"/>
        <family val="2"/>
      </rPr>
      <t>Autorización de funcionamiento de establecimientos farmacéuticos</t>
    </r>
  </si>
  <si>
    <r>
      <rPr>
        <sz val="9"/>
        <rFont val="Arial"/>
        <family val="2"/>
      </rPr>
      <t>Único</t>
    </r>
  </si>
  <si>
    <r>
      <rPr>
        <sz val="9"/>
        <rFont val="Arial"/>
        <family val="2"/>
      </rPr>
      <t>Autorización y/o renovación en buenas practicas del servicio farmacéutico (BPSF),</t>
    </r>
  </si>
  <si>
    <r>
      <t>Fecha de Publicación:</t>
    </r>
    <r>
      <rPr>
        <b/>
        <u/>
        <sz val="14"/>
        <color theme="1"/>
        <rFont val="Arial"/>
        <family val="2"/>
      </rPr>
      <t xml:space="preserve"> 30 de Enero 2018</t>
    </r>
  </si>
  <si>
    <r>
      <rPr>
        <b/>
        <u/>
        <sz val="18"/>
        <color theme="5"/>
        <rFont val="Arial"/>
        <family val="2"/>
      </rPr>
      <t>Componente 3:</t>
    </r>
    <r>
      <rPr>
        <b/>
        <sz val="18"/>
        <color theme="1"/>
        <rFont val="Arial"/>
        <family val="2"/>
      </rPr>
      <t xml:space="preserve"> Rendición de Cuentas</t>
    </r>
  </si>
  <si>
    <r>
      <rPr>
        <b/>
        <sz val="12"/>
        <color theme="1"/>
        <rFont val="Arial"/>
        <family val="2"/>
      </rPr>
      <t>Subcomponente/proceso 1</t>
    </r>
    <r>
      <rPr>
        <sz val="12"/>
        <color theme="1"/>
        <rFont val="Arial"/>
        <family val="2"/>
      </rPr>
      <t xml:space="preserve">
Información de calidad y en lenguaje
comprensible</t>
    </r>
  </si>
  <si>
    <t>1.1</t>
  </si>
  <si>
    <t>Facilitar el control social, que comprende acciones de petición de información y de explicaciones para buscar la transparencia de la gestión de la administración pública y lograr la adopción de los principios de Buen Gobierno (Decreto 2641 de 2012 reglamentario Ley Anticorrupción</t>
  </si>
  <si>
    <t>Suministrar de manera permanente la información actualizada de PQRSD en la página web del IDS</t>
  </si>
  <si>
    <t>Planeacion y sistemas de información - Servicio de  atención a comunidad-SAC</t>
  </si>
  <si>
    <t>Trimestral</t>
  </si>
  <si>
    <t>1.2</t>
  </si>
  <si>
    <t xml:space="preserve">La Rendición de Cuentas es un instrumento que implica la obligación de informar y el derecho de ser informado, se desarrollará como un proceso permanente de entrega de resultados, donde el ciudadano conozca los planes y desarrollo de las acciones, para lo cual, el Instituto Departamental de Salud a través de la página web insitucional www.ids.gov.co mantendrá informado al ciudadano con la invitación permanente a participar a través de sus preguntas,  opiniones y sugerencias, en el seguimiento y mejoramiento de la gestión. </t>
  </si>
  <si>
    <t>El Instituto Departamental de Salud desarrollará el proceso de rendición de cuentas a través de las publicaciones en la pagina web institucional (Plan de Acción vigencia 2017, Ejecuciones presupuestales - Plan de Inversion, Informes de Gestión trimestrales publicados para fácil acceso de la comunidad, Contratación y demás información pública)</t>
  </si>
  <si>
    <t>Planeacion y sistemas de información - Participación Social y atencion a la comunidad</t>
  </si>
  <si>
    <t>Permanente</t>
  </si>
  <si>
    <r>
      <rPr>
        <b/>
        <sz val="12"/>
        <color theme="1"/>
        <rFont val="Arial"/>
        <family val="2"/>
      </rPr>
      <t>Subcomponente/proceso 2</t>
    </r>
    <r>
      <rPr>
        <sz val="12"/>
        <color theme="1"/>
        <rFont val="Arial"/>
        <family val="2"/>
      </rPr>
      <t xml:space="preserve">
Diálogo de doble vía con la ciudadanía
y sus organizaciones</t>
    </r>
  </si>
  <si>
    <t>Anualmente se efectuará un evento de Audiencia Pública de Rendición de Cuentas a la Ciudadanía, donde se efectuará un balance de la gestión, las metas alcanzadas, los resultados obtenidos y los recursos utilizados.</t>
  </si>
  <si>
    <t>Realizar una (1) Audiencia Pública de Rendición de Cuentas</t>
  </si>
  <si>
    <t>Dirección, Planeación y sistemas de información - Participación Social y Comunicaciones</t>
  </si>
  <si>
    <t>Cuarto trimestre 2018</t>
  </si>
  <si>
    <r>
      <rPr>
        <b/>
        <sz val="12"/>
        <color theme="1"/>
        <rFont val="Arial"/>
        <family val="2"/>
      </rPr>
      <t>Subcomponente/proceso 3</t>
    </r>
    <r>
      <rPr>
        <sz val="12"/>
        <color theme="1"/>
        <rFont val="Arial"/>
        <family val="2"/>
      </rPr>
      <t xml:space="preserve">
Incentivos para motivar la cultura de la
rendición y petición de cuentas</t>
    </r>
  </si>
  <si>
    <t>Incentivar a la comunidad sobre los eventos de interés de salud, sus deberes y derechos en salud</t>
  </si>
  <si>
    <t>Realización de los Comtés de vigilancia epidemiológica comunitaria -COVECOM.
Capacitaciones EAPB con las asociaciones de usuarios y coordinaciones de salud pública de los 40 municipios para la replica a las entidades y asociaciones de usuarios , seguimiento a la operatividad de los mecanismos de participación social que operan en el muncipio.</t>
  </si>
  <si>
    <t>Grupo de salud pública-vigilancia en salud pública,  sistemas de información - Participación Social y Comunicaciones</t>
  </si>
  <si>
    <r>
      <rPr>
        <b/>
        <sz val="12"/>
        <color theme="1"/>
        <rFont val="Arial"/>
        <family val="2"/>
      </rPr>
      <t>Subcomponente/proceso 4</t>
    </r>
    <r>
      <rPr>
        <sz val="12"/>
        <color theme="1"/>
        <rFont val="Arial"/>
        <family val="2"/>
      </rPr>
      <t xml:space="preserve">
Evaluación y retroalimentación a la
gestión institucional</t>
    </r>
  </si>
  <si>
    <t>Realizar trimestralmente los informes de gestión</t>
  </si>
  <si>
    <t>Elaborar 4 informes de gestión (trimestrales) publicados en la pagina web del IDS</t>
  </si>
  <si>
    <t>Planeacion y sistemas de información</t>
  </si>
  <si>
    <t>Anual y trimestral.</t>
  </si>
  <si>
    <t>4.2</t>
  </si>
  <si>
    <t>Rendir información de la gestión realizada a la Gobernacion del Dpto, Miembros del CTSSS, Asamblea Dptal y Entes de Control (según Demanda)</t>
  </si>
  <si>
    <t>Rendir 4 informes de gestión de manera oportuna a la Gobernacion del Dpto, Miembros del CTSSS, Asamblea Dptal y Entes de Control.</t>
  </si>
  <si>
    <t>Dirección, Planeación y sistemas de información - Coordinadores de los grupos del IDS, Participación Social y Comunicaciones</t>
  </si>
  <si>
    <t>Trimestral según fechas definidas enla circular No 585 de fecha 14 de Diciembre de 2017</t>
  </si>
  <si>
    <r>
      <rPr>
        <b/>
        <u/>
        <sz val="18"/>
        <color theme="6" tint="-0.499984740745262"/>
        <rFont val="Arial"/>
        <family val="2"/>
      </rPr>
      <t>Componente 4:</t>
    </r>
    <r>
      <rPr>
        <b/>
        <sz val="18"/>
        <color theme="1"/>
        <rFont val="Arial"/>
        <family val="2"/>
      </rPr>
      <t xml:space="preserve"> Atención al Ciudadano</t>
    </r>
  </si>
  <si>
    <r>
      <rPr>
        <b/>
        <sz val="12"/>
        <color theme="1"/>
        <rFont val="Arial"/>
        <family val="2"/>
      </rPr>
      <t>Subcomponente/proceso 1</t>
    </r>
    <r>
      <rPr>
        <sz val="12"/>
        <color theme="1"/>
        <rFont val="Arial"/>
        <family val="2"/>
      </rPr>
      <t xml:space="preserve">
Estructura administrativa y
Direccionamiento estratégico</t>
    </r>
  </si>
  <si>
    <t>Fortalecer la operatividad de la oficina del servicio de Atencion a la Comunidad (SAC) en el seguimiento y cirerre de las PQR.</t>
  </si>
  <si>
    <t xml:space="preserve">Informes trimestrales que evidence el oportuno seguimiento y cirerre de las PQR.  </t>
  </si>
  <si>
    <t xml:space="preserve">Servicio de atencion a la comunidad (SAC) </t>
  </si>
  <si>
    <t>Definir y difundir el portafolio de servicio al ciudadano de la entidad</t>
  </si>
  <si>
    <t>Portafolio socializado en la Entidad y difundido a través de la web www.ids.gov.co</t>
  </si>
  <si>
    <t>Servicio de atencion a la comunidad (SAC) - Participación Social - Sistemas de Información</t>
  </si>
  <si>
    <r>
      <rPr>
        <b/>
        <sz val="12"/>
        <color theme="1"/>
        <rFont val="Arial"/>
        <family val="2"/>
      </rPr>
      <t>Subcomponente/proceso 2</t>
    </r>
    <r>
      <rPr>
        <sz val="12"/>
        <color theme="1"/>
        <rFont val="Arial"/>
        <family val="2"/>
      </rPr>
      <t xml:space="preserve">
Fortalecimiento de los canales de
atención</t>
    </r>
  </si>
  <si>
    <t xml:space="preserve">Poner a disposición de la ciudadanía espacios físicos visibles de la información actualizada sobre:
- Derechos y deberes de los usuarios y medios para garantizarlos.  
- Descripción de los procedimientos, trámites y servicios de la entidad.  
- Tiempos de entrega de cada trámite o servicio. 
- Requisitos e indicaciones necesarios para que los ciudadanos puedan cumplir con sus obligaciones o ejercer sus derechos. 
 Horarios y puntos de atención.  
- Dependencia, nombre y cargo del servidor a quien debe dirigirse en caso de una queja o un reclamo. 
-Informar a la ciudadanía sobre los medios de atención con los que cuenta la entidad para recepción de peticiones, quejas, sugerencias, reclamos y denuncias de actos de corrupción. </t>
  </si>
  <si>
    <t>Campaña de información y solcialización a traves de medios de comunicación orales y escitos y página web.
Informacion actualizada en cartelera, televisor, pendones y demás medios de que se disponga.</t>
  </si>
  <si>
    <t xml:space="preserve">Servicio de atención a la comunidad (SAC) </t>
  </si>
  <si>
    <r>
      <rPr>
        <b/>
        <sz val="12"/>
        <color theme="1"/>
        <rFont val="Arial"/>
        <family val="2"/>
      </rPr>
      <t>Subcomponente/proceso 3</t>
    </r>
    <r>
      <rPr>
        <sz val="12"/>
        <color theme="1"/>
        <rFont val="Arial"/>
        <family val="2"/>
      </rPr>
      <t xml:space="preserve">
Talento Humano</t>
    </r>
  </si>
  <si>
    <t>Afianzar la cultura de servicio al ciudadano en los Servidores Públicos,  mediante programas de capacitación y sensibilización.</t>
  </si>
  <si>
    <t>Durante la presente vigencia realizar una jornada de sensibilización sobre atención al ciudadano en los servidores de la entidad.</t>
  </si>
  <si>
    <t xml:space="preserve">Recursos Humanos y Servicio de atencion a la comunidad (SAC) </t>
  </si>
  <si>
    <t>30 de Junio de 2018</t>
  </si>
  <si>
    <r>
      <rPr>
        <b/>
        <sz val="12"/>
        <color theme="1"/>
        <rFont val="Arial"/>
        <family val="2"/>
      </rPr>
      <t>Subcomponente/proceso 4</t>
    </r>
    <r>
      <rPr>
        <sz val="12"/>
        <color theme="1"/>
        <rFont val="Arial"/>
        <family val="2"/>
      </rPr>
      <t xml:space="preserve">
Normativo y procedimental</t>
    </r>
  </si>
  <si>
    <t xml:space="preserve">Actualizar el acto administrativo de reglamento interno de PQR y denuncias.
</t>
  </si>
  <si>
    <t>Acto administrativo de reglamento interno de PQR y denuncias actualizado</t>
  </si>
  <si>
    <t>Servicio de atencion a la comunidad (SAC) - Participación Social - Planeación - Juridica y Alta dirección</t>
  </si>
  <si>
    <r>
      <rPr>
        <b/>
        <sz val="12"/>
        <color theme="1"/>
        <rFont val="Arial"/>
        <family val="2"/>
      </rPr>
      <t>Subcomponente/proceso 5</t>
    </r>
    <r>
      <rPr>
        <sz val="12"/>
        <color theme="1"/>
        <rFont val="Arial"/>
        <family val="2"/>
      </rPr>
      <t xml:space="preserve">
Relacionamiento con el ciudadano</t>
    </r>
  </si>
  <si>
    <t>Medir la satisfacción del ciudadano en relación con los trámites y servicios que presta la Entidad.</t>
  </si>
  <si>
    <t>Evaluar trimestralmente la encuesta  para medir la satisfacción del ciudadano</t>
  </si>
  <si>
    <t>Servicio de atencion a la comunidad (SAC) - Participación Social</t>
  </si>
  <si>
    <t>5.2</t>
  </si>
  <si>
    <t>Identificar necesidades, expectativas e intereses del ciudadano para gestionar la atención adecuada y oportuna</t>
  </si>
  <si>
    <t>Establecer estadísticamente cuáles son las solicitudes y necesidades más comunes por las cuales acude el ciudadano al IDS.</t>
  </si>
  <si>
    <t>Servicio de atencion a la comunidad (SAC) quien coordina a nivel institucional.</t>
  </si>
  <si>
    <t xml:space="preserve">Semestral </t>
  </si>
  <si>
    <r>
      <t>Fecha de Publicación:</t>
    </r>
    <r>
      <rPr>
        <b/>
        <u/>
        <sz val="14"/>
        <color theme="1"/>
        <rFont val="Arial"/>
        <family val="2"/>
      </rPr>
      <t xml:space="preserve"> 31 de Enero de 2018</t>
    </r>
  </si>
  <si>
    <t>Plan Anticorrupción y de Atención al CIudadano</t>
  </si>
  <si>
    <r>
      <rPr>
        <b/>
        <u/>
        <sz val="18"/>
        <color theme="8" tint="-0.249977111117893"/>
        <rFont val="Arial"/>
        <family val="2"/>
      </rPr>
      <t>Componente 5:</t>
    </r>
    <r>
      <rPr>
        <b/>
        <sz val="18"/>
        <color theme="1"/>
        <rFont val="Arial"/>
        <family val="2"/>
      </rPr>
      <t xml:space="preserve"> Transparencia y Acceso a la Informcaión</t>
    </r>
  </si>
  <si>
    <t>Indicadores</t>
  </si>
  <si>
    <r>
      <rPr>
        <b/>
        <sz val="12"/>
        <color theme="1"/>
        <rFont val="Arial"/>
        <family val="2"/>
      </rPr>
      <t>Subcomponente/proceso 1</t>
    </r>
    <r>
      <rPr>
        <sz val="12"/>
        <color theme="1"/>
        <rFont val="Arial"/>
        <family val="2"/>
      </rPr>
      <t xml:space="preserve">
Lineamientos de Transparencia
Activa</t>
    </r>
  </si>
  <si>
    <t>Realizar un diagnostico de la información publicada, de acuerdo a la norma de transparencia y acceso a la información.</t>
  </si>
  <si>
    <t>Diagnóstico realizado</t>
  </si>
  <si>
    <t>Diagnóstico elaborado</t>
  </si>
  <si>
    <t>Abril de 2018</t>
  </si>
  <si>
    <t>Mantener actualizada la página web con la información de acuerdo a la Ley de transparencia y acceso a la información.</t>
  </si>
  <si>
    <t>Enlace de transparencia y acceso a la información en la página web</t>
  </si>
  <si>
    <t># de publicaciones/# total de publicaciones solicitadas</t>
  </si>
  <si>
    <t>1.3</t>
  </si>
  <si>
    <t>Mantener actualizados en la plataforma SUIT los trámites y OPA de la entidad</t>
  </si>
  <si>
    <t>Trámites y OPA registrados y actualizados en el SUIT</t>
  </si>
  <si>
    <t># de trámites inscritos/# total de trámites</t>
  </si>
  <si>
    <t>Planeación y Sistemas de Información junto a las dependencias y grupos involucrados</t>
  </si>
  <si>
    <t>1.4</t>
  </si>
  <si>
    <t>Asegurar el registro de los contratos de Función Pública en el SECOP y SIA OBSERVA</t>
  </si>
  <si>
    <t>100% de los contratos registrados</t>
  </si>
  <si>
    <t># de contratos publicados / #  contratos celebrados</t>
  </si>
  <si>
    <t>Recursos Fìsicos, Recursos Humanos, Prestación de Servicios y Salud Pública Colectiva</t>
  </si>
  <si>
    <t>1.5</t>
  </si>
  <si>
    <t>Identificar, analizar, estructurar, aprobar y publicar datos abiertos</t>
  </si>
  <si>
    <t>Datos abiertos publicados</t>
  </si>
  <si>
    <t># de datos abiertos publicados / #  de datos abiertos conformados</t>
  </si>
  <si>
    <t>Sistemas de Información junto a todas la dependencias y grupos</t>
  </si>
  <si>
    <r>
      <rPr>
        <b/>
        <sz val="12"/>
        <color theme="1"/>
        <rFont val="Arial"/>
        <family val="2"/>
      </rPr>
      <t>Subcomponente/proceso 2</t>
    </r>
    <r>
      <rPr>
        <sz val="12"/>
        <color theme="1"/>
        <rFont val="Arial"/>
        <family val="2"/>
      </rPr>
      <t xml:space="preserve">
Lineamientos de Transparencia
Pasiva</t>
    </r>
  </si>
  <si>
    <t>Permitir a los usuarios dar seguimiento en línea de las PQRSD</t>
  </si>
  <si>
    <t>Software adquirido</t>
  </si>
  <si>
    <t>Software implementado</t>
  </si>
  <si>
    <t>Servicio de Atención a la Comunidad, Planeación y Sistemas de Información</t>
  </si>
  <si>
    <t>Octubre de 2018</t>
  </si>
  <si>
    <r>
      <rPr>
        <b/>
        <sz val="12"/>
        <color theme="1"/>
        <rFont val="Arial"/>
        <family val="2"/>
      </rPr>
      <t>Subcomponente/proceso 3</t>
    </r>
    <r>
      <rPr>
        <sz val="12"/>
        <color theme="1"/>
        <rFont val="Arial"/>
        <family val="2"/>
      </rPr>
      <t xml:space="preserve">
Elaboración los Instrumentos
de Gestión de la
Información</t>
    </r>
  </si>
  <si>
    <t>Actualizar el inventario de activos de información y el índice de Información Clasificada y Reservada teniendo en cuenta los requerimientos de GEL</t>
  </si>
  <si>
    <t>Publicación en la página web la actaulización del Inventario de activos de información e Índice de información clasificada y reservada</t>
  </si>
  <si>
    <t>Publicaciones</t>
  </si>
  <si>
    <t>Jurídica y Planeación y Sistemas de Información</t>
  </si>
  <si>
    <t>Agosto de 2018</t>
  </si>
  <si>
    <r>
      <rPr>
        <b/>
        <sz val="12"/>
        <color theme="1"/>
        <rFont val="Arial"/>
        <family val="2"/>
      </rPr>
      <t>Subcomponente/proceso 4</t>
    </r>
    <r>
      <rPr>
        <sz val="12"/>
        <color theme="1"/>
        <rFont val="Arial"/>
        <family val="2"/>
      </rPr>
      <t xml:space="preserve">
Criterio Diferencial de
Accesibilidad</t>
    </r>
  </si>
  <si>
    <t>Cambiar el diseño de la página web que cumpla con criterios diferencial de accesibilidad y a los lineamientos de la política editorial de la entidad</t>
  </si>
  <si>
    <t>Página web con nuevo diseño</t>
  </si>
  <si>
    <t>Página web actualizada</t>
  </si>
  <si>
    <r>
      <rPr>
        <b/>
        <sz val="12"/>
        <color theme="1"/>
        <rFont val="Arial"/>
        <family val="2"/>
      </rPr>
      <t>Subcomponente/proceso 5</t>
    </r>
    <r>
      <rPr>
        <sz val="12"/>
        <color theme="1"/>
        <rFont val="Arial"/>
        <family val="2"/>
      </rPr>
      <t xml:space="preserve">
Monitoreo del Acceso a
la Información Pública</t>
    </r>
  </si>
  <si>
    <t>Mantener informado al ciudadado del comportamiento de las solicitudes de acceso a la información pública</t>
  </si>
  <si>
    <t>Publicación del Informe de Acceso a la Información Pública</t>
  </si>
  <si>
    <t>Capítulo incluido en el informe de PQRSD/ Informe PQRSD</t>
  </si>
  <si>
    <t>Servicio de Atención a la Comunidad y Sistemas de Información</t>
  </si>
  <si>
    <t>Recuros Financieros, Atención en Salud.</t>
  </si>
  <si>
    <t>Recuros Financieros, Presupuesto y Pagaduría.</t>
  </si>
  <si>
    <t>Avances esperados y ejecutados en los Informes de Gestion, Planes de Accion. 
Logro de Metas Planteadas 
Mejoramiento de Gestión</t>
  </si>
  <si>
    <t>Documento Plan de Accion Revisado y consolidado</t>
  </si>
  <si>
    <t>Documento Informe de Gestion Revisado y consolidado</t>
  </si>
  <si>
    <t>N/A</t>
  </si>
  <si>
    <t xml:space="preserve"> (Informe avance Plan de accion / informes de seguimiento planeados en el año)  * 100 </t>
  </si>
  <si>
    <t>Avances esperados y ejecutados en los Informes de Gestion y  Planes la entidad 
Logro de Metas Planteadas 
Mejoramiento de Gestión</t>
  </si>
  <si>
    <t>Revisión metas y porcentajes de ejecucion con respecto a lo programado por el IDS del Plan de Desarrollo Departamental vigente</t>
  </si>
  <si>
    <t>Documento PDD Gestion revisado por el Coordinador de Planeacion del IDS</t>
  </si>
  <si>
    <t>Presentación a los Miembros del CTSSS, Asamblea Departamental y al Sr.Gobernador.</t>
  </si>
  <si>
    <t>Documento previamente entregado y Actas</t>
  </si>
  <si>
    <t>Realizar Informe de Rendicion de cuentas anual</t>
  </si>
  <si>
    <t>Informe de rendiciòn Presentacion Power Point</t>
  </si>
  <si>
    <t>(Metas alcanzadas por la entidad para la vigencia/ Total metas planeadas por la entidad en la vigencia) * 100</t>
  </si>
  <si>
    <t>Avances esperados en el Plan Anticorrupcion, acciones preventivas, correctivas y de mejoramiento.</t>
  </si>
  <si>
    <t>Realizar mesas de trabajo para identificar los riesgos de corrupcion de la Entidad</t>
  </si>
  <si>
    <t xml:space="preserve">Actas de Reuniones y firmas de asistencias
</t>
  </si>
  <si>
    <t>Documento elaborado</t>
  </si>
  <si>
    <t xml:space="preserve">Publicar en la web el Plan de Anticorrupcion </t>
  </si>
  <si>
    <t>página web web institucional - del Plan anticorrupcion</t>
  </si>
  <si>
    <t>Socializar e informar sobre el Plan de Anticorrupcion  y de Atencion al Ciudadano a LA Dirección y todos los Coordinadores de la Entidad.</t>
  </si>
  <si>
    <t>Numero de capacitaciones realizadas / Numero de capacitaciones programadas</t>
  </si>
  <si>
    <t xml:space="preserve">(Numero de  socializaciones realizadas / Numero Socializaciones programadas)  *  100
</t>
  </si>
  <si>
    <t>Cumplir con los lineamientos del Ministerio de Salud en cuanto al Plan Territorial de Salud</t>
  </si>
  <si>
    <t>Brindar apoyo técnico a nivel institucional en los  procesos de adaptación y adopción de los contenidos establecidos en el Plan Decenal de Salud Publica en cada cuatrenio a través del Plan Territorial de Salud (Departamento y Municipios) mediante reuniones o informes con el equipo  técnico (sector salud) para la formulación, implementación, monitoreo y evaluación del plan territorial de salud del departamento en cumplimiento de la Res. 0545 de fecha  27/11/14 de l Gobierno Departamental  y la Res.  No. 02230 de fecha  7/07/17 del IDS.</t>
  </si>
  <si>
    <t xml:space="preserve">Actas con asistencias a las reuniones, informes y circulares informativas. </t>
  </si>
  <si>
    <t>Relizar monitoreo los avances en el cargue de la plataforma e Informe del reporte avance cargue en Portal Web del PTS del Departamento y brindar asesoria a los responsables del monitoreo por parte de las 8 dimensiones transversales y las 2 dimensiones prioritarias del PTS, como integrantes del equipo técnico territorial para la formulación, implementación, monitoreo y evaluación del plan territorial de salud del departamento</t>
  </si>
  <si>
    <t>Desarrollar el Documento del Plan de Desarrollo 2020-2023 y Plan Territorial de Salud</t>
  </si>
  <si>
    <t>Acta de Consejo de gobierno y listado de asistencias</t>
  </si>
  <si>
    <t>Ordenanza de aprobacion y documento plan de desarrollo Dptal y PTS</t>
  </si>
  <si>
    <t>Cumplimiento de la Resolución 2003 de 2014 para la vigencia 2016</t>
  </si>
  <si>
    <t>Plano revisado y firmado</t>
  </si>
  <si>
    <t>Cumplir con la entrega de informes oportunos a los diferentes Entes de Control</t>
  </si>
  <si>
    <t xml:space="preserve">Revisar, verificar y consolidar la información solicitada por los diferentes Entes de Control </t>
  </si>
  <si>
    <t>Documentos</t>
  </si>
  <si>
    <t>Fomentar la cultura de gestión de proyectos del Instituto Departamental de Salud</t>
  </si>
  <si>
    <t xml:space="preserve">Apoyar la realización de los proyectos de Inversión del Instituto Departamental de salud , para acceder a la asignación de recursos.                                              
Apoyar el levantamiento de información para fundamentar el marco lógico de proyectos de Inversión del Instituto Departamental e salud.
Radicar los proyectos de inversión en el banco de proyectos de planeacion departamental para la asignacion de codigo BPIN.
</t>
  </si>
  <si>
    <t>Fichas MGA WEB
Inscirpcion Sistema 
Interno de Radicacion de Proyectos
Radicacion Banco de Proyectos de la Gobernacion</t>
  </si>
  <si>
    <t>Dar cumplimiento a las politicas y lineamientos  del modelo integrado de planeacion y gestion MIPG</t>
  </si>
  <si>
    <t>Revisar los diferenctes documentos (caracterizacion, procedimientos, formatos) referentes al sistema integrado de gestión  y proponer ajustes a los mismos.</t>
  </si>
  <si>
    <t xml:space="preserve">Documentos recibidos para ajustes y aprobación en el sistema integrado de gestion </t>
  </si>
  <si>
    <t>Control de documentos y registros</t>
  </si>
  <si>
    <t>Realizar la  emision, distribución y control de documentos del sistema de gestion de la calidad.</t>
  </si>
  <si>
    <t xml:space="preserve">Actualizacion del Programa de Gestión Documental </t>
  </si>
  <si>
    <t>Documento actualizado y aprobado</t>
  </si>
  <si>
    <t>Actualizacion del Plan Institucional de Archivos - PINAR</t>
  </si>
  <si>
    <t>Formular plan de mejoramiento archivistico</t>
  </si>
  <si>
    <t>Documento elaborado y aprobado</t>
  </si>
  <si>
    <t>Seguimiento a los compromisos establecidos con las oficinas productoras de acuerdo a lo evidenciado en el Diagnostico Integral de Archivos</t>
  </si>
  <si>
    <t xml:space="preserve">Cronograma, actas, listado de asistencia </t>
  </si>
  <si>
    <t>Desarrollar capacitaciones y asistencias tecnicas todos los actores del sistema.</t>
  </si>
  <si>
    <t>Cronograma de capacitación y/o asistencia técnica
Actas y listados de asistencias</t>
  </si>
  <si>
    <t>Apoyar tecnicamente en las auditorias realizadas por los entes de control.</t>
  </si>
  <si>
    <t xml:space="preserve">Plan Anual de Auditoria
Cronograma de Auditoria
</t>
  </si>
  <si>
    <t>Realización del Comité de Gestion y Desempeño de MIPG</t>
  </si>
  <si>
    <t>Actas y listado de asistencias</t>
  </si>
  <si>
    <t>Cumplir con los estandares de la Normatividad de la Ley General de Archivo</t>
  </si>
  <si>
    <t>Seguimiento y revisión a las tareas de clasificación, organización, descripcion, actualización  e identificacion de los inventariós documentales de los archivos de gestión de todas las oficinas productoras</t>
  </si>
  <si>
    <t>cronograma - inventarios documental</t>
  </si>
  <si>
    <t>Realizar los ajustes requeridos por comité Departamental de Archivo para la aprobacion de las Tablas de Retención Documental de la institucion</t>
  </si>
  <si>
    <t>Tabla de retencion documental con ajustes</t>
  </si>
  <si>
    <t xml:space="preserve">Radicar proyecto de fortalecimiento de la gestion documental del instituto departamental de salud presentado en la gobernacion departamental  </t>
  </si>
  <si>
    <t xml:space="preserve">correos institucionales,  comunicaciones </t>
  </si>
  <si>
    <t>Recepción, verificación, radicación en el SIEDOC Documental y distribución de la correspondencia externa recibida.</t>
  </si>
  <si>
    <t>Numero de radicados y registros en el SIEDOC documental</t>
  </si>
  <si>
    <t>Atención a consulta  y prestamo de Documentos en el archivo central</t>
  </si>
  <si>
    <t>Numero de consultas</t>
  </si>
  <si>
    <t xml:space="preserve">oficios de gestion radicados en planeacion departamental </t>
  </si>
  <si>
    <t xml:space="preserve">Capacitar al personal de la Institucion de acuerdo con las necesidades detectadas en los procesos de Gestión Documental. </t>
  </si>
  <si>
    <t>Cronograma, registro fotografico,Listado de Asistencias y Actas de capacitaciones</t>
  </si>
  <si>
    <t xml:space="preserve">Programar jornadas de fumigación y desinfeccion a los archivos </t>
  </si>
  <si>
    <t>Cronograma - comunicaciones</t>
  </si>
  <si>
    <t>Sumatoria de estrategias presentadas para la adopcion del plan Decenal</t>
  </si>
  <si>
    <t>(Número de acciones implementadas/número de acciones propuestas en la estrategia) * 100</t>
  </si>
  <si>
    <t xml:space="preserve">(Numero de  capacitaciones realizadas / Numero capacitaciones programadas)  *  100
</t>
  </si>
  <si>
    <t>Sumatoria de proyectos  de inversion del Instituto relacionados en el banco de proyectos</t>
  </si>
  <si>
    <t xml:space="preserve">No. de documentos analisadospor el SIG  y evaluados / total de documentos entregados. </t>
  </si>
  <si>
    <t xml:space="preserve"># de procesos aplicando la actualizacion modificacion de sus procedimientos en busca del lineamiento del MIPG (reuniones y/o asistencias tecnicas) / total de procesos de la instituto departamental de salud </t>
  </si>
  <si>
    <t>No.de documentos aprobados por direccion y publicados / total de documentos entregados al SIG</t>
  </si>
  <si>
    <t xml:space="preserve">No. de capacitaciones realizadas en pro del SIG / total de capacitaciones programadas </t>
  </si>
  <si>
    <t xml:space="preserve">No. de auditorias y capacitaciones externas al ids / total de auditorias y capacitaciones asistidas </t>
  </si>
  <si>
    <t>Numero de reuniones realizadas de Comites/ Numero de reuniones programadas de Comites</t>
  </si>
  <si>
    <t xml:space="preserve"> (Numero de capacitaciones realizadas / Numero capacitaciones  programadas)  *  100</t>
  </si>
  <si>
    <t>Software cumpliendo con la normatividad y los procedimeintos establecidos por la Entidad</t>
  </si>
  <si>
    <t>Socializar software adquiridos
Mantener actualizado el catálogo de sistemas de información.
Prestar soporte técnico en la implementación del software
Dar seguimiento a los ajustes pertinentes del software.</t>
  </si>
  <si>
    <t>Garantizar el óptimo funcionamiento de las tecnologías de información y comunicación.</t>
  </si>
  <si>
    <t>Socializar la Guía de mantenimiento
preventivo y correctivo a los equipos informáticos de la Entidad y las Políticas de Seguridad Informática</t>
  </si>
  <si>
    <t>Prestar soporte técnico oportuno y mantener continuidad en los servicios tecnológicos.</t>
  </si>
  <si>
    <t>Proyectos tecnológicos alineados con los objetivos institucionales y con el Modelo integrado de Planeación y Gestión</t>
  </si>
  <si>
    <t>Aportar a la planificación y ejecución de proyectos para el fortalecimiento de tecnologías de la información y comunicaciones</t>
  </si>
  <si>
    <t>Catálogo de sistemas de información</t>
  </si>
  <si>
    <t>Formatos de solicitud interna</t>
  </si>
  <si>
    <t>Proyectos de fortalecimiento TIC</t>
  </si>
  <si>
    <t>Solicitudes de servicios  atendidas en el periodo/Total de solicitudes de servicios  * 100</t>
  </si>
  <si>
    <t>Aportes realizados a la planificación y ejecución de proyectos / Total de proyectos propuestos por la entidad * 100</t>
  </si>
  <si>
    <t>Dos (2) sesiones de Comité Institucional de Control Interno</t>
  </si>
  <si>
    <t>Conjuntamente con la Dirección convocar a Comité de Control Interno, como mínimo dos (2) veces al año.</t>
  </si>
  <si>
    <t>Actas de Comité.</t>
  </si>
  <si>
    <t>1.     Convocar y desarrollar el Comité de Conciliación y Defensa Judicial</t>
  </si>
  <si>
    <t>1.   Mantener al día los procesos de investigación disciplinaria a que haya lugar</t>
  </si>
  <si>
    <t xml:space="preserve"> - Contar con inventarios físicos impresos y en medio magnético debidamente actualizados</t>
  </si>
  <si>
    <t xml:space="preserve"> - Documento de Inventario de bienes
- Información en estados financieros</t>
  </si>
  <si>
    <t xml:space="preserve"> - Gestionar los desplazamientos oficiales del personal 
- Contar con los actos administrativos de comiones y desplazamientos
- Cumplir con los pagos de las facturas de servicios públicos de la entidad</t>
  </si>
  <si>
    <t xml:space="preserve"> - Resoluciones de desplazamientos y comisiones
- Egreso de los pagos de los servicios públicos</t>
  </si>
  <si>
    <t>Contar con un Plan Anual de Adquisiciones que involucre todos los conceptos que demanda la entidad para la vigencia</t>
  </si>
  <si>
    <t>Documento de PLAN ANUAL DE ADQUISICIONES</t>
  </si>
  <si>
    <t>Garantizar el suministro de bienes y servicios a las diferentes áreas y programas de la entidad para el funcionamiento administrativo y operativo de la misma</t>
  </si>
  <si>
    <t>Solicitud del profesional que requiere el bien o servicio</t>
  </si>
  <si>
    <t>Memorando de autorización del ordenador para iniciar el proceso precontractual, analizado previamente por los asesores jurídicos del Director</t>
  </si>
  <si>
    <t>Solicitud de las disponibilidades presupuestales</t>
  </si>
  <si>
    <t>Pliegos de condiciones en SECOP o Resolución de justificación de contratación directa</t>
  </si>
  <si>
    <t>Aceptaciones o Contratos firmados</t>
  </si>
  <si>
    <t>Facturas de venta de bienes, o de servicios</t>
  </si>
  <si>
    <t>Publicar los documentos contractuales requeridos y en los términos legales</t>
  </si>
  <si>
    <t>Documentos publicados en el SECOP</t>
  </si>
  <si>
    <t>Meta propuesta de centros de costo / levantamiento de la información de inventarios activos e inactivos por centro de costos</t>
  </si>
  <si>
    <t>Numero de solicitudes de comisiones de desplazamiento / Numero de Actos administrativos de comisiones realizadas y liquidadas</t>
  </si>
  <si>
    <t>Numero de facturas de servicios a pagar / pago de las facturas de servicios públicos de la entidad recibidas</t>
  </si>
  <si>
    <t>Necesidades generales consolidadas / necesidades valoradas y estandarizadas</t>
  </si>
  <si>
    <t>Número total de procesos / Número de aceptaciones o contratos suscritos</t>
  </si>
  <si>
    <t>Total aceptaciones o contratos / Pagos de bienes y servicios</t>
  </si>
  <si>
    <t>Total procesos contractuales realizados / procesos cargados en el SECOP</t>
  </si>
  <si>
    <t>Diligenciar según indicaciones de la metodología los formatos financieros de cada uno de los municipios descentralizados</t>
  </si>
  <si>
    <t>Acreditación de Municipios Descentralizados en aspectos financieros</t>
  </si>
  <si>
    <t>Certificaciones e informes financiero requerido de cada muncipio descentralizado según metodología MSPS</t>
  </si>
  <si>
    <t>Recursos definidos, asignados  y ejecutados según normatividad vigente</t>
  </si>
  <si>
    <t>Documentos de constitución de Reservas y Cuentas por pagar, cuadro operaciones de cierre.</t>
  </si>
  <si>
    <t>Ejecutar Presupuesto con disponibilidades, registros  y definitivas presupuestales requeridos por el Ordenador</t>
  </si>
  <si>
    <t>Contabilización de operaciones económicas, financieras y contables , elaboración informes contables</t>
  </si>
  <si>
    <t>Informes contables presentados a los Entes Nacionales y de Control y registro operaciones en el sofware de TNS</t>
  </si>
  <si>
    <t>Movimientos financieros registrados oportunamente</t>
  </si>
  <si>
    <t>movimientos de presupuesto, contabilidad y tesoreria registrados en el sistema integrado financiero TNS</t>
  </si>
  <si>
    <t>Ordenes de pago con cumplimiento de normatividad vigente y soportes requeridos</t>
  </si>
  <si>
    <t>Elaboración, radicación y trámite de ordenes de pago diferentes conceptos</t>
  </si>
  <si>
    <t>De acuerdo a los requerimientos Proyectos de Ordenanza, Decretos y Acuerdos elaborados</t>
  </si>
  <si>
    <t>Coordinar y elaborar los proyectos de ordenanzas, decretos, acuerdos de junta, elaborar y modificar el presupuesto de rentas y gastos del Instituto.</t>
  </si>
  <si>
    <t xml:space="preserve">Documentos : Ordenanzas y/o Decretos. Acuerdos Junta de Salud </t>
  </si>
  <si>
    <t>Elaboración de los diferentes informes requeridos por los Entes Nacional y Entes de Control</t>
  </si>
  <si>
    <t>Informes presentados oportunamente a entes nacionales y de control fiscal en medio físico y/o magnético o en archivos planos a través de cargas en páguina web</t>
  </si>
  <si>
    <t>Actos Administrativos constitución de Reservas,  Cuentas por pagar e incoporación Presupuestal de los resultados del cierre</t>
  </si>
  <si>
    <t>Sofware TNS actualizado diariamente con las operaciones financieras de la Entidad</t>
  </si>
  <si>
    <t>Número de cuentas radicadas, tramitadas y pagadas/ Total de cuentas radicadas</t>
  </si>
  <si>
    <t>Lograr el 100% de
las actividades
planeadas con
eficiencia y
oportunidad.</t>
  </si>
  <si>
    <t>Proyección de actos administrativos de vinculación y situaciones administrativas del recurso humano del Instituto Departamental de Salud</t>
  </si>
  <si>
    <t>Inducción al personal vinculado.</t>
  </si>
  <si>
    <t>Circular de información y requerimiento a jefes inmediatos sobre la la evaluación del desempeño laboral de los funcionarios inscritos en carrera.</t>
  </si>
  <si>
    <t>Desarrollo del 100% del Proceso interno de competencia de Recursos Humanos correspondiente al servicio social obligatorio y RETHUS</t>
  </si>
  <si>
    <t>Apoyo al proceso para el  sorteo de plazas para Servicio Social Obligatorio profesionales de Salud realizado por el ministerio de Salud y Protección Social.</t>
  </si>
  <si>
    <t>Organizar  reuniones del Comité de Servicio Social Obligatorio en cumplimiento de sus competencias</t>
  </si>
  <si>
    <t>consolidacion ejecucion y publicacion en pagina web del plan estrategico de talento humano para la actual vigencia</t>
  </si>
  <si>
    <t xml:space="preserve">Elaboracion y envio para publicación en la pagina Institucional el plan estrategico de talento humano </t>
  </si>
  <si>
    <t xml:space="preserve">Elaboracion, consolidacion y seguimiento del plan anual de vacantes </t>
  </si>
  <si>
    <t>elaboracion y cargue a la plataforma web institucional del plan anual de vacantes</t>
  </si>
  <si>
    <t xml:space="preserve">Elaboracion, consolidacion, seguimiento y publicacion del plan institucional de capacitacion </t>
  </si>
  <si>
    <t xml:space="preserve">Elaboracion, seguimiento y consolidacion del plan institucional de capacitaciones </t>
  </si>
  <si>
    <t xml:space="preserve">Elaboracion, consolidacion y seguimiento del plan de prevision de recursos humano </t>
  </si>
  <si>
    <t xml:space="preserve">Elaboracion del plan de prevision de recursos humanos </t>
  </si>
  <si>
    <t xml:space="preserve">Elaboracion, consolidacion y seguimiento del plan de trabajo anual en seguridad y salud en el trabajo </t>
  </si>
  <si>
    <t xml:space="preserve">elaboracion, seguimiento y consolidacion del plan de trabajo anual en seguridad y salud en el trabajo </t>
  </si>
  <si>
    <t>Revision del100% de los formatos de recurso humano decreto 2193 de las ESES en las fechas estipuladas.</t>
  </si>
  <si>
    <t>verificar en el software la informacion registrada por las ESES en los formatos del decreto 2193 trimestralmente contratacion y anual recurso humano y dar asistencia tecnica cuando se requiera</t>
  </si>
  <si>
    <t>Liquidacion de l 100% de las nominas y salarios de los funcionarios y exfuncionarios del IDS</t>
  </si>
  <si>
    <t>digitación de las novedades del personal y liquidacion de la nomina mensuales de salarios y prestaciones sociales en el software de nómina</t>
  </si>
  <si>
    <t>N° de total de actos administrativos proyectados / N° de actos legalizados</t>
  </si>
  <si>
    <t>(No. de inducciones realizadas a personal vinculado/ Total personal vinculado )*100</t>
  </si>
  <si>
    <t>(No. Circulares fisicas o e-mail elaboradas/ No. Circulares - enviadas )*100</t>
  </si>
  <si>
    <t>(No. de plazas sorteadas/ Total de  Profesionales asignados)*100</t>
  </si>
  <si>
    <t>(No. de registros realizados / No. De registros solicitados)</t>
  </si>
  <si>
    <t>(No. de casos allegados /No. de casos resueltos)</t>
  </si>
  <si>
    <t>plan estrategico de talento humanos/ plan estrategico aprobado y publicado</t>
  </si>
  <si>
    <t xml:space="preserve">(% de elaboracion de plan anual de vacantes / publicacion del plan anual de vacantes) </t>
  </si>
  <si>
    <t>(% de elaboracion del plan institucional de capacitacion / publicacion y seguimiento del plan institucional de capacitacion )</t>
  </si>
  <si>
    <t>(% elaboracion del plan de prevision de recursos humanos / publicacion del plan de prevision de recursos humanos )</t>
  </si>
  <si>
    <t>(elaboracion y seguimiento del plan anual de trabajo en seguridad y salud en el trabjo / publicacion web del plan anual de trabajo en seguridad y salud en el trabajo)</t>
  </si>
  <si>
    <t>(No. de informes verificados en plataforma /  Total informes viabilizados )*100</t>
  </si>
  <si>
    <t>(N° de nominas liquidadas / N° de nominas tramitadas)</t>
  </si>
  <si>
    <t>Planes Hospitalarios de Emergencias de las ESEs actualizado, estableciendo objetivos, acciones y la organización del hospital y sus servicios. Así como las responsabilidades del personal frente a situaciones de emergencia o desastre. A fin de controlar sus efectos adversos y/o atender los daños a la salud que se puedan presentar.</t>
  </si>
  <si>
    <t>actas de revision de los planes</t>
  </si>
  <si>
    <t>Informacion de la conformacion operación, y del personal de contacto de la red de bancos de sangre (articulo 4 literal D-11 Resolucion 1220 de 2010)</t>
  </si>
  <si>
    <t>Solicitar  la disponibilidad de componentes sanguíneos y hemoderivados, mensualmente a los bancos de sangre y unidades transfuncionales del departamento</t>
  </si>
  <si>
    <t>informe de disponibilidad de componentes sanguineos del aplicativo SIHEVI</t>
  </si>
  <si>
    <t>Fortalecimiento de la disponibilidad de Hemoderivados</t>
  </si>
  <si>
    <t>Jornada Masiva Donacion Sangre
Fotografías</t>
  </si>
  <si>
    <t>Apoyar el sistema de vigilancia epidemiológica en los eventos de urgencia, emergencia o desastre. (articulo 5 literal H Resolucion 1220 de 2010)</t>
  </si>
  <si>
    <t>Asistencia a comité de sanidad portuaria</t>
  </si>
  <si>
    <t>actas de reunion del comité</t>
  </si>
  <si>
    <t>Acompañamiento del Equipo de Respuesta Inmediata (ERI) ante Brotes, Epidemias, Desastres y Emergencias Sanitarias.</t>
  </si>
  <si>
    <t>Acompañamiento del equipo de respuesta inmediata</t>
  </si>
  <si>
    <t>actas de reunion del ERI</t>
  </si>
  <si>
    <t>Coordinar la operación con los procesos de referencia y contrarreferencia en el área de influencia del CRUE en situaciones de emergencia o desastre.</t>
  </si>
  <si>
    <t>Gestión de las referencias de los pacientes presentados al CRUE</t>
  </si>
  <si>
    <t>bitacora de referencia de pacientes del CRUE</t>
  </si>
  <si>
    <t xml:space="preserve">Apoyo a la red de prestadores de servicios de salud para la atención oportuna de la población afectada por situaciones de urgencia, emergencia o desastre.
</t>
  </si>
  <si>
    <t>Seguimiento al stock kit toxicologico</t>
  </si>
  <si>
    <t>kardex de inventario</t>
  </si>
  <si>
    <t>Sanidad Portuaria</t>
  </si>
  <si>
    <t>(# Actividades programadas / # Actividades ejecutadas) * 100</t>
  </si>
  <si>
    <t xml:space="preserve">25% los Prestadores de Servicios de Salud con implementación del Sistema de Garantía de la Calidad en los Servicios de Salud </t>
  </si>
  <si>
    <t xml:space="preserve">Seguimiento, monitoreo y verificación según plan anual de visitas para cada vigencia de las condiciones de tecnologia biomedica </t>
  </si>
  <si>
    <t xml:space="preserve">Verificacion en la implementacion del PAMEC según plan anual de visitas programadas para cada vigencia </t>
  </si>
  <si>
    <t>Verificacion de la  aplicación y seguimiento y reporte de Sistemas de Informacion por parte de las IPS programadas en el plan anual de visitas para cada vigencia.</t>
  </si>
  <si>
    <t xml:space="preserve">Realizar jornadas de (Asistencia 
Tecnica) Capacitación sobre la normatividad vigente a los Prestadores de Servicios de Salud programados para visita durante la Vigencia. </t>
  </si>
  <si>
    <t>Asesorar  y brindar acompañamiento a los prestadores que voluntariamente participen del Modelo de Asistencia Tecnica Sistema Unico de Acreditación. En el marco del Plan Nacional de Mejoramiento de la Calidad en Salud. (PNMCS )</t>
  </si>
  <si>
    <t>Asesorar  en la conformacion de Unidades 
Funcionales  de Atención del Cancer 
a todas las Instituciones  prestadoras de servicios de salud interesadas en
 habilitar una UFCA - UACAI
UFCA= Unidad Funcional de Cancer Adultos
UACAI= Unidad de Atención de Cancer  Infantil.</t>
  </si>
  <si>
    <t>Asesoria y Asistencia Tecnica  en normatividad  vigente Resolución 3100 de 2019 a prestadores de Servicios de Salud  habilitados para atención de poblacion migrante.</t>
  </si>
  <si>
    <t xml:space="preserve">(Número de IPS con tecnologia biomedica con seguimiento, monitoreo y verificación/ Total de visitas programadas) *100 </t>
  </si>
  <si>
    <t>(Número de Evaluaciones  en implementación del PAMEC/ Total de Evaluaciones  programadas)*100</t>
  </si>
  <si>
    <t>Número de  IPS Asesoradas en SUA /  Total de IPS programadas.</t>
  </si>
  <si>
    <t>Número de  IPS Asesoradas en UFCA - UACAI /  Total de IPS programadas.</t>
  </si>
  <si>
    <t>Acta de Reunión</t>
  </si>
  <si>
    <t>Base de datos</t>
  </si>
  <si>
    <t>Acta</t>
  </si>
  <si>
    <t>Meta 134:Cubrir el 100% de los Servicios de salud requeridos por la población a cargo del Dpto. con los recursos asignados.</t>
  </si>
  <si>
    <t>convenios  realizados y evidenciados</t>
  </si>
  <si>
    <t>GESTION EN SALUD PUBLICA</t>
  </si>
  <si>
    <t>100% de los insumos de interes en salud publica priorizados, con estudios de necesidades para el control de riesgos en salud publica.</t>
  </si>
  <si>
    <t>Gestionar la adquisicion de  los insumos de interes en salud publica.</t>
  </si>
  <si>
    <t>Estudios de necesidades
solicitud insumos de interes en salud publica
Contrato de compras de bienes</t>
  </si>
  <si>
    <t>Informe de asesoria y asistencia tecnica</t>
  </si>
  <si>
    <t>Socializacion del 100% de lineamientos de las politicas públicas, estrategias, guias y programas de salud, con los actores del sistema general de seguridad social en salud presentes en el territorio.</t>
  </si>
  <si>
    <t>Socializar a traves de jornadas laborales (mesas de trabajo, reuniones), los lineamientos de las políticas públicas, estrategias, guias y programas de salud con los difrentes actores del Sistema General de Seguridad Social en Salud presentes en los municipios.</t>
  </si>
  <si>
    <t>Informe de socializacion</t>
  </si>
  <si>
    <t>100% de Entidades Territoriales e Instituciones prestadores de servicios de salud programados, con desarrollo de capacidades en su talento humano, orientados a mejorar la salud de sus habitantes.</t>
  </si>
  <si>
    <t xml:space="preserve">Realizar jornadas  (conversatorios, capácitaciones, talleres, videoconferencias) de transferencia de conocimiento en salud publica, dirigidas al Talento humano de las entidades territoriales responsables de las politicas de salud y proteccion social.
</t>
  </si>
  <si>
    <t>Listados de asistencia
Convocatorias
Informes de transferencia de conocimiento</t>
  </si>
  <si>
    <t>Numero de Estudio de necesidades elaborados para compra  de insumos de interes en salud publica / Total   de necesiadades  de insumos  de interes en salud publica programados en la vigencia * 100</t>
  </si>
  <si>
    <t>PROMOCION Y PREVENCION EN SALUD PUBLICA</t>
  </si>
  <si>
    <t>Ejecucion del 100% de los  procedimientos, actividades e insumos del plan de salud publica de intervenciones colectivas (PIC),  priorizados por la Direccion territorial de salud.</t>
  </si>
  <si>
    <t>Formulacion del PIC Departamental siguiendo lineamiento de RIAS</t>
  </si>
  <si>
    <t>VIGILANCIA Y CONTROL EN SALUD PUBLICA</t>
  </si>
  <si>
    <t xml:space="preserve">100% de municipios programados, con acciones IVC en seguridad sanitaria  y ambiental  </t>
  </si>
  <si>
    <t>Realizar las acciones de Inspección, Vigilancia y Control de los factores de riesgo del ambiente, y de control de vectores y zoonosis de competencia del sector salud; en los municipios de categoria 4, 5 y 6.</t>
  </si>
  <si>
    <t>Actas de IVC</t>
  </si>
  <si>
    <t>100% de los municipios programados, con acciones de IVC en control de medicamentos</t>
  </si>
  <si>
    <t>Realizar las visitas programadas de inspeccion vigilancia y control  a  toda persona, prestadores de servicios de salud, regímenes de excepción,  establecimiento farmacéutico donde se almacenen, comercialicen, distribuyan o dispensen  medicamentos, medicamentos de control especial y demás productos farmacéuticos.</t>
  </si>
  <si>
    <t xml:space="preserve">100% de la Unidades Notificadoras (entidad territorial) con acciones de verificacion los estándares de calidad, veracidad y oportunidad de la notificación  de  EISP al SIVIGILA </t>
  </si>
  <si>
    <t>Verificar los estándares de calidad, veracidad y oportunidad de la notificación  de  eventos de interes en salud publica (EISP) al SIVIGILA por parte de las 40 unidades notificadoras municipales (UNM)</t>
  </si>
  <si>
    <t>Numero de servicios y establecimientos farmacéuticos con  acciones de IVC en la produccion, expendio, comercializacion y distribucion de medicamentos / Total servicios y establecimientos farmacéuticos con visitas programados * 100</t>
  </si>
  <si>
    <t xml:space="preserve">Numero de UNM con verificacion de  los estándares de calidad, veracidad y oportunidad de la notificación  de  EISP al SIVIGILA/ Total UNM </t>
  </si>
  <si>
    <t>LABORATORIO DE SALUD PUBLICA</t>
  </si>
  <si>
    <t>Apoyar el 100% de las acciones de   vigilancia en salud pública, vigilancia y control sanitario y gestión de la calidad que demanden los servicios del laboratorio de Salud Publica</t>
  </si>
  <si>
    <t>Realizar los analisis a las muestras remitidas para  diagnostico y/o control de calidad; con el propósito de apoyar la vigilancia en salud pública, vigilancia y control sanitario y gestión de la calidad de los diagnosticos realizados por la red departamental de laboratorios.</t>
  </si>
  <si>
    <t>Registros de resultados  y análisis de laboratorio</t>
  </si>
  <si>
    <t>Actas, informes y evidencias fotográficas.</t>
  </si>
  <si>
    <t>DT POBLACIONES VULNERABLES (Víctimas)</t>
  </si>
  <si>
    <t>DT POBLACIONES VULNERABLES (Discapacidad)</t>
  </si>
  <si>
    <t>No de asistencias técnicas realizadas/ No de asistencias técnicas programadas *100</t>
  </si>
  <si>
    <t>según demanda</t>
  </si>
  <si>
    <t>CENTRO REGULADOR DE URGENCIAS Y EMERGENCIAS</t>
  </si>
  <si>
    <t>Recepciòn , revision de documentación y expedición de licencias de  Seguridad  y Salud en el trabajo.</t>
  </si>
  <si>
    <t>(Número de licencias expedidas de Seguridad y Salud en el trabajo/ total  programadas )*100</t>
  </si>
  <si>
    <t>(Número de prestadores de servicios de salud capacitados y /o Asistencia tecnica / total de prestadores de salud  programados)*100</t>
  </si>
  <si>
    <t>CONTROL INTERNO DE GESTION</t>
  </si>
  <si>
    <t>GESTION JURIDICA DE RECUPERACION DE CARTERA</t>
  </si>
  <si>
    <t>POBLACIONES VULNERABLES (NNA)</t>
  </si>
  <si>
    <t>Lograr alianzas trans sectoriales con 3 actores estrategicos en el componente comunitario de la estrategia de AIEPI Las practicas claves relacionadas con EDA.</t>
  </si>
  <si>
    <t>No de socializaciones realizadas/ No de socializaciones programadas *100</t>
  </si>
  <si>
    <t>POBLACIONES VULNERABLES (ETNIAS)</t>
  </si>
  <si>
    <t>30 Municipios asesorados y asistidos técnicamente  en el procesos de enfoque diferencial para la  formulación y desarrollo de objetivos, estrategias y acciones acordes en el marco de la garantía de derechos de la  población víctima del conflicto armado, con enfásis en municipios PEDET.</t>
  </si>
  <si>
    <t>20 Municipios con implementación del protocolo de Atencion  Integral en Salud con enfoque Psicosocial  en Victimas del Conflicto Armado</t>
  </si>
  <si>
    <t xml:space="preserve">MACROPROCESO </t>
  </si>
  <si>
    <t>Direccionamiento
Estrategico</t>
  </si>
  <si>
    <t>Asesorar y verificar el cumplimento del estandar de infraestructura fisica de la Resolución 2003 de 2014</t>
  </si>
  <si>
    <t>Mantener actualizados los contenidos de la página web de la entidad en  cumplimiento de la normatividad vigente.</t>
  </si>
  <si>
    <t xml:space="preserve">Lista de asistencia a socializaciones de la Guía de mantenimiento
preventivo y correctivo a los equipos informáticos de la Entidad y las Políticas de Seguridad y Privacidad de la Información.
Formatos de solicitud interna </t>
  </si>
  <si>
    <t>Planes de Gobierno Digital elaborados/Total de planes requeridos por normatividad  * 100</t>
  </si>
  <si>
    <t xml:space="preserve">Publicaciones realizadas/Total de solicitudes de publicación * 100
</t>
  </si>
  <si>
    <t>Socializaciones realizadas /  (Total de socializaciones programadas + Total de solicitudes de servicio) * 100</t>
  </si>
  <si>
    <t>Direccionamiento</t>
  </si>
  <si>
    <t>Estrategico</t>
  </si>
  <si>
    <t>Desarrollar el 100% del Programa Anual de Auditorias</t>
  </si>
  <si>
    <t>Evaluacion MECI a traves de la plataforma del FURAG</t>
  </si>
  <si>
    <t>Gestión de Control Interno</t>
  </si>
  <si>
    <t>GESTION JURIDICA</t>
  </si>
  <si>
    <t xml:space="preserve">GESTION CONTRACTUAL </t>
  </si>
  <si>
    <t xml:space="preserve">Búsqueda activa de Prestadores no habilitados (directorio telefónico, revistas, página web).   </t>
  </si>
  <si>
    <t>Recepción  y trámite de quejas y reclamos interpuestas por usuarios afiliados al SGSSS.</t>
  </si>
  <si>
    <t>Recepción, revisión de documentación y expedición de licencias de funcionamiento de equipos emisores de radiaciones ionizantes</t>
  </si>
  <si>
    <t>(Número prestadores no habilitados identificados / Total de prestadores programados ) * 100</t>
  </si>
  <si>
    <t>(Número de visitas realizadas/Número de visitas programadas)*100</t>
  </si>
  <si>
    <t>(Número de quejas tramitadas/ total de quejas recepcionadas )*100</t>
  </si>
  <si>
    <t>Sumatoria de Licencias de Funcionamiento de equipos de emisores de radiaciones ionizantes./ total programadas *100</t>
  </si>
  <si>
    <t>Contrato realizado y evidenciado</t>
  </si>
  <si>
    <t>Mantener  en 98%  la cobertura Universal del SGSSS en los 40 municipios del Departamento, incluyendo los 8 municipios PDET</t>
  </si>
  <si>
    <t>Asesoria, Asistencia tecnica y  Seguimiento a los municipios para la afiliacion a los PPNA</t>
  </si>
  <si>
    <t>Cruce de usuarios afiliados frentea la base de datos del sisben nacional para identificar que poblacion no se encuentra sisbenizada</t>
  </si>
  <si>
    <t>Monitoreo  a los 40 municipios  de las actas de reunion mensual con las eps, donde se refleje el consolidado de ingresos de ppna mensualmente</t>
  </si>
  <si>
    <t xml:space="preserve">Asistencia Tecnica  y seguimiento a municipios a los procesos del regimen subsidiado.
</t>
  </si>
  <si>
    <t>Realizar seguimiento alos municipios sobre el acto administrativo que garantice la continuidad y la universalidad del regimen subsidiado</t>
  </si>
  <si>
    <t>Acto administrativo municipal</t>
  </si>
  <si>
    <t xml:space="preserve">40 municipios  con Asistencia Técnica y visitas de Vigilancia y Seguimiento en la ejecución de las competencias en Aseguramiento, incluyendo los 8 municipios PDET </t>
  </si>
  <si>
    <t>Gestion para comprometer los recursos de rentas departamentales para el cofinanciamiento del regimen subsidiado a los 40 municipios del departamento</t>
  </si>
  <si>
    <t>Acto administrativo , 
CDP , 
RP</t>
  </si>
  <si>
    <t>Gestion para el giro efectivo de los recurso departamentales a la administradora del SGSSS - ADRES</t>
  </si>
  <si>
    <t>Formato de Giro</t>
  </si>
  <si>
    <t>Seguimiento al  descargue presupuestal de los recursos sin situacion de fondos por parte de los municipios acorde a  LMA</t>
  </si>
  <si>
    <t>Comprobante de Egresos</t>
  </si>
  <si>
    <t>100% de  EAPB  con Seguimiento y Monitoreo por parte del Ente Territorial</t>
  </si>
  <si>
    <t>Mesa de conciliacion , 
Compromisos de depuracion y pago</t>
  </si>
  <si>
    <t>Seguimiento a las EAPB en  la Ejecución de acciones de Salud pública de las Dimensiones de salud Mental y Dimensión de Poblaciones vulnerables.</t>
  </si>
  <si>
    <t xml:space="preserve">ATENCION EN SALUD </t>
  </si>
  <si>
    <t>N° de jornadas (mesas de trabajo, reuniones) realizadas con actores sectoriales / Total de jornadas (mesas de trabajo, reuniones) programadas * 100
N° de jornadas (mesas de trabajo, reuniones)  realizadas con actores intersectoriales / Total de jornadas (mesas de trabajo, reuniones)  programadas con actores intesectoriales * 100</t>
  </si>
  <si>
    <t>N° de personas de la ET que participan de la trasnferencia de conocimiento / Total de personas designadas por la  ET a participar de la actividad * 100
N° de personas de las IPS que participan de la trasnferencia de conocimiento /  Total de personas designadas por la  IPS a participar de la actividad * 100</t>
  </si>
  <si>
    <t>Numero muestras analizadas para vigilancia en salud pública  / Total de muestras recibidas para vigilancia en salud pública * 100
Numero muestras analizadas para vigilancia y control sanitario  / Total de muestras recibidas para, vigilancia y control sanitario * 100
Numero muestras analizadas para  gestión de la calidad  / Total de muestras recibidas para  gestión de la calidad de los diagnosticos realizados por la red departamental de laboratorios * 100</t>
  </si>
  <si>
    <t xml:space="preserve">SALUD PUBLICA </t>
  </si>
  <si>
    <t>Numero de municipios categoria 4, 5 y 6 con  acciones de IVC de los factores de riesgo del ambiente, y de control de vectores y zoonosis de competencia del sector salud / Total municipios  4, 5 y 6  * 100</t>
  </si>
  <si>
    <t xml:space="preserve">según demanda </t>
  </si>
  <si>
    <t>Según demnada</t>
  </si>
  <si>
    <t xml:space="preserve">Realizar comites de sanidad portuaria </t>
  </si>
  <si>
    <t>acta de reunion  comités de sanidad portuaria/ # de comité de sanidad portuaria programados)</t>
  </si>
  <si>
    <t>Actas de comité de sanidad portuaria/ # de comité de sanidad portuaria programados)</t>
  </si>
  <si>
    <t xml:space="preserve">segundemanda </t>
  </si>
  <si>
    <t>Según demanda</t>
  </si>
  <si>
    <t>Según Demanda</t>
  </si>
  <si>
    <t>No. de asesoria a municipios/ total de municipios
No. de asesoria a poblacion solicitante/ total de solicitantes
No. de seguimiento a municipios / Total de municipios</t>
  </si>
  <si>
    <t>No. Reportes cruce base de datos</t>
  </si>
  <si>
    <t>No. de municipios asistidos / total de municipios</t>
  </si>
  <si>
    <t>No. de municipios asistidos/ Total de municipios</t>
  </si>
  <si>
    <t>No. de actos administrativos por municipio / Total de municipios</t>
  </si>
  <si>
    <t>No. recursos departamentales comprometidos / Total de recursos departamentales de regimen subsidiado comprometidos</t>
  </si>
  <si>
    <t>No. de giros a ADRES / Total de giros  a ADRES</t>
  </si>
  <si>
    <t>No. de seguimientos a descargue de recursos / Total de seguimientos programados.</t>
  </si>
  <si>
    <t>No. de mesas realizadas / Total de mesas programadas</t>
  </si>
  <si>
    <t xml:space="preserve">No. de Seguimiento </t>
  </si>
  <si>
    <t>Base de datos, en donde se relaciona toda la información de las quejas recibidas y tramitadas por parte de la oficina de Atención en Salud</t>
  </si>
  <si>
    <t>No. de tramites agilizados</t>
  </si>
  <si>
    <t>16 ESEs con Seguimiento al programa Territorial de rediseño, reorganización y modernización de la red pública del Departamento aprobado por el Ministerio de Salud y Protección Social, en los servicios de baja, mediana y alta complejidad, incluyendo las ESE que cubren los 8 municipios PDET</t>
  </si>
  <si>
    <t>Asistencia tecnica , asesoria y seguimiento al cumplimiento del PTRRM de la red publica del departamento. A 16 ESE dptamentales</t>
  </si>
  <si>
    <t xml:space="preserve">100% de las ESE  del departamento fortalecidas con Asistencia Técnica, especialmente las que están en riesgo financiero y con seguimiento del SIHO - Decreto 2193 de 2004 </t>
  </si>
  <si>
    <t>Consolidacion, validación y presentación de  informes trimestrales de produccion de servicios de salud de las 16 ESEs del departamento (dec 2193)</t>
  </si>
  <si>
    <t xml:space="preserve">No. de Informes </t>
  </si>
  <si>
    <t>Monitoreo, seguimiento y Evaluacion trimestral de produccion de servicios de las ESEs; categorizadas en riesgo medio o alto. 2 ESE del estado</t>
  </si>
  <si>
    <t>Informes</t>
  </si>
  <si>
    <t>verificacion en el aplicativo SIHEVI</t>
  </si>
  <si>
    <t>(# asistencia a comité de sanidad portuaria/ # de comité de sanidad portuaria programados)</t>
  </si>
  <si>
    <t>(# de reuniones programadas/ # de reuniones ejecutadas)</t>
  </si>
  <si>
    <t>(# de pacientes presentados/# de pacientes gesrionados)</t>
  </si>
  <si>
    <t>(# de informe de inventario de kit toxicologia/ # meses del año)</t>
  </si>
  <si>
    <t>SEGÚN DEMANDA</t>
  </si>
  <si>
    <t>NUMERO DE DEMANDAS CONTESTADAS OPORTUNAMENTE / TOTAL DE DEMANDAS X 100</t>
  </si>
  <si>
    <t>LAS DEMANDAS RADICADAS EN EL TRIMESTRE, SE CONTESTAN DENTRO DE LOS TERMINOS EN EL MISMO TRIMETRES O EN EL SIGUIENTE.</t>
  </si>
  <si>
    <t xml:space="preserve">RESPUESTA DE ACCIONES DE TUTELA EN LOS TERMINOS ESTABLECIDOS/NUMERO DE ACCIONES DE TUTELAS NOTIFICADAS X 100 </t>
  </si>
  <si>
    <t>NUMERO DE TUTELAS NOTIFICADAS / SEGUIMIENTO A LAS RESPUESTAS DE LAS ACCIONES DE TUTELA</t>
  </si>
  <si>
    <t>SOLICITUDES DE CONCILIACION EXTRAJUDICIAL / CONVOCATORIAS DE COMITÉ DE CONCILIACION X 100</t>
  </si>
  <si>
    <t>%</t>
  </si>
  <si>
    <t>DESINACION DE APODERADO / NUMERO DE SOLICITUDES DE CONCILIACION EXTRAJUDICIAL X 100</t>
  </si>
  <si>
    <t>NUMERO DE ACTAS / NUMERO DE CONVOCATORIAS DEL COMITÉ DE CONCILIACION X 100</t>
  </si>
  <si>
    <t>SE PRESENTRA EN EL TRANSCURSO DEL SEGUNDO SEMESTRE DEL AÑO</t>
  </si>
  <si>
    <t xml:space="preserve">NUMERO DE QUEJAS / NUMERO DE DILIGENCIAS PRELIMINARES </t>
  </si>
  <si>
    <t>NUMERO DE QUEJAS /  NUMERO DE APERTURA DE INDAGACION PRELIMINAR</t>
  </si>
  <si>
    <t>NUMERO DE PROCESOS / NUMERO DE QUEJAS X 100</t>
  </si>
  <si>
    <t>NUMERO DE PROCESOS Y SU RESPECTIVA GESTION DOCUMENTAL, REGISTRO, SISTEMATIZACION Y NOTIFICACION CORRESPONDIENTE.</t>
  </si>
  <si>
    <t>NUMERO DE PROCESOS Y SU RESPECTIVA GESTION DOCUMENTAL, REGISTRO, SISTEMATIZACION Y ANALISIS  CORRESPONDIENTE.</t>
  </si>
  <si>
    <t>Ejecución presupuestal de Ingresos y Gastos</t>
  </si>
  <si>
    <t>Plan de Acción  Institutocional 2023</t>
  </si>
  <si>
    <t>100% de cobros persuasivos de las obligaciones a favor de la entidad que le son cargadas al  Grupo de Gestión de Cobro Persuasivo y Coactivo durante el semestre</t>
  </si>
  <si>
    <t>Para vigilancia de dengue, mortalidad de dengue, dengue NS1. Paralisis flacida aguda,sarampion Rubeola, fiebre amarilla, sindromes de rubeola congenito, difteria, tosferina, mortalidad IRAG, Zika, Chikunguña, covid-19, chagas.</t>
  </si>
  <si>
    <t>Se garantizo el analisis de muestras de aguas y alimentos  en el marco de la vigilancia  y control sanitario que se realiza desde salud ambiental en los 39 municipios y la secretaria de salud del municipio de Cúcuta en su jurisdiccion</t>
  </si>
  <si>
    <t>control de calidad de HIV, HBs Ag, Core Total, HVC, Chagas, Sífilis, HTLV de las muestras remitidas por los bancos de sangre; serologias, dengue, hepatitis A, hepatits B, hepatitis C, leptospirosis, aislamientos bacterianos  frotis de flujo vaginal, laminas leishmaniasis, laminas baciloscopia (hansen - tuberculosis), laminas de gota gruesa para malaria, remitidos por los laboratorios clínicos de la red</t>
  </si>
  <si>
    <t>Plan de intervenciones colectivas Departamental 20224</t>
  </si>
  <si>
    <t>Plan de intervenciones colectivas Departamental 2024 formulado</t>
  </si>
  <si>
    <t>PAS Departamental 2024 formulado</t>
  </si>
  <si>
    <t xml:space="preserve">Plan de accion en salud  departamental 2024 formulado </t>
  </si>
  <si>
    <t xml:space="preserve">Plan de accion en salud  departamental 2024 formulado bajo linemaientos  y normativa. del ministerio de salud y proteccion social </t>
  </si>
  <si>
    <t>100% de los municipios programados (PAS 2024), con asesoria y asistencia tecnica en formulacion de planes, programas o proyectos, que permitan el desarrollo de las estrategias definidas para los componentes de las diferentes Dimensiones del Plan Territorial de Salud 2024 - 2027</t>
  </si>
  <si>
    <t>Realizar jornadas de asesoria y asistencia tecnica (presencial, virtual, telefonico) con el personal de las Entidades Territoriales relacionada con las actividades pertinentes para lograr el desarrollo de las estrategias definidas para los componentes de las diferentes Dim7nsiones del Plan Territorial de Salud 2024- 2027</t>
  </si>
  <si>
    <t>Numero de municipios con asesoria y asistencia tecnica PAS 2023, relacionada con las actividades pertinentes para lograr el desarrollo de las estrategias definidas para los componentes de las diferentes Dimensiones del Plan Territorial de Salud 2024- 2027 / Total de municipios programados * 100</t>
  </si>
  <si>
    <t>100% de los municipios de jurisdiccion con monitoreo y evaluacion de la ejecucion del PAS 2024</t>
  </si>
  <si>
    <t>100% Plan de Accion en Salud (PAS) 2024 con  actividades enfocadas a intervenir  las prioridades en salud publica del PTS 2024 - 2027</t>
  </si>
  <si>
    <t>Actas o
Informes de monitoreo y seguimiento
Informe evaluacion tecnico financiera PAS 2024</t>
  </si>
  <si>
    <t xml:space="preserve">Numero de municipios con monitoero del PAS 2024 / Total de municipios * 100
</t>
  </si>
  <si>
    <t xml:space="preserve">  Se realizara una vez el  ministerio de salud  habilite la plataforma SISPRO   para  ejecucion del I  trimestre del PAS 2024</t>
  </si>
  <si>
    <t xml:space="preserve">Brindar asistencia técnica virtual sobre el Programa de Desparasitación Antihelmíntica Masivaa, dirigido a los Coordinadores de Salud Pública, de los 40 municipios del departamento. Participaron 31 municipios, con 38 Profesionales de las Coordinaciones de Salud Pública. Soporte Acta No. 001, 6 de febrero 2024, listado de asistencia, eivdencias fotográficas y presentación power point.Socialización del lineamiento para el tratamiento de la desnutrición aguda moderada y severa. Resolución 2350 del 2020, Resolución 2465 del 2016 antropometría y Resolución 2366 del 2023 con los profesionales del SSO primera cohorte del 2024, asistieron un total de 74 profesionales de la salud SSO (médicos, enfermeras, odontólogos y bacteriólogos). Soporte Acta No. 004, 29 enero 2024.
Brindar Capacitación teórico práctica en el funcionamiento del aplicativo WINSISVAN versión 6.0 2019 a los Coordinadores de Salud Pública Municipales y Desarrollo del tema sobre las  Guías Alimentarias basadas en alimentos (GABA)  para madres gestantes y alimentación del menor de 2 años (lactantes y niño pequeño). Se contó con la participación de 13 Coordinadores de Salud Pública, de 11 municipios:   Arboledas, Chitagá, Cácota, Ragonvalia, Santiago, El Zulia, Chinácota, Sardinata, Bochalema, Durania y Puerto Santander.  Soporte Acta No. 001, 12 febrero 2024, lista de asistencia y evidencias fotográficas.
1. Mesas  de cáncer para seguimiento a las diferentes EAPB por parte de la oficina DVSCNT.                                                                                                                                2.Seguimiento del modelo  CERSS desarrollada por los municipios de Cúcuta, Pamplona, Gramalote, Lourdes y El Zulia.
3. socialiacion del modelo CERS con acompañamiento del ministerio para la implemetacion de modelo CERS a los 40 municipios del departamento 
4. socializacion y implementacion del plan de choque para disminucion de cacner de mama y cancer de cuello uterino con el Minisiterio de Salud y proteccion social.
5. seguimiento a la estrategia 100 % espacios libre de humo a los 40 municipios del departamento. 
6. Mesa de trabajo para el seguimiento a los pacientes con enfermedades Huerfanas mediantes las EAPB del Departamento.
7. socialicion de la estrategias de salud visual y auditiva con lo Municipios del Departemento 
Capacitación a profesionales del servicio social obligatorio de las IPS en Diagnóstico, tratamiento, seguimiento de la enfermedad de Hansen, socialización de formatos e informes del programa.
Capacitación a Jefes de enfermeria de los Municipios de Lourdes y Salazar en Diagnóstico, tratamiento, seguimiento de la enfermedad de Hansen, socialización de formatos e informes del programa.
Brindar Capacitación teórico práctica en el funcionamiento del aplicativo WINSISVAN versión 6.0 2019 a la Auxiliar de Enfermería de Apoyo Salud Pública Municipal de Toledo. Soporte Acta No. 002, 11 marzo 2024 y evidencias fotográficas. 
</t>
  </si>
  <si>
    <t>Procesos de articulación con los actores de las entidades territoriales, en el marco de la prevención de la desnutrición aguda en el Departamento, enmarcados en la garantía del derecho humano a la alimentación y la socialización de las acciones desarrolladas desde la Dimensión SAN del IDS. Soporte Acta No. 001, 19 enero 2024.
Desarrollo del proceso de articulación intersectorial con el Instituto Colombiano de Bienestar Familiar para la priorización de niños y niñas con diagnóstico de desnutrición aguda moderada y severa, evento 113 SIVIGLA en la vinculación de los programas de ICBF. Soporte Acta No. 002, 22 enero 2024.
1. Mesas  de cáncer para seguimiento a las diferentes EAPB por parte de la oficina DVSCNT.                                                                                                                                2.Seguimiento del modelo  CERSS desarrollada por los municipios de Cúcuta, Pamplona, Gramalote, Lourdes y El Zulia.
3. socialiacion del modelo CERS con acompañamiento del ministerio para la implemetacion de modelo CERS a los 40 municipios del departamento 
4. socializacion y implementacion del plan de choque para disminucion de cacner de mama y cancer de cuello uterino con el Minisiterio de Salud y proteccion social.
5. seguimiento a la estrategia 100 % espacios libre de humo a los 40 municipios del departamento. 
6. Mesa de trabajo para el seguimiento a los pacientes con enfermedades Huerfanas mediantes las EAPB del Departamento.
7. socialicion de la estrategias de salud visual y auditiva con lo Municipios del Departemento 
Desarrollo del proceso de articulación intersectorial entre los actores del SGSSS en el marco de la Resolución 2350 del 2020 y establecimiento de responsabilidades de los actores del sistema de acuerdo con lo contemplado en el lineamiento integral para la atención de niños y niñas con desnutrición aguda moderada y severa en menores de 5 años. Soporte Acta No. 003, 25 enero 2024.
Desarrollar procesos de capacidades en referencia a la Resolución 2350 del 2020, seguimiento caso a caso, indicadores y responsabilidades asignadas para las EAPB COOSALUD por el acto administrativo. Soporte Acta No. 006, 20 febrero 2024
Desarrollo del proceso de articulación intersectorial entre el IDS y los Coordinadores de los Centros Zonales del ICBF en el marco de la socialización del comportamiento del evento 113 113 en la semana epidemiológica No. 06 del 2024 en el Departamento de Norte de Santander y el establecimiento de compromisos para la vinculación de los niños y niñas reportados en el evento, a los programas de asistencia alimentaria. Soporte Acta No. 005, 16 febrero 2024.
Reunión con profesionales de los Municipios de Abrego, Convención y El cramen para la concertación de actividades del PIC
Participación del IDS-Dimensión SAN, en la mesa sectorial de Seguridad Alimentaria y Nutricional para la creación del Plan de Desarrollo Departamental del cuatrienio. Soporte Actn O. 007, 28 febrero 2024.</t>
  </si>
  <si>
    <t>Cumplimiento en la entrega del reporte semanal : 13 reportes
Silencio Epidemiologico :0
Oportunidad en la notificación semanal: 520 archivos planos
Cumplimiento en el ajuste de casos: sospechoso 1211, probable 1971,,laboratorio 5569,clinica 5667,nexo 33,descartado 2169,,error digitacion 167
Ajuste de casos: 5557 casos notificados al SIVIGILA</t>
  </si>
  <si>
    <t xml:space="preserve"> Se realiza 1046 acciones de IVC   EN SEGURIDAD ALIMENTARIA  Y AMBIENTAL</t>
  </si>
  <si>
    <r>
      <t xml:space="preserve">Vigencia: </t>
    </r>
    <r>
      <rPr>
        <b/>
        <u/>
        <sz val="14"/>
        <rFont val="Arial"/>
        <family val="2"/>
      </rPr>
      <t>2024</t>
    </r>
  </si>
  <si>
    <t>1)Formular el Programa Anual de Auditorías, el cual será revisado y aprobado por  el Comité de Control Interno (CICI).
2)Desarrollar en un 100% el Programa Anual de Aduditoría aprobado por el CICI.</t>
  </si>
  <si>
    <t>Informes de Auditoría Y Evaluaciones e Informes de gestión de la OCI formulados en el plan anual de audittoria</t>
  </si>
  <si>
    <t>FORMULACION Y APROBACION DEL PLAN ANUAL DE AUDITORIAS VIGENCIA 2024</t>
  </si>
  <si>
    <t>EL PLAN ANUAL DE AUDITORIAS ESTARA EN REVISION Y SU RESPECTIVA APROBACION EN EL MES DE ABRIL 2024 EN EL COMITÉ CICI.</t>
  </si>
  <si>
    <t>Diligenciar el formulario de MECI en la plataforma FURAG</t>
  </si>
  <si>
    <t>Certificacion obtenida resultado de la evaluacion Funcion Publica.</t>
  </si>
  <si>
    <t>LA PLATAFORMA FURAG TIENE APERTURA EN EL MES DE ABRIL 2024.</t>
  </si>
  <si>
    <t>COMITÉ PROYECTADO PARA EL MES DE ABRIL DE 2024.</t>
  </si>
  <si>
    <t>Fortalecer en la entidad la  implementación de la Política de Gobierno Digital</t>
  </si>
  <si>
    <t>Dar seguimiento a los planes liderados por Mintic:
- Plan Estratégico de Tecnologías de la Información y las Comunicaciones - PETI
- Plan de tratamiento de riesgos de Seguridad y Privacidad de la Información
- Plan de Seguridad y Privacidad de la Información
- Plan de Mantenimiento de Servicios Tecnológicos
Seguimiento al proceso de implementación del protocolo IPv6 en convivencia con el protocolo IPv4
Dar continuidad al programa de correcta disposición final de los residuos tecnológicos - RAEE de acuerdo con la normatividad del gobierno nacional</t>
  </si>
  <si>
    <t>En cumplimiento al decreto 612 de 2018, la oficina Sistemas de Información elabora y publica a 31 de enero de la presente vigencia los siguientes planes:
- Plan Estratégico de Tecnologías de la Información y Comunicaciones - PETI  
https://ids.gov.co/2024/TRANSPARENCIA/PETI_V4_2023_2025.pdf
- Plan de tratamiento de riesgos de Seguridad y Privacidad de la Información https://ids.gov.co/2024/TRANSPARENCIA/Plan_Tratamiento_riesgos_v4_2024.pdf
- Plan de Seguridad y Privacidad de la Información https://ids.gov.co/2024/TRANSPARENCIA/Plan_Seguridad_Privacidad_IDS_2024.pdf</t>
  </si>
  <si>
    <t>Número de software en funcionamiento /Total de software adquiridos * 100</t>
  </si>
  <si>
    <t>Se mantiene actualizado el catálogo de sistemas de información de la entidad.
Se socializa con las dependencias los software que competen a cada una de las dependencias.
Se presta soporte técnico en la implementación del software según demanda
Se realiza seguimiento a los ajustes pertinentes del software según demanda.</t>
  </si>
  <si>
    <t xml:space="preserve">
Seguimiento al  Esquema de publicación de Información Institucional
</t>
  </si>
  <si>
    <t xml:space="preserve">Esquema de publicación de Información Institucional actualizado y socializado ante el Comité Institucional de Gestión y Desempeño 
Presentación ante el Comité Institucional de Gestión y Desempeño 
del seguimiento al Esquema de publicación de Información Institucional 
</t>
  </si>
  <si>
    <t xml:space="preserve">De conformidad con la Ley de 1712 de 2014, Ley de Transparencia, en el siguiente link de la página web, se presenta el registro de publicaciones  realizadas durante el primer trimestre a la vigencia 2024 https://ids.gov.co/2024/TRANSPARENCIA/PUBLICACIONES_WEB_2024_MAR.pdf
El  Esquema de Publicación de Información actualizado mediante Resolución 2709 de 28 de Junio de 2023 y se encuentra publicado en la página web institucional en el link    https://ids.gov.co/2023/TRANSPARENCIA/ESQUEMA_PUBLICACI%C3%93N_IDS_RES_2709_2023.pdf
La oficina de Sistemas hace seguimiento a la actualización de contenidos en el Portal Institucional de acuerdo con lo establecido en el Esquema de Publicación de Información  en cumplimiento de lo establecido en la Ley 1712 de 2014, el Decreto 1081 de 2015 y la Resolución 1519 de 2020 de Mintic  . </t>
  </si>
  <si>
    <t>La Oficina de Sistemas de Información presta soporte técnico oportuno en todas las sedes y dependencias del IDS con el fin de mantener continuidad en los servicios técnicos y tecnológicos en la entidad. 
Durante el primer trimestre de 2024  se registraron un total de 84 solicitudes de servicio técnico atendidas por el personal técnico y tecnológico de la oficina.</t>
  </si>
  <si>
    <t>Mantener la infomación en los sistemas de información en salud cargada y actualizada en la plataforma de SISPRO</t>
  </si>
  <si>
    <t>Apoyar competencias departamentales definidas en la Ley 715 de 2001, con respecto a monitorear, organizar y direccionar el sistema de información  en salud, a fin de mantener los indicadores de salud del departamento cargados y actualizados en la plataforma SISPRO del Ministerio de Salud.</t>
  </si>
  <si>
    <t>Correos electrónicos, formatos de asistencia técnica y plataforma de SISPRO actualizada</t>
  </si>
  <si>
    <t>Número de solicitudes para cargar en el SISPRO / Total de solicitudes cargadas * 100</t>
  </si>
  <si>
    <t>Se ha realizado la asistencia técnica a la oficina del Despacho en el manejo de la firma digital y el manejo de la plataforma SISPRO para el envío oportuno de los informes que reportan las diferentes dependencias. Reportes a los sistemas de PISIS  de las oficinas de Prestación de Servicios, Salud Pública, Atención en Salud y Medicamentos.</t>
  </si>
  <si>
    <t>Circular
Actas, 
correos, listados de asistencia</t>
  </si>
  <si>
    <t>Revision de la informacion cargada en las auditorias GAUDI ejecutadas por los municipios</t>
  </si>
  <si>
    <t>Actas de revision</t>
  </si>
  <si>
    <t>Numero de actas de revision de auditorias GAUDI de municipios / Total de municipios</t>
  </si>
  <si>
    <t>Vigilar el cumplimiento de depuracion de cartera y conciliacion de cuentas a las IPS por parte de las ERP y repòrte a la Superintendencia Nacional de Salud</t>
  </si>
  <si>
    <t>Se realizo la 1era mesa de Circular 030 del 2024 los dias 06 y 07 de marzo</t>
  </si>
  <si>
    <t>Auditorías de seguimiento a las EAPB regimen Contributivo y Subsidiado habilitadas en el departamento mediante la guia GAUDI</t>
  </si>
  <si>
    <t>Actas</t>
  </si>
  <si>
    <t>No. de auditorias GAUDI realizadas / Total de auditorias programadas</t>
  </si>
  <si>
    <t>Verificacion y seguimiento a las Auditorias GAUDI de las EAPB realizadas por los Entes Territoriales Municipales</t>
  </si>
  <si>
    <t xml:space="preserve"> Seguimiento a la ejecucion del Plan de Mejoramiento de las auditorias GAUDI de las EAPB </t>
  </si>
  <si>
    <t>Evaluacion del seguimiento al Plan de Mejoramiento de la Auditoria GAUDI por parte de los Entes Territoriales Municipales</t>
  </si>
  <si>
    <t>No. de Evaluaciones</t>
  </si>
  <si>
    <t>Auditorias programa desnutricion en menores de 5 años a las EAPB basados en resolucion 2350 de 2020</t>
  </si>
  <si>
    <t>No. de auditorias  realizadas / Total de auditorias programadas</t>
  </si>
  <si>
    <t>Visita de auditoria a las eps del regimen especial y de excepcion que operan en el departamento en el cumplimiento de la normatividad vigente</t>
  </si>
  <si>
    <t xml:space="preserve"> Actas </t>
  </si>
  <si>
    <t>No. de auditorias realizadas a EPS reg especial y excepcion / Total de auditorias programadas</t>
  </si>
  <si>
    <t>Informe ante la Supersalud y MSPS del seguimiento programa desnutricion en las EAPB basados en resolucion 2350 de 2020</t>
  </si>
  <si>
    <t xml:space="preserve">No.de informes enviados / Total de informes a enviar </t>
  </si>
  <si>
    <t>Tramite administrativo y gestión de quejas interpuestas por la prestación de servicios de salud, en contra de las EAPB y regímenes especiales y de excepción del Departamento de Norte de Santander.</t>
  </si>
  <si>
    <t xml:space="preserve">Participación en el Seguimiento a las EPS en la Implementación de las RIAS. </t>
  </si>
  <si>
    <t>Acta de Reunión , Reportes , Circulares , Correos</t>
  </si>
  <si>
    <t>Participacion y seguimiento de los equipos basicos en salud en el marco de la estrategia Atencion Primaria en Salud APS</t>
  </si>
  <si>
    <t xml:space="preserve">Circular, 
Informes, Registros </t>
  </si>
  <si>
    <t>Apoyo al  Modelo de Acción Integral Territorial (MAITE) en  el componente de redes integrales de prestadores de servicios de salud</t>
  </si>
  <si>
    <t>Apoyo en la consolidación, validación y presentación de los informes, en lo referente a producción y calidad conforme al decreto 2193 del 2004; de la información remitida por las instituciones públicas prestadoras de servicios de salud, al Ministerio de Salud y Protección Social.</t>
  </si>
  <si>
    <t>Apoyo en el monitoreo, seguimiento y evaluación, de la información remitida por las instituciones públicas prestadoras de servicios de salud; categorizadas en riesgo medio o alto, que adoptaron en cumplimiento de los programas de saneamiento fiscal y financiero, en lo referente a la producción de servicios de salud</t>
  </si>
  <si>
    <t>Seguimiento a la ejecución del Plan de Saneamiento Fiscal y financiero PSFF de las ESES:  ESE Hospital Regional Occidente y Centro de Rehabilitación Neuro Muscular</t>
  </si>
  <si>
    <t>A traves del Aplicativo SIHEVI se realiza el seguimiento</t>
  </si>
  <si>
    <t>Eesta actividad se realizara en el segundo trimestre del año</t>
  </si>
  <si>
    <t>Actas de Reunion y Listado de Asistencia</t>
  </si>
  <si>
    <t>Se gestionaron un total de 2389 Referencias en el CRUE</t>
  </si>
  <si>
    <t>Prestacion de Servicios de Salud Dra OMAIRA EDITH TORRADO SERRANO</t>
  </si>
  <si>
    <t>Meta :134Cubrir el 100% de los Servicios de salud requeridos por la población a cargo del Dpto. con los recursos asignados.</t>
  </si>
  <si>
    <t>Realizar convenios interadministrativos con  la red Pública  de acuerdo a lineamientos  de Minsalud con recursos del SGP Susidio a la oferta</t>
  </si>
  <si>
    <t>los convenios de subsidio a la oferta esta en proyecto en el segundo trimestre de acuerdo a directrices del MSPSS y plan de desarrollo</t>
  </si>
  <si>
    <t>Tramitar el 100% de las solicitudes de autorizaciónes radicas ( Tutela),  servicios de salud  a la Poblacion a cargo del departamento.</t>
  </si>
  <si>
    <t>las solicitudes de autorizaciones de poblacion Migrante y PPNA se ha radicado  y dado respuesta en los tiempos establecidos</t>
  </si>
  <si>
    <t>La facturacion NPBS  en proceso de conciliacion esta  sujeto a programacion con las EPS-IPS con el IDS</t>
  </si>
  <si>
    <t>Realizar contrato de prestacion de servicios  de salud a la  atencion de la poblacion inimputables de acuerdo a recursoso transferidos por la Nacion</t>
  </si>
  <si>
    <t>Auditoría y pago de la facturación por atención de urgencias a migrantes de frontera con Colombia con recursos transferidos por la nación</t>
  </si>
  <si>
    <t xml:space="preserve">Número de municipios evaluados / total municipios certificados </t>
  </si>
  <si>
    <t>No se ejecuto en este trimestre.</t>
  </si>
  <si>
    <t xml:space="preserve">Recuros Financieros, Presupuesto y Prestación de Servicios de Salud </t>
  </si>
  <si>
    <t>Coordinar la aplicación de los recursos de Rentas Cedidas, para cofinanciar el régimen subsidado en el 2023. Ajustar de acuerdo a la LMA los recursos girados con y sin situación de fondos</t>
  </si>
  <si>
    <t>Resolución (s) de distribución de recursos de confinanciación por municipios y cuadro de distribución por fuentes del régimen subsidiado- Acto Administrativo de ajustes de recursos con y sin situación de fondos de acuerdo a la LMA mensual</t>
  </si>
  <si>
    <t xml:space="preserve">Recursos ejecutados para coofinanciación  del Aseguramiento / total recursos asingados para el aseguramiento. </t>
  </si>
  <si>
    <t>PROGRAMADO: En el mes de diciembre de 2023 se adopta el presupuesto para vigencia fiscal de 2024 con el Acuerdo N°010 del 26 de diciembre de 2023. 
PRESUPUESTO INICIAL: Subcuenta de Régimen Subsidiado  de $44.715.825.338.
ADICIONES: Resolución No.0173 del 19 de enero de 2024 $ 11,000,000,000.00 
PRESUPUESTO DEFINITIVO: $55.715.825.338
EJECUTADO: Se ejecutó en al primer trimestre  $7.389.858.854,07</t>
  </si>
  <si>
    <t>.- Operaciones de cierre plasmadas en Acto Adminsitrativo de incorporación de saldos, recursos sin aforar, reservas presupuestales.
.- Operaciones registradas contablemente y reflejada en los Estados Financieros de la Entidad</t>
  </si>
  <si>
    <t xml:space="preserve">Efectuar reuniones para realizar el cierre vigencia 2023 de la Sede del Instituto Departamental de Salud con la conciliación entre las Oficinas de Presupuesto , contabilidad y Tesoreria y producir los Actos Administrativos </t>
  </si>
  <si>
    <t>Presupuesto: Resolución  No.005 del 03 de Enero de 2024 Constitución de La Reserva por valor de $428.519.133,11 ;                                                                                       -TESORERIA:  Constituyo Cuentas por Pagar año 2024 (2023) según Resolucion No. 00092 del 15 de enero de 2024.</t>
  </si>
  <si>
    <t>Desarrollo de actividades financieras: Ejecución del Presupuesto vigencia 2023</t>
  </si>
  <si>
    <t>Ejecución presupuestal de Ingresos y Gastos del cuarto trimestre de 2023 (OCTUBRE A DICIEMBRE), consolidada y entregada el 30 de enero de 2024 a Sistemas para publicación Gobierno en Línea</t>
  </si>
  <si>
    <t>Llevar los libros y registros contables acorde a la normatividad vigentes para  la  generacion  de los diferentes Estados Financieros ,</t>
  </si>
  <si>
    <t xml:space="preserve">Informes contables presentados a los Entes Nacionales y de Control / No. Informes Contables solicitados por los Entidades </t>
  </si>
  <si>
    <r>
      <t>Informe contable del cuarto trimestre de 2023, cargado en el chip de la Contaduría General de la Nación  el 15 y 28 de febrero de 2024</t>
    </r>
    <r>
      <rPr>
        <sz val="10"/>
        <color indexed="8"/>
        <rFont val="Arial Narrow"/>
        <family val="2"/>
      </rPr>
      <t>.</t>
    </r>
  </si>
  <si>
    <t xml:space="preserve">Registro Presupuestal de la vigencia  2024  con sus ejecución de disponibildiades, registros y definitivas presupuestales. Recaudos de Tesoreria, pago de compromisos: Conciliaciones, boletines de caja, elaboración y presentación de informes
</t>
  </si>
  <si>
    <t xml:space="preserve">Se realizó el registro de todas las operaciones financieras Presupuesto, en el sistema Integrado Financiero TNS. Ejecución de 506 disponibilidades presupuestales, 612 registros presupuestales y 0942 definitivas.                                                                                                                        -Tesorería: Ralizó 659 registros de ingresos por todos los conceptos y se elaboraron 1.062 comprobantes de egreso en el primer trimestre de 2024.                                                                                                                                                       </t>
  </si>
  <si>
    <t>Cuentas de cobro con el cumplimiento de los requisitos registradas y pagadas</t>
  </si>
  <si>
    <r>
      <t xml:space="preserve"> </t>
    </r>
    <r>
      <rPr>
        <sz val="10"/>
        <color indexed="8"/>
        <rFont val="Arial Narrow"/>
        <family val="2"/>
      </rPr>
      <t>En la oficina de Central de Cuentas se elaboraron , radicaron , tramitarón  en el mes de ENERO 2024: 18  ordenes de pago (Reserva presupuestal 1), en FEBRERO  86 ordenes de pago (Reserva Presupuestal 1)  y  MARZO 327 ordenes de pago (Reserva Presupuestal 4).                                                                                                        Para un total de ordenes de pago  elaboradas y tramitadas  en el  primer  trimestre 2024 de 431  (De las cuales  fueron rechazadas, devueltas y corregidas en el SECOP II 203,  Rechazadas internas 2,  Reservas Presupuestales 6, vigencias anteriores 5 y viaticos 124 )</t>
    </r>
    <r>
      <rPr>
        <b/>
        <sz val="10"/>
        <color indexed="8"/>
        <rFont val="Arial Narrow"/>
        <family val="2"/>
      </rPr>
      <t xml:space="preserve">   </t>
    </r>
    <r>
      <rPr>
        <sz val="10"/>
        <color indexed="8"/>
        <rFont val="Arial Narrow"/>
        <family val="2"/>
      </rPr>
      <t xml:space="preserve">
</t>
    </r>
    <r>
      <rPr>
        <b/>
        <sz val="10"/>
        <color indexed="8"/>
        <rFont val="Arial Narrow"/>
        <family val="2"/>
      </rPr>
      <t>Total tramitadas vigencia 2024: 431</t>
    </r>
    <r>
      <rPr>
        <sz val="10"/>
        <color indexed="10"/>
        <rFont val="Arial Narrow"/>
        <family val="2"/>
      </rPr>
      <t xml:space="preserve">
 </t>
    </r>
    <r>
      <rPr>
        <sz val="10"/>
        <color indexed="8"/>
        <rFont val="Arial Narrow"/>
        <family val="2"/>
      </rPr>
      <t xml:space="preserve">-Tesoreria, realizó el registro de todas las operaciones financieras, emitiendo   1.062 comprobantes de pago en del primer trimestre de 2024.   </t>
    </r>
  </si>
  <si>
    <t xml:space="preserve">PRESUPUESTO INICIAL ACUERDO No.010 (26-12-2023), MODIFICACIONES PRESUPUESTALES SEGUN: 
RESOLUCION No.0172 (19-01-24), RESOLUCION No.0173 (19-01-24).
</t>
  </si>
  <si>
    <t xml:space="preserve">Informes presentados oportunamente de acuerdo a requerimientos  exigidos por cada Ente de Control.
</t>
  </si>
  <si>
    <r>
      <t xml:space="preserve">
Del periodo de enero 01 al 31 de Marzo de 2024, se presentaron los siguientes:                                                                                                                                                                                                   </t>
    </r>
    <r>
      <rPr>
        <b/>
        <u/>
        <sz val="10"/>
        <color indexed="8"/>
        <rFont val="Arial Narrow"/>
        <family val="2"/>
      </rPr>
      <t xml:space="preserve">TESORERIA:  </t>
    </r>
    <r>
      <rPr>
        <sz val="10"/>
        <color indexed="8"/>
        <rFont val="Arial Narrow"/>
        <family val="2"/>
      </rPr>
      <t xml:space="preserve">                                                                                                                                          </t>
    </r>
    <r>
      <rPr>
        <u/>
        <sz val="10"/>
        <color indexed="8"/>
        <rFont val="Arial Narrow"/>
        <family val="2"/>
      </rPr>
      <t xml:space="preserve">Retencion en la Fuente presentadas: </t>
    </r>
    <r>
      <rPr>
        <sz val="10"/>
        <color indexed="8"/>
        <rFont val="Arial Narrow"/>
        <family val="2"/>
      </rPr>
      <t xml:space="preserve">                                                                                                           - (16 enero/2024) mes diciembre2023,                                                                                                  -(22 febrero/2024) mes Enero 2024 destino a la DIAN                                                                                       - (19 marzo/2024) mes febrero 2024 destino a la DIAN.                                                                                                                                 </t>
    </r>
    <r>
      <rPr>
        <u/>
        <sz val="10"/>
        <color indexed="8"/>
        <rFont val="Arial Narrow"/>
        <family val="2"/>
      </rPr>
      <t>Declaracion Bimestral del ICA</t>
    </r>
    <r>
      <rPr>
        <sz val="10"/>
        <color indexed="8"/>
        <rFont val="Arial Narrow"/>
        <family val="2"/>
      </rPr>
      <t xml:space="preserve">:                                                                                                                        -Bimestre de Noviembre -Diciembre 2023  (22 de Enero 2024);                                                                                                                      -Bimestre de Enero-Febrero de 2024 (19 marzo 2024)   Retencion  por descuentos de  ICA, con destino a la Alcaldia de San Jose de Cucuta .                                                                                                                                                                                                                                    </t>
    </r>
    <r>
      <rPr>
        <u/>
        <sz val="10"/>
        <color indexed="8"/>
        <rFont val="Arial Narrow"/>
        <family val="2"/>
      </rPr>
      <t>Circular Unica Tipo 277 (Juegos de Suerte y Azar) - Supersalud</t>
    </r>
    <r>
      <rPr>
        <sz val="10"/>
        <color indexed="8"/>
        <rFont val="Arial Narrow"/>
        <family val="2"/>
      </rPr>
      <t xml:space="preserve">:                                                              - Diciembre 2023 (Enero 5/2024)                                                                                                                                 - Enero de 2024         (Febrero 5/2024)                                                                                                                            -Febrero  de 2024     (Marzo 4/2024)                                                                                                                              </t>
    </r>
    <r>
      <rPr>
        <u/>
        <sz val="10"/>
        <color indexed="8"/>
        <rFont val="Arial Narrow"/>
        <family val="2"/>
      </rPr>
      <t xml:space="preserve">-Rendición anual Contraloría Departamental </t>
    </r>
    <r>
      <rPr>
        <sz val="10"/>
        <color indexed="8"/>
        <rFont val="Arial Narrow"/>
        <family val="2"/>
      </rPr>
      <t xml:space="preserve">  (Entregado 20 de Febrero de 2024).                                                                                                  -</t>
    </r>
    <r>
      <rPr>
        <u/>
        <sz val="10"/>
        <color indexed="8"/>
        <rFont val="Arial Narrow"/>
        <family val="2"/>
      </rPr>
      <t xml:space="preserve">Rendición Anual SIRECI - </t>
    </r>
    <r>
      <rPr>
        <sz val="10"/>
        <color indexed="8"/>
        <rFont val="Arial Narrow"/>
        <family val="2"/>
      </rPr>
      <t xml:space="preserve">Enviado a financiera el 16 de febrero de 2024.
- </t>
    </r>
    <r>
      <rPr>
        <u/>
        <sz val="10"/>
        <color indexed="8"/>
        <rFont val="Arial Narrow"/>
        <family val="2"/>
      </rPr>
      <t>FUT anual 2023</t>
    </r>
    <r>
      <rPr>
        <sz val="10"/>
        <color indexed="8"/>
        <rFont val="Arial Narrow"/>
        <family val="2"/>
      </rPr>
      <t xml:space="preserve"> (Entregado el 24 de enero de 2024)                                                 
 -</t>
    </r>
    <r>
      <rPr>
        <u/>
        <sz val="10"/>
        <color indexed="8"/>
        <rFont val="Arial Narrow"/>
        <family val="2"/>
      </rPr>
      <t>Reporte de Ingresos propios-recaudo</t>
    </r>
    <r>
      <rPr>
        <sz val="10"/>
        <color indexed="8"/>
        <rFont val="Arial Narrow"/>
        <family val="2"/>
      </rPr>
      <t xml:space="preserve">s:                                                                                 (Diciembre 2023) se envio el 5-01-2024                                                                                             (Enero 2024) se envio el 12-02-2024                                                                                                (febrero 2024) se envio el 4-03-2024                                                                                                           Se envia a Hacienda Departamental quien es la encarada de enviarlo a la Federacion Nacional de Departamentos.                                                                                                                                                                                                                                                                                                                                  </t>
    </r>
    <r>
      <rPr>
        <u/>
        <sz val="10"/>
        <color indexed="8"/>
        <rFont val="Arial Narrow"/>
        <family val="2"/>
      </rPr>
      <t>Informe universo de productores</t>
    </r>
    <r>
      <rPr>
        <sz val="10"/>
        <color indexed="8"/>
        <rFont val="Arial Narrow"/>
        <family val="2"/>
      </rPr>
      <t xml:space="preserve">, Licores Vinos Aperitivos Similares, Cervezas del año 2024- Presentado a la Secretaria de Hacienda Departamental quien lo consolida y lo envia a la Supersalud.                                                                                                                                                                                                       </t>
    </r>
    <r>
      <rPr>
        <u/>
        <sz val="10"/>
        <color indexed="8"/>
        <rFont val="Arial Narrow"/>
        <family val="2"/>
      </rPr>
      <t xml:space="preserve">-Informe Resolucion 6348 </t>
    </r>
    <r>
      <rPr>
        <sz val="10"/>
        <color indexed="8"/>
        <rFont val="Arial Narrow"/>
        <family val="2"/>
      </rPr>
      <t xml:space="preserve">enviada al MSPS - se presento el dia   de enero de 2024.
                                                                                                                                                                                                                                                                                                                                                                                                                                                                                                                                                                                                                                                                                                                                                                                                                                                                                                                                                                                                                                                                                                                                                                                                         </t>
    </r>
    <r>
      <rPr>
        <b/>
        <sz val="10"/>
        <color indexed="8"/>
        <rFont val="Arial Narrow"/>
        <family val="2"/>
      </rPr>
      <t xml:space="preserve"> </t>
    </r>
    <r>
      <rPr>
        <b/>
        <u/>
        <sz val="10"/>
        <color indexed="8"/>
        <rFont val="Arial Narrow"/>
        <family val="2"/>
      </rPr>
      <t>PRESUPUESTO</t>
    </r>
    <r>
      <rPr>
        <b/>
        <sz val="10"/>
        <color indexed="8"/>
        <rFont val="Arial Narrow"/>
        <family val="2"/>
      </rPr>
      <t xml:space="preserve">:     </t>
    </r>
    <r>
      <rPr>
        <sz val="10"/>
        <color indexed="8"/>
        <rFont val="Arial Narrow"/>
        <family val="2"/>
      </rPr>
      <t xml:space="preserve">                
</t>
    </r>
    <r>
      <rPr>
        <b/>
        <sz val="10"/>
        <color indexed="8"/>
        <rFont val="Arial Narrow"/>
        <family val="2"/>
      </rPr>
      <t>INFORMES DE LEY</t>
    </r>
    <r>
      <rPr>
        <sz val="10"/>
        <color indexed="8"/>
        <rFont val="Arial Narrow"/>
        <family val="2"/>
      </rPr>
      <t xml:space="preserve">
• SIRECI 2023  (Correo envío a Financiera 16 feb 2024)
• SIA ANUAL 2023 (Correo enviado a Sistemas Febrero 19 de 2024)
• CUIPO IV TRIM 2022 - IDS  (Transmitido 26 Ene 2024)
• CUIPO IV TRIM 2022  - GOBERNACION (Enviado por correo electronico 26 Ene 2024)
• FUT IV TRIM de 2023 (Correo envío Secretaria Hacienda 24 enero de 2024) (Formatos de Tesoreria y Victimas)
• RESOL.6348-2016 - IV TRIM 2022(Correo_ envío Sistemas - 16 Enero de 2024)
• SUPER COVID VI TRIM 2023 (Correo enviado 05 Enero de 2024 a HMantilla para consolidación)
• EJECUCIONES ACTIVA Y PASIVA - SIA IV TRIM 2023 (Correo Enviado Sistemas 5 de Enero 2024)
</t>
    </r>
    <r>
      <rPr>
        <b/>
        <sz val="10"/>
        <color indexed="8"/>
        <rFont val="Arial Narrow"/>
        <family val="2"/>
      </rPr>
      <t>INFORMES INSTITUCIONALES</t>
    </r>
    <r>
      <rPr>
        <sz val="10"/>
        <color indexed="8"/>
        <rFont val="Arial Narrow"/>
        <family val="2"/>
      </rPr>
      <t xml:space="preserve">
• PLAN DE ACCIÓN IV TRIM (Correo envío a Financiera IDS 24 de Enero de 2024)
• GOBIERNO EN LÍNEA IV TRIM DE 2023 (Correo envío a Sistemas - 30 Enero de 2024)
• EJECUCIÓN PRESUPUESTAL IV TRM 2023 (Correo enviado a Planeación Enero 24 de 2024)</t>
    </r>
  </si>
  <si>
    <t>carpeta de Historia laboral</t>
  </si>
  <si>
    <t>formato de asistencia</t>
  </si>
  <si>
    <t>Circular fisica o e-mail</t>
  </si>
  <si>
    <t>Circulares, e-mail, información del proceso</t>
  </si>
  <si>
    <t>registro y resoluciones</t>
  </si>
  <si>
    <t>Oficios enviados por los profesionales y convocatoria.</t>
  </si>
  <si>
    <t>Documento de plan estrategico de talento humano y publicación en la pagina Web de la Entidad</t>
  </si>
  <si>
    <t>publicacion del plan anual de vacantes en la pagina web institucional</t>
  </si>
  <si>
    <t xml:space="preserve">publicacion en la pagina web institucional del plan institucional de capacitacion </t>
  </si>
  <si>
    <t xml:space="preserve">publicacion del plan de prevision de recursos humanos </t>
  </si>
  <si>
    <t xml:space="preserve">publicacion del plan de trabajo anual en seguridad y salud en el trabajo </t>
  </si>
  <si>
    <t>el software, cuadros solicitadas y ejecuciones</t>
  </si>
  <si>
    <t>copia de las nóminas realizadas</t>
  </si>
  <si>
    <t>Asistencia tecnica en la formulacion del Plan de Acción Institucional 2024 programado con Coordinadores de Grupos, Subgrupos y Dimensiones del PDSP,  Planeación y el Director del IDS</t>
  </si>
  <si>
    <t>Elaboración de  plan de Accion  institucional 2024</t>
  </si>
  <si>
    <t>Elaboración de Informe de Evaluación y Seguimiento trimestralmente del Plan de Acción Institucional 2024</t>
  </si>
  <si>
    <t xml:space="preserve">actividad programada para el segundo trimestre de la vigencia </t>
  </si>
  <si>
    <t xml:space="preserve">actividad programada para el cuarto trimestre de la vigencia </t>
  </si>
  <si>
    <t xml:space="preserve">documento presentado a la gobernacion del departamento para su aprobacion </t>
  </si>
  <si>
    <t xml:space="preserve">participacion en las jornadas de encuentros regionales en el desarrollo de la formulacion plan de desarrollo dapartamental </t>
  </si>
  <si>
    <t xml:space="preserve">informes entregados a la gobernacion del departamento </t>
  </si>
  <si>
    <t xml:space="preserve">se presentaron actualizaciones a los proyectos de inversion del grupo de atencion en salud </t>
  </si>
  <si>
    <t xml:space="preserve">plataforma en actualizacion </t>
  </si>
  <si>
    <t xml:space="preserve">en procesos de actualizacion </t>
  </si>
  <si>
    <t>Asesorar a la dirección del IDS en el desarrollo de lineamientos, políticas, estrategias, planes y programas y en las diferentes actividades que desarrolla el instituto, que permitan el cumplimiento de las normas jurídicas.</t>
  </si>
  <si>
    <t>Acompañamiento y participación en la Junta Directiva del Instituto.</t>
  </si>
  <si>
    <t xml:space="preserve">Acta - lista de asistencia - acuerdos </t>
  </si>
  <si>
    <t xml:space="preserve"># Núm. De Juntas Directivas del IDS con acompañamiento de la oficina jurídica / números de Juntas Directivas del IDS realizadas. </t>
  </si>
  <si>
    <t>PARTICIPAR EN LAS JUNTAS DIRECTIVAS DEL IDS</t>
  </si>
  <si>
    <t>Se realizan Juntas directivas conforme a lo solicitado por el despacho</t>
  </si>
  <si>
    <t xml:space="preserve"> Acompañamiento y participación en   Comité Directivo  y demás Comités del IDS.</t>
  </si>
  <si>
    <t xml:space="preserve">Acta - lista de asistencia </t>
  </si>
  <si>
    <t>Numero de comités directivos con participación de la oficina / número total de comités</t>
  </si>
  <si>
    <t>PARTICIPAR EN EL COMITÉ DIRECTIVO DEL IDS</t>
  </si>
  <si>
    <t>Proyectar actos administrativos</t>
  </si>
  <si>
    <t>Atender oportunamente los requerimientos de la Dirección de la entidad respecto a la elaboración de proyectos de actos administrativos</t>
  </si>
  <si>
    <t>Resoluciones, Acuerdos,Circulares, oficios, convenios</t>
  </si>
  <si>
    <t>Núm. De Actos Admtivos proyectados/ Núm. de proyectos de actos administrativos solicitados por la Dirección</t>
  </si>
  <si>
    <t>PROYECTAR OPORTUNAMENTE LOS ACTOS ADMINISTRATIVOS REQUERIDOS POR EL DESPACHO DEL IDS</t>
  </si>
  <si>
    <t>Emitir conceptos jurídicos</t>
  </si>
  <si>
    <t>Atender con diligencia la solicitud de conceptos jurídicos solicitados por la Dirección del Instituto.</t>
  </si>
  <si>
    <t xml:space="preserve">Conceptos, actas </t>
  </si>
  <si>
    <t>Núm. de conceptos jurídicos  presentados/ Núm. de conceptos solicitados por la Dirección</t>
  </si>
  <si>
    <t xml:space="preserve">PREVEER EL IMPACTO JURIDICO FINANCIERON DE LA INSTITUCION </t>
  </si>
  <si>
    <t>Dar respuesta oportuna  a derechos de petición que son trasladados a esta oficina</t>
  </si>
  <si>
    <t>Una vez recibido el Derecho de Petición, se deben efectuar las tareas de registro, revisión, trámite y respuesta oportuna al peticionario.</t>
  </si>
  <si>
    <t>Oficios, actas, notificaciones</t>
  </si>
  <si>
    <t>No. de derechos de petición tramitados/ No. de derechos de petición recibidos</t>
  </si>
  <si>
    <t>VERIFICAR LA OPORTUNA RESPUESTAS A LOS DERECHOS DE PETICION QUE SE ALLEGAN A LA OFICINA JURIDICA DEL IDS</t>
  </si>
  <si>
    <t xml:space="preserve"> Inventariar los procesos adelantados en contra y a favor del IDS</t>
  </si>
  <si>
    <t>Alimentar permanentemente la base de datos de los procesos judiciales que se adelantan en la entidad, a fin de mantener la organización, información y control de los mismos.</t>
  </si>
  <si>
    <t>Base de datos actualizada - Procesos judiciales</t>
  </si>
  <si>
    <t>PROCESOS JUDICIALES NOTIFICADOS/SOBRE EL TOTAL DE PROCESOS INGRESADOS A LA BASE DE DATOS</t>
  </si>
  <si>
    <t>MANTENER UNA RELACION COMPLETA Y CLARA DE LOS PORCESOS JUDICIALES QUE SE ADELANTAN EN CONTRA DE IDS</t>
  </si>
  <si>
    <t xml:space="preserve">Se mantiene actualizado el consolidado de procesos judiciales </t>
  </si>
  <si>
    <t>Contestar o formular demandas y demás actuaciones que sustenten la posición de la entidad</t>
  </si>
  <si>
    <t xml:space="preserve"> Notificación de la demanda</t>
  </si>
  <si>
    <t>Expdiente Auto Admisorio , link o expdeinte en fisico de Demanda, Contestacion de demanda, poder, expedientes</t>
  </si>
  <si>
    <t xml:space="preserve">NUMERO DE DEMANDAS CONTESTADAS OPORTUNAMENTE / TOTAL DE DEMANDAS X 100  </t>
  </si>
  <si>
    <t xml:space="preserve">RESPODER LAS DEMANDAS EN LOS TERMINOS ESTABLECIDOS </t>
  </si>
  <si>
    <t>Realizar seguimiento</t>
  </si>
  <si>
    <t>SEGUIMIENTO A LOS APODERADOS DE LOS PORCESOS ASIGNADOS PARA LA RESPECTIVA DEFENSA JUDICIAL</t>
  </si>
  <si>
    <t>Contestar o formular acciones de tutela y demás actuaciones que sustenten la posición de la entidad</t>
  </si>
  <si>
    <t xml:space="preserve"> Dar respuesta accion de tutela una vez se alleguen los soportes por la dependencia responsable</t>
  </si>
  <si>
    <t>expediente en fisico, digital, auto admisorio, escrito de tutela,  contestacion de tutela y fallo - consolidado excell</t>
  </si>
  <si>
    <t>RESPONDER OPRTUNAMENTE LAS ACCIONES DE TUTELA DONDE FUE VINCULADO EL IDS CON LOS SOPORTES QUE ALLEGUEN LAS DEPENDENCIAS RESPONSABLES</t>
  </si>
  <si>
    <t>Esta oficina juridica no cuenta con personal idoneo y suficiente para dar conetsatacion a las acciones de tutelas interpuestas en contra de la entidad, El despacho del director ya tiene conocimiento de la situacion - Las tutelas debidamente contestadas son las que el IDS tenia responsabilidad directa</t>
  </si>
  <si>
    <t xml:space="preserve"> Seguimiento</t>
  </si>
  <si>
    <t xml:space="preserve">SEGUIMIENTO Y CONTROL DE LAS RESPUESTAS DE LAS ACCIONES DE TUTELA </t>
  </si>
  <si>
    <t>Convocar a Comité de Conciliación conforme a solicitudes de conciliación y fechas programadas por la Procuraduría.</t>
  </si>
  <si>
    <t>Solicitud de Conciliacion - convocatoria - citaciones de procuraduria, supersalud etc</t>
  </si>
  <si>
    <t>REALIZAR LAS RESPECTIVAS CONVOCATORIAS DEL COMITÉ DE CONCILIACION EN EL TERMINO ESTABLECIDO</t>
  </si>
  <si>
    <t xml:space="preserve"> Designar los abogados que tramitarán cada uno de los casos para que presenten ante el comité la ponencia  correspondiente</t>
  </si>
  <si>
    <t>Poder debidamente firmado y asignado, constancia y expediente prejudicial</t>
  </si>
  <si>
    <t xml:space="preserve">PRESENTAR LA RESPECTIVA `PONENCIA Y CONCEPTO JURIDICO ANTE EL COMITÉ DE DEFENSA JUDICIAL DEL IDS </t>
  </si>
  <si>
    <t xml:space="preserve"> Levantar actas de reunión comité</t>
  </si>
  <si>
    <t xml:space="preserve">ACTAS </t>
  </si>
  <si>
    <t xml:space="preserve">REALIZAR ACTA DEL COMITÉ DE CONCILIACION EN LOS TERMINOS ESTABLECIDOS PARA ASISTIR A LA CONCILIACION </t>
  </si>
  <si>
    <t>Presentar un informe semestral de gestión y la ejecución de sus decisiones. (Ley 2220 de 2022)</t>
  </si>
  <si>
    <t>Iforme semestral, Publicacion pagina web IDS</t>
  </si>
  <si>
    <t>SOLICITUDES DEBATIDOS EN EL COMITÉ DE CONCILIACION, ANALISIS / INFORME SEMESTRAL X 100</t>
  </si>
  <si>
    <t xml:space="preserve">PRESENTAR A LOS INTEGRANTES DEL COMITÉ DE CONCILIACION Y DEFENSA JUDICIAL INFORME ANUAL DE LA EJECUCION Y LAS DECISIONES TOMADAS </t>
  </si>
  <si>
    <t>de conformidad con la Ley 220 de 2022 el informe de gestión y la ejecución de las  decisiones del comité se realiza semestralmente</t>
  </si>
  <si>
    <t>Propender por la reducción  de demandas y condenas en contra de la entidad, respecto a acciones u omisiones.</t>
  </si>
  <si>
    <t xml:space="preserve">De acuerdo a la cantidad de demandas Recomendar a la dirección de la entidad la continuidad de la contratación de los profesionales que ejercen la defensa judicial de la entidad. </t>
  </si>
  <si>
    <t>Demandas, informe trimestral a contabilidad y presupuesto, consolidado excell</t>
  </si>
  <si>
    <t xml:space="preserve">NUMERO DE PROCESOS JUDICIALES VINCULADOS Causas de demandas identificadas e intervenidas / total de causas de demanda </t>
  </si>
  <si>
    <t xml:space="preserve">IDENTIFICAR EN CADA UNO DE LOS PROCESOS POR QUE SE GENERA EL DAÑO Y LAS CAUSAS Y ORIGEN </t>
  </si>
  <si>
    <t xml:space="preserve">CONSOLIDADO ACTUALIZADO </t>
  </si>
  <si>
    <t>Realizar seguimiento a los fallos judiciales en contra de la entidad</t>
  </si>
  <si>
    <t>Demandas, consolidado excell</t>
  </si>
  <si>
    <t>NUMERO DE PROCESOS JUDICIALES VINCULADOS / NUMERO DE PROCESOS FALLADOS EN CONTRA X 101</t>
  </si>
  <si>
    <t xml:space="preserve">MANTENER LA CONTRATACION DE LOS PROFESIONALES QUE EJERCEN LA DEFENSA JUDICIAL DEL INSTITUTO DEPARTAMENTAL DE SALUD </t>
  </si>
  <si>
    <t xml:space="preserve"> Estudiar y tomar decisiones de abrir o no investigaciones por hechos o actos de los funcionarios que puedan configurar faltas disciplinarias.</t>
  </si>
  <si>
    <t>Queja, constancia secretarial, auto</t>
  </si>
  <si>
    <t>REALIZAR UN ANALISIS DE LAS QUEJAS Y REALIZAR LAS DILIGENCIAS PRELIMINARES DE LA INVESTIGACION DISCIPLINARIA</t>
  </si>
  <si>
    <t xml:space="preserve"> Llevar a cabo los procesos de investigación conforme lo establece el Codigo General Disciplinario, mofidicado por la Ley 2094 de 2021</t>
  </si>
  <si>
    <t xml:space="preserve">Oficio Asigancion al porfesional de instrucción, oficios, pruebas, auto interlocutorio </t>
  </si>
  <si>
    <t>Analizar las quejas a funcionarios de la Institucion y tomar decisiones de abrir o no investigaciones por hechos o actos de los funcionarios que puedan configurar faltas disciplinarias</t>
  </si>
  <si>
    <t xml:space="preserve"> Llevar para registro y control una base de datos actualizada de los procesos.</t>
  </si>
  <si>
    <t xml:space="preserve">Consolidado Excell </t>
  </si>
  <si>
    <t xml:space="preserve">TRAMITAR LOS PROCESOS DISCIPLINARIOS CONFORME CON LA NORMA VIGENTE </t>
  </si>
  <si>
    <t>LLEVAR UN REGISTRO Y CONTROL DE LOS PROCESOS DISCIPLINARIOS DE LA ENTIDAD- BASE DE DATOS ACTUALIZADA</t>
  </si>
  <si>
    <t xml:space="preserve"> Rendir los informes exigidos en la norma.</t>
  </si>
  <si>
    <t xml:space="preserve">Número de procesos disciplinarios tramitados durante la vigencia - requerimientos de la Procuraduria </t>
  </si>
  <si>
    <t xml:space="preserve"> Hacer seguimiento al proceso</t>
  </si>
  <si>
    <t xml:space="preserve">Actas, autos interlocutorios </t>
  </si>
  <si>
    <t>REALIZAR Y ENTREGAR LOS RESPECTIVOS INFORMES EXIGIDOS EN LA NORMA</t>
  </si>
  <si>
    <t>Verificar que existan las condiciones y documentos soportes que conforman el título ejecutivo simple o complejo de acuerdo a la normativa aplicable</t>
  </si>
  <si>
    <t>Número de  procesos recibidos con su respectivo radicado en la vigencia 2024, con sus respectivos folios, minutas, comunicaciones, entre otros inmersos en el expediente.</t>
  </si>
  <si>
    <t>NUMERO DE PROCESOS SANCIONATORIOS RADICADOS EN LA OFICINA PARA EJECUTAR Y/O DESCARTAR SEGÚN SU ANALISIS Y CORRESPONDIENTE ACTUACION PERSUASIVA Y/O COACTIVA.</t>
  </si>
  <si>
    <t>ANALIZAR, VERIFICAR, ESTABLECER Y REGISTRAR LOS SOPORTES LEGALES DE LOS TITULOS EJECUTIVOS SIMPLES Y/O COMPLEJOS DE LAS OBLIGACIONES A FAVOR DEL IDS</t>
  </si>
  <si>
    <t xml:space="preserve">Ingresar al inventario; sistematizar en excel, ingresar en el libro radicador y azetas el proceso y su etapa correspondiente, cuantia, calidad del ejecutado, verificacion de datos para notificaciones, gestiones documentales de persuasion.  </t>
  </si>
  <si>
    <t xml:space="preserve">1.2.2.    Llevar a cabo los procedimientos de investigación de bienes conforme lo establece el Estatuto Tributario Nacional y la Ley 1066 de 2006 (Por la cual se dictan normas para la normalización de la cartera pública y se dictan otras disposiciones). </t>
  </si>
  <si>
    <t>ESTABLECER LAS ESTRATEGIAS ADECUADAS; PERSUASIVAS Y COACTIVAS PARA LOGRAR EL RECAUDO EFECTIVO DE LAS OBLIGACIONES A FAVOR DEL IDS</t>
  </si>
  <si>
    <t>PERSUADIR Y REALIZAR EL REPORTE DEL RECAUDO A TESORERIA, PROYECTAR MINUTAS; MANDAMIENTOS, EXCEPCIONES, FACILIDADES DE PAGO, NOTIFICACIONES Y ARCHIVO.</t>
  </si>
  <si>
    <t>1.2.3.  Si reúne los requisitos se realiza el análisis jurídico para identificar bajo que parámetros legales debe realizarse la liquidación de la cuenta de cobro; intereses moratorios, costas procesales.aplicacion de amnistias vigentes.</t>
  </si>
  <si>
    <t xml:space="preserve">Verificar que existan las condiciones y documentos soportes que conforman el título ejecutivo simple o complejo de acuerdo a la normativa aplicable.
Ingresar al inventario; sistematizar en excel, ingresar en el libro radicador y azetas el proceso y su etapa correspondiente, cuantia, calidad del ejecutado, verificacion de datos para notificaciones, gestiones documentales de persuasion.  </t>
  </si>
  <si>
    <t>LIBRO DE INVENTARIO ACTUALIZADO/NUMERO DE RADICACIONES RECIBIDAS</t>
  </si>
  <si>
    <t>NUMERO DE PROCESOS Y SU RESPECTIVA GESTION DOCUMENTAL, REGISTRO, SISTEMATIZACION Y NOTIFICACION CORRESPONDIENTE</t>
  </si>
  <si>
    <t xml:space="preserve">Llevar a cabo los procedimientos de investigación de bienes conforme lo establece el Estatuto Tributario Nacional y la Ley 1066 de 2006 (Por la cual se dictan normas para la normalización de la cartera pública y se dictan otras disposiciones). 
Si reúne los requisitos se realiza el análisis jurídico para identificar bajo que parámetros legales debe realizarse la liquidación de la cuenta de cobro; intereses moratorios, costas procesales.aplicacion de amnistias vigentes.
</t>
  </si>
  <si>
    <t>Número de  procesos recibidos con su respectivo radicado en la vigencia 2024-, con sus respectivos folios, minutas, comunicaciones, entre otros inmersos en el expediente.</t>
  </si>
  <si>
    <t xml:space="preserve"> - Elaboración del inventario de bienes activos e inactivos
 - Parametrización de la información de inventarios con contabilidad</t>
  </si>
  <si>
    <t xml:space="preserve"> - Liquidar las comisiones y desplazamientos y elaborar los actos administrativos
 - Tramitar el pago de las facturas de servicios públicos de la entidad</t>
  </si>
  <si>
    <t xml:space="preserve"> - Definir matriz de consolidación de información de las necesidades
- Tamizar, racionalizar y estandarizar la información recibida y consolidarla
- Aplicar metodología de plenación a la información consolidada y valorarla para establecer un valor global del PAA</t>
  </si>
  <si>
    <t xml:space="preserve"> - Definición técnica de la necesidad en bienes o servicios</t>
  </si>
  <si>
    <t xml:space="preserve"> - Autorización del ordenador del gasto para iniciar el proceso</t>
  </si>
  <si>
    <t xml:space="preserve"> - Consecución de los recursos presupuestales </t>
  </si>
  <si>
    <t xml:space="preserve"> - Apliación de la modalidad según el presupuesto oficial del proceso</t>
  </si>
  <si>
    <t xml:space="preserve"> - Aceptación de oferta y/o celebración del respectivo contrato</t>
  </si>
  <si>
    <t xml:space="preserve"> - Recibo de los bienes o servicios y tramite del pago correspondiente</t>
  </si>
  <si>
    <t xml:space="preserve"> - Revisión de los documentos a insertar en el SECOP</t>
  </si>
  <si>
    <t xml:space="preserve"> - Inserción en el SECOP de los documentos</t>
  </si>
  <si>
    <t xml:space="preserve"> - Verificación y seguimiento a la publicación de los documentos</t>
  </si>
  <si>
    <t>Verificación de los soportes de Inscripcion y Asignacion de Codigo al Prestador que cumple con los requisitos</t>
  </si>
  <si>
    <t>Seguimiento al Registro de Inscripciones en el REPS, en la  Plataforma del  Ministerio.</t>
  </si>
  <si>
    <t>(Número de registros  revisados y validados /
total de registros programados )*100</t>
  </si>
  <si>
    <t>Revision y Validacion de Novedades de los Prestadores.</t>
  </si>
  <si>
    <t xml:space="preserve">MARY LISETH ORTEGA </t>
  </si>
  <si>
    <t>Seguimiento al Registro de Novedades en el REPS, en la  Plataforma del  Ministerio.</t>
  </si>
  <si>
    <t>(Número de novedades revisadas y validadas /
total novedades programados )*100</t>
  </si>
  <si>
    <t xml:space="preserve">20% los Prestadores de Servicios de Salud con implementación del Sistema de Garantía de la Calidad en los Servicios de Salud </t>
  </si>
  <si>
    <t xml:space="preserve">JOSE ALBERTO RAMIREZ 
</t>
  </si>
  <si>
    <t>Seguimiento al registro de  Prestadores no Habilitados</t>
  </si>
  <si>
    <t xml:space="preserve">Realizar visitas programadas en el plan anual de visitas de condiciones de habilitación, visitas previas de habilitacion, de acuerdo a lo contemplado en el decreto 780 del 2016  Resolucion 3100 del 2019, 
</t>
  </si>
  <si>
    <t>Seguimiento al  Plan Anual de Visitas.</t>
  </si>
  <si>
    <t>Realizar visitas de inspección vigilancia y control,</t>
  </si>
  <si>
    <t>Seguimiento al registro   de Visitas.</t>
  </si>
  <si>
    <t xml:space="preserve">Realizar visitas para evaluacion, análisis y seguimiento a planes de contingencia de la red prestadora de servicios.
</t>
  </si>
  <si>
    <t xml:space="preserve">MIRYAM ALBA </t>
  </si>
  <si>
    <t>Seguimiento al registro de   quejas y reclamos 
tramitadas.
interpuestas por usuarios afiliados al SGSSS.</t>
  </si>
  <si>
    <t>JOSE ALBERTO RAMIREZ</t>
  </si>
  <si>
    <t>Registro del tramite de expedición de licencias de funcionamiento de equipos emisores de radiaciones ionizantes.</t>
  </si>
  <si>
    <t>LUZ MARY ARIAS</t>
  </si>
  <si>
    <t xml:space="preserve">Registro del tramite a Solicitudes de Licencia   de Salud y Seguridad en el trabajo.  </t>
  </si>
  <si>
    <t xml:space="preserve">MAYULY LOZANO
</t>
  </si>
  <si>
    <t xml:space="preserve"> Registro de Verificación del cumplimiento  de las  condiciones de tecnologia Biomedica.</t>
  </si>
  <si>
    <t xml:space="preserve">YANETH GRISALEZ
</t>
  </si>
  <si>
    <t xml:space="preserve">Seguimiento y Evaluación de la implementacion del PAMEC en las Instituciones prestadoras de servicios de salud del dapartamento. </t>
  </si>
  <si>
    <t xml:space="preserve">Seguimiento y Evaluacion de los Indicadores de  Sistemas de Informacion  en las Instituciones prestadoras de servicios de salud del dapartamento. </t>
  </si>
  <si>
    <t>(Número de Evaluaciones  de  indicadores de sistemas de informacion / Total de Evaluaciones  programadas)*100</t>
  </si>
  <si>
    <t xml:space="preserve">MAYULY LOZANO                                                   </t>
  </si>
  <si>
    <t xml:space="preserve"> Capacitaciones y/o Asistencias Tecnicas con implementación del Sistema de Garantía de la Calidad en los Servicios de Salud.</t>
  </si>
  <si>
    <t>YANETH GRISALEZ</t>
  </si>
  <si>
    <t>Asesorarias al total de prestadores de servicios de salud  que soliciten informacion para habilitar UFCA- UACAI.</t>
  </si>
  <si>
    <t xml:space="preserve">Asesorarias  en normatividad  vigente Resolución 3100 de 2019 a los Cooperantes sobre el proceso de habilitacion para la prestacion de los servicios   de salud. </t>
  </si>
  <si>
    <t>Número de  Cooperantes  Asesorados  en Resolucion 3100 de 2019 /  Total de Cooperantes  programados.</t>
  </si>
  <si>
    <t>se lleva a cabo los  comités  de sanidad portuaria revision operatividad de los puntos de entrada,tratando la presentacion de la situacion y  necesidades de cada punto de entrada.</t>
  </si>
  <si>
    <t>Se realizan   tres comites de sanida portuaria con el objetivo del  analisis del comporatamiento de lo eventosos de interes en salud publica en población  migrantes 2024.</t>
  </si>
  <si>
    <t>En el  I Trimestre  se gestionaron  las  necesidades de insumos  de interes en salud  ETV , salud ambiental ,farmaceutica.</t>
  </si>
  <si>
    <t>En el  II Trimestre  se gestionaron  las  necesidades de insumos  de interes en salud  ETV y laboratorio</t>
  </si>
  <si>
    <t>Se lleva a cabo la asistencia tecnica virtual  a los municipios  del departamneto Norte de santander  en lo concernientes a la esctructura que deben conartemplar para la formulacion y elaboracion de los planes de accion en salud municipales para la vigencia 2024</t>
  </si>
  <si>
    <t>Se lleva a cabo la asistencia tecnica virtual   con el tema  "creacion de usuarios y cargue de información del pts" a los municipios  del departamneto Norte de santander  en lo concernientes a la esctructura que deben conrtemplar para la formulacion y elaboracion de los planes de accion en salud municipales para la vigencia 2024</t>
  </si>
  <si>
    <t>Primera reunión general del COTSA (Consejo territorial de Salud Ambiental.)
participación de la Dimensión SAN del IDS con Organización Panamericana de la Salud (OPS) y la ONG Acción Contra el Hambre, con el objetivo de la socialización del “Programa Global de Respuesta Nutricional de Emergencia 2024 – 2025.  Soporte Acta No. 018 del 18 de junio 2024.
Participación del IDS(Dimensión SAN) en la Unidad de Apoyo técnico de Seguridad Alimentaria para la priorización de población menor de 5 años con desnutrición aguda, riesgo de desnutrición y madres gestantes con bajo peso para la edad gestacional en las raciones para preparar RFPP en el marco de la crisis alimentaria del Catatumbo. Soporte Acta No. 009 del 15 de abril 2024.
Mesas de cáncer para seguimiento a las diferentes EAPB por parte de la oficina DVSCNT
Reunión para definir las actividades que se realizaran en el proyecto de la Universidad de pamplona denominado Valoración de la agudeza visual en pacientes afectados por la enfermedad de Hansen.
seguimiento a la implementación de la vacunación contra la Hepatitis B para verificar el cumplimiento a los esquemas de vacunación en la población (LGTBI, Habitantes de calle, Hombres que tienen relacion con hombre, Transgénero, Trabajadoras sexuales, Indígenas) en articulación con el PAI
Consejo Departamental de Zoonosis Junio 27 de 2024</t>
  </si>
  <si>
    <t>Brindar Asistencia técnica teórico práctica en el funcionamiento del aplicativo WINSISVAN versión 6.0 2019 a responsable del Winsisvan del Municipio de Cúcuta,  Referente Dimensión SAN y Reynoldh ochaga,Técnico en Sistemas Apoyo a la Gestión de la Dimensión SAN- Secretaría de Salud Municipal Cúcuta. Soporte Acta No. 003, del 2 de mayo 2024 y evidencias fotográficas/ Arboledas, Soporte Acta no. 006, 17 de junio 2024 y evidencias fotográficas
socialización y seguimiento a la implementación de plan de aceleración y detección de cáncer de mama, cuello uterino y cáncer infantil con los 40 municipio del Departamento.
seguimiento a la etapa de alistamiento del modelo CERS a los 5 Municipios con la implementación.
articulación con la ESE de IMSALUD y ESE Jorge cristo sahium para la jornada Rosa en el departamento.
Reunión virtual de Asistencia técnica reporte de soportes de ejecución de transferencias nacionales del MSPS.
Fortalecimiento de capacidades, lineamientos para la atención clínica del Dengue, ESE Suroriental, Centro, Norte y ESE HJCS.                                                                                                                                    
Implementación estrategia Metodológica RBC Municipal.</t>
  </si>
  <si>
    <t>Realizar monitoreo y evaluacion del PAS 2022 formulados por los municipios de jurisdiccion.</t>
  </si>
  <si>
    <t xml:space="preserve"> Debido al  proceso del cargue del PTS 2024-2027 no se habilitado plataforma para cargar la ejecución del  l primer trimestre  de tal manera no se puedo realizar el seguimiento, por lo cual se le socilito a los municipios la ejecucion en archivo excel.</t>
  </si>
  <si>
    <t>Construir el PAS Departamental 2023 a partir de las prioridades en salud publica del PTS 2024-2027</t>
  </si>
  <si>
    <t>Plan de intervenciones colectivas formulado bajo  lineamientos de MSPS definidas en la RES 518 20152.</t>
  </si>
  <si>
    <t>Plan de intervenciones colectivas formulado y contratado con las ESE bajo  lineamientos de MSPS definidas en la RES 518 20152.</t>
  </si>
  <si>
    <t>Se realiza 1100 acciones de IVC   EN SEGURIDAD ALIMENTARIA  Y AMBIENTAL EN LOS 39 MUNICIPIOS</t>
  </si>
  <si>
    <t>Se realiza inspeccion vigilancia y  Control    a  prestadores de  establecimientos farmaceuticos  en los muniicipios de  Cucuta ,los patios, Tibu,ocaña, chinacota,villa del Rosario  el zulia.</t>
  </si>
  <si>
    <t>Se realiza inspeccion vigilancia y  Control    a  prestadores de  establecimientos farmaceuticos  en los municipios de Cucuta, Ocaña, Los Patios, Villa Rosario, El Zulia, La Esperanza, Cachira</t>
  </si>
  <si>
    <r>
      <t>Cumplimiento en la entrega del reporte semanal :</t>
    </r>
    <r>
      <rPr>
        <sz val="14"/>
        <rFont val="Arial"/>
        <family val="2"/>
      </rPr>
      <t xml:space="preserve"> 13</t>
    </r>
    <r>
      <rPr>
        <sz val="14"/>
        <color theme="1"/>
        <rFont val="Arial"/>
        <family val="2"/>
      </rPr>
      <t xml:space="preserve"> reportes
Silencio Epidemiologico :0
Oportunidad en la notificación semanal: 1040 archivos planos
Cumplimiento en el ajuste de casos: sospechoso 1522, probable 1214,laboratorio 5569,clinica 5747,nexo 24,descartado 3069,,error digitacion 75
Ajuste de casos: 17172 casos notificados al SIVIGILA</t>
    </r>
  </si>
  <si>
    <t>Para vigilancia de dengue con diagnóstico y serotipificacion, mortalidad de dengue, . Paralisis flacida aguda,sarampion Rubeola, fiebre amarilla, sindromes de rubeola congenito, difteria, tosferina, mortalidad IRAG, Zika, Chikunguña, covid-19, chagas.</t>
  </si>
  <si>
    <t>Se realizo la 2da mesa de Circular 030 del 2024 los dias 30 y 31 de mayo</t>
  </si>
  <si>
    <t>Se realizaron Asistencia Tecnica a las ESE y municipios, Se realizo seguimiento a las Resoluciones</t>
  </si>
  <si>
    <t>Se realizaron Asistencia Tecnica a las ESE y municipios y  Se realizo seguimiento,  inspeccion y vigilancia a las Resoluciones</t>
  </si>
  <si>
    <t>Se han realizado Asistencias Tecnicas a las ESE Imsalud, ESE Hospital Mental y ESE Hospital Emiro Quintero Cañizarez</t>
  </si>
  <si>
    <t>Esta actividad se realizara en el tercer  trimestre del año</t>
  </si>
  <si>
    <t>Se gestionaron un total de 1621 Referencias en el CRUE</t>
  </si>
  <si>
    <t>El crue cuenta con stock de antivenenos para casos de apoyo a emergencias se envia informe mensual al MSPS</t>
  </si>
  <si>
    <t>EL PLAN ANUAL DE AUDITORIAS FUE APROBADO EN EL MES DE ABRIL 2024 EN EL COMITÉ DIRECTIVO Y  CICI.</t>
  </si>
  <si>
    <t>LA EVALUACION FURAG SE EFECTUO ANTE LA FUNCION PUBLICA EL DIA 16 DE MAYO DE 2024,</t>
  </si>
  <si>
    <t>COMITÉ CICI EFECTUADO EN EL MES DE ABRIL DE 2024,</t>
  </si>
  <si>
    <t>Esta oficina juridica no cuenta con personal idoneo y suficiente para realizar la defensa de los interese de la entidad, El despacho del director ya tiene conocimiento de la situacion -</t>
  </si>
  <si>
    <t>Recursos Financieros, Atención en Salud, Recursos Humanos, Jurídica,  Planeación (Arquitectura) (Sistemas)</t>
  </si>
  <si>
    <t>Entrega y cargue oportuno en la plataforma del SIHO de Minprotección Social.</t>
  </si>
  <si>
    <t>Coordinar la entrega y validación de  la información hospitalaria en la aplicación del Decreto 2193 de 2004, a todas la Red Pública del Departamento</t>
  </si>
  <si>
    <t>Documentos soportes para revisión y validación de información .  Información cargada en el aplicativo web en los plazos establecidos por el Ministerio de Salud y protección Social  y Resolución del IDS</t>
  </si>
  <si>
    <t>(No. de Validaciones / Total de ESE del Departamento )*100</t>
  </si>
  <si>
    <t xml:space="preserve">Entrega y cargue oportuno en la plataforma del SIHO del Ministero de Salud  y Protección Social del Cuarto Trimestre (04 DE MARZO DE 2024) y anual (abril 11 de 2024) vigencia 2023,   16 ESE validades oportunamente  del Dpto.                                                                                                                                                                                                </t>
  </si>
  <si>
    <t xml:space="preserve">Entrega y cargue oportuno en la plataforma del SIHO del Ministero de Salud  y Protección Social del primer Trimestre ( 30 DE MAYO DE 2024) vigencia 2024,   16 ESE validades oportunamente  del Dpto.                                                                                                                                                                                                </t>
  </si>
  <si>
    <t>Recursos Financieros, Atención en Salud, Recursos Humanos, Jurídica,  Planeación Sistemas</t>
  </si>
  <si>
    <t xml:space="preserve">  Las ESE categorizadas en riesgo medio o alto logren equilibrio presupuestal donde los ingresos recaudados alcancen a cubrir los gastos comprometidos.  De esta maneran no generar pasivos, con el fin de garantizar el acceso, oportunidad, continuidad y calidad en la prestación de los servicios de salud a la población usuaria y cumplir con el Seguimiento al monitoreo de la ESE viabilizada</t>
  </si>
  <si>
    <t xml:space="preserve">Coordinar la elaboración de los Programas de Saneamiento Fiscal y Financiero de las ESE categorizadas en riesgo medio o alto de acuerdo al aplicativo y metodología del MSE de los PSFF de las ESE, páguina web del Ministerio de Hacienda y Crédito Público  y Coordinar la información para el Monitoreo, Seguimiento y Evaluación de los Programas de Saneamiento Fiscal y Financiero de las ESE con Programa vaiabilizado  de acuerdo al aplicativo y metodología del MSE de los PSFF de las ESE, páguina web del Ministerio de Hacienda y Crédito Público.   </t>
  </si>
  <si>
    <t xml:space="preserve">- Documento del PSFF presentado a Ministerio de Hacienda y viabilizado a la ESE.  
- Informe de monitoreo  Trimestral del  PSFF entregado por la ESE con PSFF para Revisión y validación.
- Informe de Seguimiento Trimestral elaborado a las ESE con PSFF y enviado al MHCP en las fecha fijadas.                </t>
  </si>
  <si>
    <t xml:space="preserve"> ( No. de ESE categorizadas riesgo alto y medio con PSFF viabilizado Minhacienda/ total de ESE categorizadas en riesgo alto y medio del Departamento) *100 .                           ( No. Informes  de seguimiento de ESE categorizadas riesgo alto y medio con  PSFF viabilizado Minhacienda/ total de ESE categorizadas en riesgo alto y medio del Departamento con PSFF viabilizado por Minhacienda ) *100 .               </t>
  </si>
  <si>
    <t xml:space="preserve"> * El  Informe de Monitoreo, seguimiento y evaluación  al Programa de Saneamiento Fiscal y Financiero viabilizado por el Ministerio de Hacienda y Crédito Público de la  ESE Centro de Rehabilitación Cardioneuromuscular correspondiente al primer, segundo y tercer  Trimestre de 2023 , no se ha  presentado y cargado en la plataforma SIED del Ministerio de Hacienda y Crédito Público por encontrarse este ministerio efectuando ajustes a los formatos utilizados por la ESE y por IDS para rendir el informe de MSE.                                                                                          Este informe se presentará en el mes de abril de 2024, consoli -dado de los tres trimestre de 2023.</t>
  </si>
  <si>
    <t xml:space="preserve"> * El  Informe de Monitoreo, seguimiento y evaluación  al Programa de Saneamiento Fiscal y Financiero viabilizado por el Ministerio de Hacienda y Crédito Público de la  ESE Centro de Rehabilitación Cardioneuromuscular correspondiente al primer, segundo y tercer  Trimestre de 2023 ,  fue    presentado y cargado en la plataforma SIED del Ministerio de Hacienda y Crédito Público el 22 de abril de 2024, Radicado 1-2024-034868 .                                                                                                                                                                                                                                                                                                                                                                                                                                                                                                                                                                                                                                                                                                                                                                                                                                                                                                                                                                                                                                                                                                                                                                                                                                                                                                                                                                                                                                                                                                                                                                                                                                                                         *En junio 21 se realiza asistencia técnica   por parte del Ministerio de Hacienda y Crédito Público, vía TEAMS dirigida a las Entidades Territoriales y 4 ESE categoriazadas por el Ministerio de Salud y Protección Social mediante las Resoluciones  851/2023 (3 ESE: Hospital REgional Occidente de Cáchira riesgo medio,  Hospital Jorge Cristo Sahium de V/Rosario y Juan Luis Londoño del Zulia riesgo alto  y 960/2024 ESE Hospital Joaquín Emiro Escobar de Herán riesgo alto, sobre la elaboración, presentación y viabilización del Programa de Saneamiento Fiscal y Financiero-P.S.F.F., que deben  adopatar estas ESE.</t>
  </si>
  <si>
    <t>Grupo Financiero con responsabilidad de las ESE como empleadoras y las Entidades Administradoras  (Cesantías, Salud, Pensiones y ARL)</t>
  </si>
  <si>
    <t xml:space="preserve">Programar las actividades de acuerdo al cronograma establecido en la Resolucion 1545 de 2019 y sus modificaciones espedidas por el Ministerio de Salud y Protección Social, hasta cumplir el 100% de lo programado para el desarrollo del proceso de Saneamiento de Aportes Patronales con las entidades empleadoras del Departamento. </t>
  </si>
  <si>
    <t>Convocar y coordinar mesas de saneamiento  de acuerdo a la solicitud de las entidades empledoras o Administradoras en cumplimiento de información  del  inciso   segundo  del  artículo  9 de  la Resolución 1545-10/06/2019 
- Actualizar el registro de la  información requerida a través del aplicativo  de gestión de aportes patronales que dispone el Ministerio para las activiades definidas en el cronograma de Proceso SAP 2012-2016
-Dar apoyo a las entidades administradoras   y  empleadoras   para dar cumplimiento al proceso y  finalizar   el   proceso,  conforme a lo determinado en la noirma vigente
Realizar   el  seguimiento  permanente   al  desarrollo  del procedimiento y los informes requeridos por los difrententes entes de control y MSPS.</t>
  </si>
  <si>
    <t xml:space="preserve">Actas de conciliación  que serán generadas en virtud de la Resoluciòn 1545 de 2019 y sus modificaciones desde el  aplicativo de gestión de aportes patronales del MSPS o a traves de cumplimiento deotras normas. 
- Cierre de mesas y cargue de Actas de conciliación ya suscritas en el proceso  a traves del aplicativo de Gestion de Aportes Patronales en SISPRO.
- Informes de la revision de los reprotes presentados por las Entidades Empleadoras del Departamento. 
</t>
  </si>
  <si>
    <t>No. ESE con % Saneamiento de Aportes Patronales -2012-2016 / Total de ESE Del Departamento con 100% Saneamiento Aportes Patronales )*100</t>
  </si>
  <si>
    <t>En este trimestre se continua efectuando seguimiento a la Resolución No.1545 de 2019 y sus modificaciones,  atendiendo las solicitudes presentadas por las Entidades Empleadoras (ESE) municipales y departamentales y Entidades Administradoras, para facilitar tramites pendientes  para el desarrollo de acatividades del proceso SAP.                                             * Se remite Circular No.019 de fecha 15 de enero de 2024, firmada por el Director del I.D.S., dirigida a la Entidades Empleadoras municipales y departamentales del Dpto Norte de Santander, solicitud información sobre el Saneamiento de Aportes Patronales con referencia al proceso de las vigencias 1994-2011 y 2012-2016, para la elaboración del consolidado recursos devueltos a las Entidades Empleadoras.</t>
  </si>
  <si>
    <t xml:space="preserve">Se continua efectuando seguimiento a la Resolución No.1545 de 2019 y sus modificaciones,  atendiendo las solicitudes presentadas por las Entidades Empleadoras (ESE) municipales y departamentales y Entidades Administradoras, para facilitar tramites pendientes  para el desarrollo de acatividades del proceso SAP.,  revisión efectuada dentro del Decreto 2193 de 2024, trimestralmente (Primer trimestre 2024)                                             </t>
  </si>
  <si>
    <t xml:space="preserve"> Elaborar la distribucion  de los recursos SGP- Subsidio Oferta a las ESE de acuerdo a los muncipios monopolios de acuerdo a metodología del IDS acorde normatividad- Elaborar los indicadores financieros - realizar seguimientos a los indicadores trimestralmente e informar  ala oficina de Prestación de Servicios para el giro de los recursos</t>
  </si>
  <si>
    <r>
      <t xml:space="preserve">Documento de Distribución recursos SGP- Subsidio Oferta por ESE y por Municipio aprobados por Comité Directivo-  Indicadores Financieros concertado por ESE y Certificaciones trimestrales de seguimiento </t>
    </r>
    <r>
      <rPr>
        <sz val="10"/>
        <color indexed="63"/>
        <rFont val="Arial Narrow"/>
        <family val="2"/>
      </rPr>
      <t>.</t>
    </r>
  </si>
  <si>
    <t>Grupo Financiero - Asesores con responsabilidad de las ESE para documento de distribución y ejecución Recursos de Oferta del sistema General de Participaciones</t>
  </si>
  <si>
    <t>No. ESE con % Indicadores Financieros Trimestrales  / Total de ESE Del Departamento con 100% Seguimiento Indicadores Financieros* 100)</t>
  </si>
  <si>
    <t>* Con Oficio No.0462 de abril 29 de 2024, firmado por el Director del IDS, se remite al Ministerio de Salud y Protección Social, documento de la distribución de los Recursos SGP-Subsidio Oferta vigencia 2024, por ESE y por municipios acorde a lo estipulada en oa Resolución No.00484 de 2024, para revisión y aprobación,                                                                                                                                                                                                                                                               * El 14 de mayo de 2024, se remite Oficio No.0561, al Ministerio de Salud y Protección Social, firmado porel Director del IDS,  con el cual se ENVIA la Distribución defintiiva de los recursos Oferta teniendo en cuenta los lineamientos de la Resolución 00484 de 2024, Artículo 4 númeral 4.2 y los documentos de Distribución expedidos del Departamento Nacional de Planeación SGP-87 de febrero de 2024, SGP-91 de mayo de 2024, última doceava vigencia 2023 y los rendimientos financieros 2023 y los meses de enero, febrero y marzo de 2024, se anexa documento word y excel.                                   *Oficio 0655 de mayo 31 de 2024, diridigo al Ministerio de Salud y Protección Social, firmado por el Director del IDS, con el cual se envia ajuste efectuado al documentos de distribución, solicitado por Minsalud.           * Oficio 0741 de junio 26 de 2024, dirigido al Ministerio de Salud y Protección Social, firmado por el Director del IDS, con el cual se remite la entrega final de la Distribución de los Recursos SGP- Subsidio a la  Oferta 2024.                                                                                                                               *Se remite Circular Informativa No.008 del 17 de junio de 2024, firmada por el P:E. Coordinadro del Grupo de REcursos Financieros a las siete (/) ESE del Departamento con municipios trazadores, los Indicadores de Gestión Financiera (Metas recaudo Servicios de Salud, Metas recaudo cartera y metas costos y gastos Prestación de Servicios de Salud vigencia 2024, para efectuar seguimiento a la ejecución de los recursos asignado SGP-Subsidio a la Oferta 2024.</t>
  </si>
  <si>
    <t>Recursos Financieros</t>
  </si>
  <si>
    <t>Revisar Incorporaciòn y ejecuciòn total de los recursos asignados a la ESE , preparar los informes y enviar en la periodicidad exigida por el MSPS</t>
  </si>
  <si>
    <t>Expedir Concepto Técnico para incorporar al presupuesto los recursos del MSPS asignados por Resolcuiòn - Realizar seguimiento a la ejecuciòn, verificar cumplimiento de requisitos y  reportes a través de las plataforma SIHO o el medio que defina el MSPS para tal fin para la ESE- Preparar los informes y enviar en la priodicida exigida por el MSPS lo de la competencia por Financiera</t>
  </si>
  <si>
    <t>Total asignado por resolucion y Numero de ESE con  valor asignado - Informes de ejecuciòn y reportes exigidos por la norma  para su ejecuciòn</t>
  </si>
  <si>
    <t>Valor total asignado  / Total ejecutado en el periodo</t>
  </si>
  <si>
    <t>Recursos Financieros- Asesores</t>
  </si>
  <si>
    <t xml:space="preserve">Presupuesto de ESE aprobados por el CONFIS Departamental y adoptados por las Juntas directivas de las ESE, al igual que expedir concepto a las modificaciones y Planes de cargos durante la vigencia actual. </t>
  </si>
  <si>
    <t>Circularizar lineamientos para elaboración del proyecto de presupuesto ingresos y gastos de la vigencia 2023. Presupuestos elaborados. Presupuestos programados. Modificaciones presupuestales asesoradas.  Conceptos aprobación presupuesto y modificaciones a los mismos.</t>
  </si>
  <si>
    <t xml:space="preserve">*Revisión Operaciones Cierre de Vigencia 2023, e incorporación al presupuesto de ingresos y gastos vigencia 2024 (10 ESE Dpales de primer, segundo y tercer nivel de atención)                                                                                                                         * Modificaciones presupuestales asesoradas y con  Conceptos Técnicos  de  modificaciones al  presupuesto ingresos y gastos a las ESE del Departamento, en el primer trimestre de 2024: incorporación Operaciones cierre vigencia 2023, Incorporación Disponibioidad Inicial, incorporación cuentas por cobrar vigencvias anteriores, adición recursos Minsalud, Incorporación Contratos Interadministrativos, incorporación recursos pago cesantías retroactivas;  para un  total de 20 conceptos técnicos emitidos para aprobación de las Juntas de las ESE.                                                                                                                                                               </t>
  </si>
  <si>
    <r>
      <t>* Modificaciones presupuestales asesoradas y con  Conceptos Técnicos  de  modificaciones al  presupuesto ingresos y gastos a las ESE del Departamento, en el segundo trimestre de 2024: incorporación recaudo cuentas por cobrar vigencvias anteriores y actual vigencia, incorporación recursos rendimientos financieros,  adición recursos Minsalud, Adición recursos convenios con: Gobernación, HOPE, FUDOC, Incorporación Contratos Interadministrativos PIC, incremento salarial 2024,   para un  total de</t>
    </r>
    <r>
      <rPr>
        <b/>
        <u/>
        <sz val="10"/>
        <color indexed="8"/>
        <rFont val="Arial Narrow"/>
        <family val="2"/>
      </rPr>
      <t xml:space="preserve"> 24 </t>
    </r>
    <r>
      <rPr>
        <sz val="10"/>
        <color indexed="8"/>
        <rFont val="Arial Narrow"/>
        <family val="2"/>
      </rPr>
      <t xml:space="preserve"> conceptos técnicos emitidos para aprobación de las Juntas de las ESE.                                                                                                                                                               </t>
    </r>
  </si>
  <si>
    <t xml:space="preserve">Presentar al MSPS  y al Departamento la propuesta de distribución de recursos asignados a las ESE  con PSFF para su aprobación y las modificaciones cuando fueren del caso, igual que seguimeinto a su ejecución. </t>
  </si>
  <si>
    <t xml:space="preserve">Realizar propuesta de distribución de los recursos cupos asignados como apoyo a los PSFF a las ESE categorizadas en riesgo medio y alto y modificaciones a la propuesta.  - Asistencia Técnica, seguimiento, revisión, aprobación conceptos objeto de pago por parte de la FIDUCIA, envio informes y custodia archivos documentales relacionados con los conceptos de pago a las ESE con asignación de recursos </t>
  </si>
  <si>
    <t xml:space="preserve">Documentos soportes presentados por la ESE a las cuales se le asignaron recursos de acuerdo a la descripción de la medida asignada.  Resolución IDS asignación cupo recursos. Archivos documentales concepto de pago. </t>
  </si>
  <si>
    <t>Valor asignado , tramitado y  avalado para pago de los recursos del Ministerio de Salud  y el Departamento para cada  ESE con PSFF viabilizado por el Ministerio de Hacienda / Total recursos asignados a la ESE para ejecutarlos.</t>
  </si>
  <si>
    <t>En el presente trimestre se ha continuado con  ejecución y pago de pasivos a los recursos asignados a la ESE Centro de Rehabilitación Recursos FONPET -NORTE DE SANTANDER-SECTOR SALUD asignados,en cumplimiento a lo dispuesto en el PSFF,  Se efectuo revisión  de los documentos soportes para la autorización del giro por parte del Director del IDS y  se hace el  giro de estos recursos a la FIDUCIA-FIDUAGRARIA y pagos a los beneficiarios finales.</t>
  </si>
  <si>
    <t>En el presente trimestre se ha continuado con  ejecución y pago de pasivos a los recursos asignados a la ESE Centro de Rehabilitación Recursos FONPET -NORTE DE SANTANDER-SECTOR SALUD asignados,en cumplimiento a lo dispuesto en el PSFF,  Se efectuo revisión  de los documentos soportes para la autorización del giro por parte del Director del IDS y  se hace el  giro de estos recursos a la FIDUCIA-FIDUAGRARIA y pagos a los beneficiarios finales, el 24 de junio de 2024</t>
  </si>
  <si>
    <t>Recursos Financieros, Presupuesto, Tesorería, Jurídica, Prestación de Servicios y Salud Pública</t>
  </si>
  <si>
    <t xml:space="preserve">Cumplir  envio oportuno de la cuenta Anual a la gobernación del Departamento para su consolidación. </t>
  </si>
  <si>
    <t>Realizar comunicación solicitud información cuadros informe a la Contraloria General de la Nación (SIRECI) sobre ejecución recursos del Sistema General de Participaciones. Consolidado de la información.</t>
  </si>
  <si>
    <t xml:space="preserve">Consolidado de la documentación solicitada y remitida a la Contadora del Departamento </t>
  </si>
  <si>
    <t xml:space="preserve">Se remite el informe mediante Oficio D-No.0153 de fecha 26 de febrero de 2024, a la Secretria de Hacienda del Dpto  en medio físico Radicado No.2024-08400-006074-2 de fecha 28 de febrero de 2024 y por correo electronico a la Secretria de Hacienda del Dpto el 28 de febrero de 2024. </t>
  </si>
  <si>
    <t>Informe rendido en el primer trimestre de 2024</t>
  </si>
  <si>
    <t xml:space="preserve"> Areas involucradas en el Plan de Desarrollo (Coordinadora Recursos Financieros y Presupuesto)</t>
  </si>
  <si>
    <t>Cumplir con la información financciera que requieran las áreas involucradas en el Plan de Desarrollo</t>
  </si>
  <si>
    <t>Colaborar en la ejecución del Plan de Desarrollo del Departamento en lo correspondiente a recursos financieros del sector salud</t>
  </si>
  <si>
    <t>Plan de Desarrollo del Departamento elaborado 2024-2027</t>
  </si>
  <si>
    <t>Ejecución de proyectos enviada a Planeación con corte a diciembre de 2023, Correo enviado Enero 30 de 2024 - Ejecución VI TRIM de 2023.</t>
  </si>
  <si>
    <t>Ejecución de proyectos enviada a Planeación con corte a Marzo de 2024, Correo enviado Abril 30 de 2024 - Ejecución I TRIM de 2024.</t>
  </si>
  <si>
    <t xml:space="preserve">Con Oficio RF-No.056 del 31 de mayo de 2024, se remite a la Oficina de Atención en Salud del IDS,   la  evaluación de la Capacidad de Gestión Municipios Descentra lizados vigencia 2023 , debidamente valorada municipio por municipio, acorde a la Metodoloía implantada por el Ministerio de Salud y Protección Social.      </t>
  </si>
  <si>
    <t>PROGRAMADO: En el mes de diciembre de 2023 se adopta el presupuesto para vigencia fiscal de 2024 con el Acuerdo N°010 del 26 de diciembre de 2023. 
PRESUPUESTO INICIAL: Subcuenta de Régimen Subsidiado  de $44.715.825.338.
ADICIONES: Acuerdo No.001 del 9 de mayo de 2024 $6,285,277,832.68 ,    Acuerdo No.003 del 9 de mayo de 2024 $1.451.702.977.2
PRESUPUESTO DEFINITIVO: 63.452.806.147.88
EJECUTADO: Se ejecutó en al primer trimestre  $28.999.798.299.77</t>
  </si>
  <si>
    <t>En este trimestre no se efectuo cancelación de Reservas.</t>
  </si>
  <si>
    <t>Ejecución presupuestal de Ingresos y Gastos del primer trimestre de 2024 (ENERO A MARZO), consolidada y entregada el 30 de abril de 2024 a Sistemas para publicación Gobierno en Línea</t>
  </si>
  <si>
    <r>
      <t>Informe contable del primer trimestre de 2024, cargado en el chip de la Contaduría General de la Nación  el 30 de abril de 2024</t>
    </r>
    <r>
      <rPr>
        <sz val="10"/>
        <color indexed="8"/>
        <rFont val="Arial Narrow"/>
        <family val="2"/>
      </rPr>
      <t>.</t>
    </r>
  </si>
  <si>
    <t>Se realizó el registro de todas las operaciones financieras Presupuesto, en el sistema Integrado Financiero TNS. Ejecución de 1231 disponibilidades presupuestales, 1878 registros presupuestales y 3274 definitivas.</t>
  </si>
  <si>
    <r>
      <t xml:space="preserve"> </t>
    </r>
    <r>
      <rPr>
        <sz val="10"/>
        <color indexed="8"/>
        <rFont val="Arial Narrow"/>
        <family val="2"/>
      </rPr>
      <t>En la oficina de Central de Cuentas se elaboraron , radicaron , tramitarón  en el mes de ABRIL 2024: 499 ordenes de pago (Reserva Presupuestal 6) , en MAYO  664 ordenes de pago  y JUNIO 523 ordenes de pago (Reserva Presupuestal 6).                                                                                                        Para un total de ordenes de pago  elaboradas y tramitadas  en el  segundo  trimestre 2024 de</t>
    </r>
    <r>
      <rPr>
        <b/>
        <sz val="10"/>
        <color indexed="8"/>
        <rFont val="Arial Narrow"/>
        <family val="2"/>
      </rPr>
      <t xml:space="preserve"> 1,686</t>
    </r>
    <r>
      <rPr>
        <sz val="10"/>
        <color indexed="8"/>
        <rFont val="Arial Narrow"/>
        <family val="2"/>
      </rPr>
      <t xml:space="preserve">  (De las cuales  fueron rechazadas, devueltas y corregidas en el SECOP II 313,  Rechazadas internas 23,  Reservas Presupuestales 12 y viaticos 224 )</t>
    </r>
    <r>
      <rPr>
        <b/>
        <sz val="10"/>
        <color indexed="8"/>
        <rFont val="Arial Narrow"/>
        <family val="2"/>
      </rPr>
      <t xml:space="preserve">   </t>
    </r>
    <r>
      <rPr>
        <sz val="10"/>
        <color indexed="8"/>
        <rFont val="Arial Narrow"/>
        <family val="2"/>
      </rPr>
      <t xml:space="preserve">
</t>
    </r>
    <r>
      <rPr>
        <b/>
        <sz val="10"/>
        <color indexed="8"/>
        <rFont val="Arial Narrow"/>
        <family val="2"/>
      </rPr>
      <t>Total tramitadas vigencia 2024: 431</t>
    </r>
    <r>
      <rPr>
        <sz val="10"/>
        <color indexed="10"/>
        <rFont val="Arial Narrow"/>
        <family val="2"/>
      </rPr>
      <t xml:space="preserve">
 </t>
    </r>
    <r>
      <rPr>
        <sz val="10"/>
        <color indexed="8"/>
        <rFont val="Arial Narrow"/>
        <family val="2"/>
      </rPr>
      <t xml:space="preserve">-Tesoreria, realizó el registro de todas las operaciones financieras, emitiendo  2,669 comprobantes de pago en del segundo trimestre de 2024.   </t>
    </r>
  </si>
  <si>
    <t>• ACUERDOS Nos.001 del 09 de Mayo de 2024
• ACUERDOS Nos.002 del 09 de Mayo de 2024
• ACUERDOS Nos.003 del 09 de Mayo de 2024
• RESOLUCIÓN No.2017 del 16 de Mayo de 2024
• RESOLUCIÓN No.2224 del 30 de Mayo de 2024</t>
  </si>
  <si>
    <r>
      <t xml:space="preserve">
Del periodo de abril al 30 de junio de  2024, se presentaron los siguientes informes:                                                                                                                                                                                                   </t>
    </r>
    <r>
      <rPr>
        <b/>
        <u/>
        <sz val="10"/>
        <color indexed="8"/>
        <rFont val="Arial Narrow"/>
        <family val="2"/>
      </rPr>
      <t>TESORERIA</t>
    </r>
    <r>
      <rPr>
        <b/>
        <sz val="10"/>
        <color indexed="8"/>
        <rFont val="Arial Narrow"/>
        <family val="2"/>
      </rPr>
      <t xml:space="preserve">:  </t>
    </r>
    <r>
      <rPr>
        <sz val="10"/>
        <color indexed="8"/>
        <rFont val="Arial Narrow"/>
        <family val="2"/>
      </rPr>
      <t xml:space="preserve">                                        
 </t>
    </r>
    <r>
      <rPr>
        <u/>
        <sz val="10"/>
        <color indexed="8"/>
        <rFont val="Arial Narrow"/>
        <family val="2"/>
      </rPr>
      <t>Retencion en la Fuente presentadas:</t>
    </r>
    <r>
      <rPr>
        <sz val="10"/>
        <color indexed="8"/>
        <rFont val="Arial Narrow"/>
        <family val="2"/>
      </rPr>
      <t xml:space="preserve">                                                                                                            - (19 de abril /2024) mesmarzo de 2024,                                                                                                                       -(23 de mayo /2024) mes abril de  2024 destino a la DIAN                                                                                       - (21 de junio /2024) mes mayo de 2024 destino a la DIAN.                                                                                                                                 </t>
    </r>
    <r>
      <rPr>
        <u/>
        <sz val="10"/>
        <color indexed="8"/>
        <rFont val="Arial Narrow"/>
        <family val="2"/>
      </rPr>
      <t xml:space="preserve">Declaracion Bimestral del ICA: </t>
    </r>
    <r>
      <rPr>
        <sz val="10"/>
        <color indexed="8"/>
        <rFont val="Arial Narrow"/>
        <family val="2"/>
      </rPr>
      <t xml:space="preserve">                                                                                                                                                                                                                                         -Bimestre de Marzo-Abril de 2024 (22 de mayo de  2024)   Retencion  por descuentos de  ICA, con destino a la Alcaldia de San Jose de Cucuta                                                                                                                                                                                                                                     </t>
    </r>
    <r>
      <rPr>
        <u/>
        <sz val="10"/>
        <color indexed="8"/>
        <rFont val="Arial Narrow"/>
        <family val="2"/>
      </rPr>
      <t xml:space="preserve">Circular Unica Tipo 277 (Juegos de Suerte y Azar) - Supersalud:  </t>
    </r>
    <r>
      <rPr>
        <sz val="10"/>
        <color indexed="8"/>
        <rFont val="Arial Narrow"/>
        <family val="2"/>
      </rPr>
      <t xml:space="preserve">                                                            - Marzo 2024 (Se presento el 3 de abril de 2024)                                                                                                                                 - Abril de 2024         Se presento el 7 de mayo de 2024)                                                                                                                            -Mayo  de 2024     (Se presento el 6 de junio de 2024)                                                                                                                               Informe anual Circular Externa formato FT032 - Supersalud                                        
 </t>
    </r>
    <r>
      <rPr>
        <u/>
        <sz val="10"/>
        <color indexed="8"/>
        <rFont val="Arial Narrow"/>
        <family val="2"/>
      </rPr>
      <t>Reporte de Ingresos propios-recaudos</t>
    </r>
    <r>
      <rPr>
        <sz val="10"/>
        <color indexed="8"/>
        <rFont val="Arial Narrow"/>
        <family val="2"/>
      </rPr>
      <t xml:space="preserve">:                                                                                 (Marzo de 2024) se envio el 4-04-2024                                                                                             (Abril de 2024) se envio el 3-05-2024                                                                                                (Mayo 2024) se envio el 6-06-2024    Se envia a Hacienda Departa-mental para que lo envie a la Federacion Nacional de Departamentos.                                                                                                                                                                                                                                                                                                                                                                                                                                  </t>
    </r>
    <r>
      <rPr>
        <u/>
        <sz val="10"/>
        <color indexed="8"/>
        <rFont val="Arial Narrow"/>
        <family val="2"/>
      </rPr>
      <t>Informe universo de productores, Licores Vinos Aperitivos Similares, Cervezas del año 2024</t>
    </r>
    <r>
      <rPr>
        <sz val="10"/>
        <color indexed="8"/>
        <rFont val="Arial Narrow"/>
        <family val="2"/>
      </rPr>
      <t xml:space="preserve"> Primer cuatrimestre de 2024)- Presentado a la Secretaria de Hacienda Departamental quien lo consolida y lo envia a la Supersalud.                                                                                                                                                                                                           </t>
    </r>
    <r>
      <rPr>
        <u/>
        <sz val="10"/>
        <color indexed="8"/>
        <rFont val="Arial Narrow"/>
        <family val="2"/>
      </rPr>
      <t>Informe Resolucion 6348 enviada al MSPS</t>
    </r>
    <r>
      <rPr>
        <sz val="10"/>
        <color indexed="8"/>
        <rFont val="Arial Narrow"/>
        <family val="2"/>
      </rPr>
      <t xml:space="preserve"> - se presento en abril  de 2024.                                                                                                                                                                                                                                                                                                                                                                                                                                                                                                                                                                                                                                                                                                                                                                                                                                                                                                                                                                                                                                                                                                                                                                                                        </t>
    </r>
    <r>
      <rPr>
        <b/>
        <sz val="10"/>
        <color indexed="8"/>
        <rFont val="Arial Narrow"/>
        <family val="2"/>
      </rPr>
      <t xml:space="preserve"> </t>
    </r>
    <r>
      <rPr>
        <b/>
        <u/>
        <sz val="10"/>
        <color indexed="8"/>
        <rFont val="Arial Narrow"/>
        <family val="2"/>
      </rPr>
      <t>PRESUPUESTO</t>
    </r>
    <r>
      <rPr>
        <b/>
        <sz val="10"/>
        <color indexed="8"/>
        <rFont val="Arial Narrow"/>
        <family val="2"/>
      </rPr>
      <t xml:space="preserve">:     </t>
    </r>
    <r>
      <rPr>
        <sz val="10"/>
        <color indexed="8"/>
        <rFont val="Arial Narrow"/>
        <family val="2"/>
      </rPr>
      <t xml:space="preserve">                
</t>
    </r>
    <r>
      <rPr>
        <b/>
        <sz val="10"/>
        <color indexed="8"/>
        <rFont val="Arial Narrow"/>
        <family val="2"/>
      </rPr>
      <t>INFORMES DE LEY</t>
    </r>
    <r>
      <rPr>
        <sz val="10"/>
        <color indexed="8"/>
        <rFont val="Arial Narrow"/>
        <family val="2"/>
      </rPr>
      <t xml:space="preserve">
• SUPERSALUD FORMATO FT035 Y FT036 - ANUAL  2022, 2023 (correo enviado a sistemas - 19 abril) 
• SUPERSALUD FORMATO FT035 Y FT036 - TRIMESTRAL - I TRIM 2024 - IDS  (correo enviado a sistemas - 27 Abril de 2024)
• FUT I TRIM de 2024 (Correo envío Secretaria Hacienda 26 abril de 2024) (Formatos de Tesoreria y Victimas)
• RESOL.6348-2016 - I TRIM 2024(Correo_ envío Sistemas - 12 abril de 2024)
• EJECUCIONES ACTIVA Y PASIVA - SIA I TRIM 2024 (Correo Enviado Sistemas 5 de Julio 2024)
• PLAN FINANCIERO DE SALUD - FORMATO 2 RENTAS Y3 OTROS INGRESOS  (Correo Enviado a Financiera dependencias, fechas 8,17,24,27,28,29 de mayo de 2024)                                                                                                                                                                                                               </t>
    </r>
    <r>
      <rPr>
        <b/>
        <sz val="10"/>
        <color indexed="8"/>
        <rFont val="Arial Narrow"/>
        <family val="2"/>
      </rPr>
      <t xml:space="preserve">INFORMES INSTITUCIONALES      </t>
    </r>
    <r>
      <rPr>
        <sz val="10"/>
        <color indexed="8"/>
        <rFont val="Arial Narrow"/>
        <family val="2"/>
      </rPr>
      <t xml:space="preserve">
• PLAN DE ACCIÓN I TRIM (Correo envío a Financiera IDS 12 de abril de 2024)
• GOBIERNO EN LÍNEA I TRIM DE 2024 (Correo envío a Sistemas - 30 abril de 2024)
• EJECUCIÓN PRESUPUESTAL I TRM 2024 (Correo enviado a Planeación 16 abril de 2024)</t>
    </r>
  </si>
  <si>
    <t xml:space="preserve">DRA. GLORIA MONTAÑO
NOHORA CADENA 
</t>
  </si>
  <si>
    <t>NOHORA CADENA</t>
  </si>
  <si>
    <t>Asesorias al total de prestadores de servicios de salud  en relacion al S.U.A</t>
  </si>
  <si>
    <t xml:space="preserve">DRA. GLORIA MONTAÑO MONCADA
LEYDA MARIÑO
</t>
  </si>
  <si>
    <t xml:space="preserve">actividad desarrollada en el primer trimestre de la vigencia </t>
  </si>
  <si>
    <t>cargue plataforma SISPRO</t>
  </si>
  <si>
    <t>Planes PETI, Plan de tratamiento de riesgos de Seguridad y Privacidad de la Información, Plan de Seguridad y Privacidad de la Información Y  Plan de Mantenimiento de Servicios Tecnológicos  publicados en la página web institucional.
Presentación ante el Comité Institucional de Gestión y Desempeño
del seguimiento a los 4 planes liderados por Mintic
Protocolo IPv6 implementado en convivencia con el protocolo IPv4
Entrega al distribuidor autorizado  de los elementos de la Entidad con concepto de improductivos, obsoletos
y  que se encuentran en mal estado</t>
  </si>
  <si>
    <t xml:space="preserve">La oficina Sistemas de Información hace seguimiento a los planes de Gobierno Digital que establece el Decreto 612 de 2018 de la Función Pública y que se encuentran publicados  en la página web institucional a 31 de enero de la presente vigencia en el link https://ids.gov.co/planes/plan-de-accion-institucional/ 
Con el fin de avanzar en la  implementación de la Política de Gobierno Digital en la entidad se socializaron, en el primer Comité de Gestión y Desempeño Institucional realizado el día 13 de Junio del 2024, los siguientes temas:
- Esquema de Publicación de Información  IDS  Resolución N°. 2709 de 2023
- Política de Gobierno Digital - Decreto 767 de 2022 - MINTIC
- Programa de gestión integral de Residuos de Aparatos Eléctricos y Electrónicos – RAEE
 </t>
  </si>
  <si>
    <t>Todos los aplicativos institucionales se encuentran en normal funcionamiento. 
Se presta soporte técnico permanente para garantizar la normal operatividad del software institucional que compete a cada una de las dependencias.
Mediante oficio N° 025 de Mayo 27 de 2024 dirigido a  todas las áreas responsables de los módulos del Software TNS se solicita confirmar la viabilidad del pago TNS SAS Factura 1/3 según el estado de solicitudes pendientes presentadas a la empresa TNS.</t>
  </si>
  <si>
    <t>En el primer Comité de Gestión y Desempeño Institucional,  realizado el día 13 de Junio del 2024, la Oficina Sistemas de Información socializó el Esquema de Publicación de Información  IDS adoptado mediante  Resolución N°. 2709 de 2023
De conformidad con la Ley de 1712 de 2014, Ley de Transparencia, en el siguiente link de la página web, se presenta el registro de publicaciones  realizadas durante el segundo trimestre a la vigencia 2024 
https://ids.gov.co/2024/TRANSPARENCIA/PUBLICACIONES_WEB_2024_junio.pdf
Durante el segundo Trimestre de la presente vigencia se realizaron 91 solicitudes de publicación las cuales fueron atendidas en su totalidad oportunamente.
La oficina de Sistemas hace seguimiento a la actualización de contenidos en el portal institucional de acuerdo con lo establecido en el Esquema de Publicación de Información  en cumplimiento de lo establecido en la  Resolución 1519 de 2020 de Mintic  .</t>
  </si>
  <si>
    <t>Se realizó socialización personalizada de las principales recomendaciones de la  Guía de Mantenimiento Preventivo y Correctivo de los Equipos Informáticos (Res. Nº 5039 de noviembre de 2023) a  funcionarios y contratistas que presentaron solicitud de servicio técnico en el trimestre.</t>
  </si>
  <si>
    <t>Mediante Circular N° 425 de 20/Jun/2024,  el Director de la entidad convoca a funcionarios y contratistas a la socialización de la  Guía de Mantenimiento Preventivo y Correctivo de los Equipos Informáticos,  adoptada mediante Resolución 5039 de 2023. La socialización se realizó de manera virtual el día Jueves, 27 de junio  9:00 – 11:00am mediante el link https://meet.google.com/dqo-vsmy-hjj  . Con asitencia de mas de 50 funcionarios de la institucion.</t>
  </si>
  <si>
    <t xml:space="preserve">La Oficina de Sistemas de Información presta soporte técnico oportuno en todas las sedes y dependencias del IDS con el fin de mantener continuidad en los servicios técnicos y tecnológicos en la entidad. 
Durante el segundo trimestre de 2024  se registraron un total de 122 solicitudes de servicio técnico atendidas por el personal técnico de la oficina. Adicionalmente, se prestó soporte técnico a usuarios con alta prioridad del servicio y no registraron solicitud. </t>
  </si>
  <si>
    <t xml:space="preserve">Se están haciendo actualizaciones del Sistema Integrado de Gestión de Calidad, en el cual se está creando
el módulo de gestión de archivos.
Apoyo en la rendición de Informes por parte de la Oficina de Sistemas en los siguientes informes:
• Reporte del Decreto 2193  de 2004 e informes financieros como: Balance general, ejecución presupuestal, estado de resultados, deuda por cartera, seguimiento de indicadores
• Reportes a la plataforma de la Cámara de Comercio
• Informes a la plataforma de la Supersalud
• Informes que se rinden al ministerio a través del aplicativo PISIS y a la plataforma de la Supersalud sistemas NVRR.
• Asistencia tencina a las oficnas del IDS y a los municipios del Deartamento en la actualización de usuarios institucionales en la plataforma SISPRO del ministerio de Salud.
• Informes de SIA Contraloría trimestral y anualizada
• Reporte e informes de contratación  en las plataformas electrónicas SIA OBSERVA Y SECOP ll
</t>
  </si>
  <si>
    <t>Se realizó la actualización del Sistema Integrado de Gestión de Calidad el cual se entregará a la oficina de Planeacion para su administración y puesta en funcionamoiento.
Asimismo, se realizó la recuperación de la base de datos del sistema de informacion de Salud Ambiental con lo cual se pudo volver a reactivar el fucionamiento de la totalidad del sistema junto al subsistema de infomación de la oficina de Vectores.
Apoyo en la rendición de Informes por parte de la Oficina de Sistemas en los siguientes informes:
• Reporte del Decreto 2193  de 2004 e informes financieros como: Balance general, ejecución presupuestal, estado de resultados, deuda por cartera, seguimiento de indicadores
• Reportes a la plataforma de la Cámara de Comercio
• Informes a la plataforma de la Supersalud
• Informes que se rinden al ministerio a través del aplicativo PISIS y a la plataforma de la Supersalud sistemas NVRR.
• Asistencia técnica a las oficinas del IDS y a los municipios del Departamento en la actualización de usuarios institucionales en la plataforma SISPRO del ministerio de Salud.
• Informes de SIA Contraloría trimestral y anualizada
• Reporte e informes de contratación  en las plataformas electrónicas SIA OBSERVA Y SECOP ll</t>
  </si>
  <si>
    <t xml:space="preserve">falta presentar frente al comité de gestion y desempeño institucional </t>
  </si>
  <si>
    <t xml:space="preserve">implementacion de diagnosticos para el tercer trimestre de la vigencia </t>
  </si>
  <si>
    <t xml:space="preserve">actividad programada para el mes de septiembre </t>
  </si>
  <si>
    <t xml:space="preserve">a esperas de concepto tecnico realizado por el comité territorial de archivo de la gobernacion del departamento </t>
  </si>
  <si>
    <t>Fortalecer la Unidad de Archivo y correspondencia en equipos de digitalización e insumos archivisticos , teniendo en cuental la proyeccion del Recurso humano en la vigencia 2024 - 2027</t>
  </si>
  <si>
    <t xml:space="preserve">Registro de autorizaciones de las profesiones y ocupaciones del área de salud  y reporte mensual al RETHUS. </t>
  </si>
  <si>
    <t>los convenios de subsidio a la oferta esta en proyecto en el tercer  trimestre de acuerdo a directrices del MSPSS y plan de desarrollo</t>
  </si>
  <si>
    <t>nro de  facturas auditadas pagadas/ nro. Facturas radicadas en el trimestre</t>
  </si>
  <si>
    <t xml:space="preserve">Se audito la facturacion de vigencias anteriores y viegencia actual del segundo  trimestre de acuerdo la recurso humano de auditores disponibles para la realzar el proceso de auditadas y pagadas / de acuerdo al indicador </t>
  </si>
  <si>
    <t xml:space="preserve">Realizar 2 fortalecimientos al talento humano (cordinadores de salud publica municipal y  ESES) sobre lineamientos tecnicos y normativos de NNA RPMS, en los 39 municipios. </t>
  </si>
  <si>
    <t>No de fortalecimientos al TH realizadas/ No de fortalecimientos al TH programadas *100</t>
  </si>
  <si>
    <t>Mediante circular 053 del 13 de febrero de 2024 se realiza convocatoria a coordinadores de salud pública municipales para asistencia técnica sobre los lineamientos de Niños niñas y adolescentes, tambien se realizó la socialización de lineamientos del programa nacional para la prevención manejo y control de la Infección respiratoria aguda y la enfermedad diarreica aguda. 
El Programa nacional de prevención, manejo y control de la IRA y la EDA en niños menores de 5 años es el conjunto de estrategias, procesos y acciones interdependientes que deben desarrollarse en todos los territorios con el fin de disminuir la morbilidad grave y mortalidad por estos eventos.
Se recalca la importancia por parte de los coodinadores de salud publica de realizar el analisis de indicadores de morbi-mortalidad por IRA Y EDA a nivel municipal en niños niñas y adolescentes a si mismo como conocer la poblacion en esos curso de vida para la puesta en marcha de las diferentes estrategias que se desarrollan en el programa.</t>
  </si>
  <si>
    <t xml:space="preserve"> </t>
  </si>
  <si>
    <t xml:space="preserve">Asistencia tecnica del 14 al 18 de junio de 2024 por regionales, sobre los lineamientos de Niños niñas y adolescentes, tambien se realizó la socialización de lineamientos del programa nacional para la prevención manejo y control de la Infección respiratoria aguda y la enfermedad diarreica aguda. </t>
  </si>
  <si>
    <t>Asistencia tecnica y seguimiento  al 100% de  las IPS en  la implementación de la  salas ERA,  para la  prevencion de la IRA</t>
  </si>
  <si>
    <t>Participar en el 100% de las  unidades de analisis de mortalidad por IRA  .</t>
  </si>
  <si>
    <t>No de participacion de U.A. realizados/ No de participacion de U.A. programadas *100</t>
  </si>
  <si>
    <t>El  dia 7 de marzo de 2024,  Atendiendo la convocatoria realizada por vigilancia de salud pública mediante conexión virtual, se
realiza análisis de mortalidad por IRA participan las siguientes entidades: el hospital Emiro Quintero
Cañizares donde se recibe primariamente la atención, Clínica Medical Duarte del Municipio de Cúcuta
y municipio de Ocaña.
Datos:
Menor: I.J.P.G.
Edad: 14 meses
Sexo: masculino
Municipio: Ocaña
EPS: Coosalud (No se presentó a la unidad de análisis).
Resumen:
Paciente masculino de 14 meses de edad quien ingresa en brazos de la cuidadora quien refiere que lo
encontró en la cama inconsciente, cianótico, sin responder a estímulos y relajación de esfínter anal,
por lo que es traído de inmediato. refiere que previamente a lo sucedido el menor se encontraba
normal y que se había tomado un tetero y se quedó dormido.
Ingresa en estado de paro, con cianosis generalizada, sin pulso ni respuesta a estimulo por lo cual se
inicia de inmediato RCP avanzada, se obtiene accesos venosos, se administran dos dosis de adrenalina
y se realiza intubación orotraqueal, tiempo de reanimación 5 minutos obteniendo ritmo sinusal y
recuperación del pulso.
El menor recibe atención en el Hospital Emiro Quintero y se traslada a la clínica Medical Duarte donde
se socializan las atención brindadas, el paciente ingresa en camilla con soporte ventilatorio externo en
compañía de médico general, auxiliar de enfermería y madre provenientes del hospital de Ocaña,
madre (zuleima perez granados) refiere la madre que el niño se encontraba el día de ayer bajo el
cuidado de una tía quien le manifestó que hacia el mediodía posterior a la toma de tetero lo llevan a
realizar su siesta y es hallado hacia la 13:00 pm del 09/02/2024 cianótico, sin responder a estímulos
motivo por el cual es llevado de urgencias al hospital de Ocaña donde ingresa sin signos vitales,
realizan reanimación cardiopulmonar avanzada de aproximadamente 5 minutos de duración
El menor permanece desde el 10 de febrero hasta el 19 de febrero en UCI fecha en la que fallece dada
su condición crítica.Se concluye que la mortalidad del menor ocurre a expensas de la broncoaspiración por lo tanto no
cumple con criterios para mortalidad por IRA, por lo cual queda descartada.</t>
  </si>
  <si>
    <t>Durante el trimestre no se presentaron mortalidades por IRA</t>
  </si>
  <si>
    <r>
      <t xml:space="preserve">Realizar </t>
    </r>
    <r>
      <rPr>
        <b/>
        <sz val="10"/>
        <color theme="1"/>
        <rFont val="Arial"/>
        <family val="2"/>
      </rPr>
      <t>seguimiento</t>
    </r>
    <r>
      <rPr>
        <sz val="10"/>
        <color theme="1"/>
        <rFont val="Arial"/>
        <family val="2"/>
      </rPr>
      <t xml:space="preserve"> al 100% de los planes de mejoramiento de las unidades de analisis realizadas a mortalidades por IRA.</t>
    </r>
  </si>
  <si>
    <t>No de seguimientos realizados/ No de asistencias técnicas programadas *100</t>
  </si>
  <si>
    <t>La unidad de analisis realizada el dia 7 de marzo de 2024 definió que la mortalidad del menor ocurrio por broncoaspiracion lo que causo la condicion final de mortalidad por lo cual se descarta para Infeccion respriatoria aguda, por lo cual no se realiza plan de mejoramiento.</t>
  </si>
  <si>
    <t>Durante el trimestre no se presentaron mortalidades por IRA, por lo tanto no se realiza planes de mejoramiento para este evento.</t>
  </si>
  <si>
    <t>promover  en los (7) muncipios con presencia de Poblacion indigena UWA y BARI  el Modelo de Atencion  en Salud  y Prestacion de Servicios con Enfoque  Etno-cultural.   ( SISPI)</t>
  </si>
  <si>
    <t>Realizar 1 socializacion de la Resolucion Nª 050 de 2021 en el Capitulo Etnico del PDSP a los municipios con presencia de Poblacion Indigena</t>
  </si>
  <si>
    <t>Mediante circular 053 del 13 de febrero de 2024 se realiza convocatoria a coordinadores de salud pública municipales para asistencia técnica de la dimensión transversal gestión diferencial de poblaciones vulnerables; siendo las 8:20 a.m.  del 27 de febrero de 2024 se da incio a la socializacion de directrices de la dimension de poblaciones vulnerables, la jefe Jenit Colmenares, responsable de la Dimensión realiza apertura de la jornada de asistencia técnica la cual se llevó a cabo de manera virtual, donde se presentó los profesionales de apoyo que estarán acompañando los diferentes componentes de la dimensión.
Se realiza socializacion de la resolucion 050 de 2021 del PDSP y se hace enfasis en las acciones que deben desarrollar los mu nicpios con presencia de poblacion Indigena presente en los 8 municipios del departamento.</t>
  </si>
  <si>
    <t>La actividad no estaba programada para este trimestre</t>
  </si>
  <si>
    <t xml:space="preserve">Realizar Articulacion con las ESES NORTE,NOROCCIDENTAL,HEQC, la realizacion de jornadasde las poblaciones indigenas. </t>
  </si>
  <si>
    <t>No de articulaciones realizadas/ No de articulaciones programadas *100</t>
  </si>
  <si>
    <t>Mediante correo electronico  el area de atencion en salud convoca a las EAPB, ESES a reunion de carácter urgente por problemas de salud presentados por la comunidad BARI Donde se realiza reunion informandoles que el 6 de enero se ingresaria a realizar intervenciones de salud a la poblacion BARI. 
El 18 de enero se convoca a los gerentes de las ESE y EAPB para realizar socializacion de lo realizado en la jornada de la poblacion BARI.
En el marco de la jornada en la comunidad de BRIDICAYRA del municipio de convencion se realiza reunion con los 23 caciques donde se les socializa la importancia de la salud del pueblo BARI, de que cada cacique debe designar a algun indigena para el seguimiento a la poblacion, los censos de cada comunidad, el traslado a una sola EAPB.</t>
  </si>
  <si>
    <t>Se realizo el 6 de junio articulaciion con las ESEs, para la jornada que serealizaria el 24 al 29 de junio en la comunida de SHUBAYBARINA perteneciente al municipio de Teorama.</t>
  </si>
  <si>
    <t>Convocar a 2 mesas tecnicas de Salud con la Poblacion Indigena UWA y BARI para el desarrollo de acciones del Sistema de Salud de Poblaciones Indigenas de Norte de Santander.</t>
  </si>
  <si>
    <t>No. de mesas de salud/Total de mesas de salud  programadas*100</t>
  </si>
  <si>
    <t>Se realizo una mesa de salud el 5 junio con la poblacion indigena uwa.</t>
  </si>
  <si>
    <t>32 Municipios asesorados y asistidos técnicamente  en el procesos de enfoque diferencial para la  formulación y desarrollo de objetivos, estrategias y acciones acordes en el marco de la garantía de derechos de las Personas con Discapacidad</t>
  </si>
  <si>
    <t xml:space="preserve">Brindar 2 asesorias y asistencia tecnica a los Cuarenta (40) municipios en la Ruta de  Certificacion de Discapacidad en el marco de la  Resolucion 1239 de 2022. </t>
  </si>
  <si>
    <t>Mediante circular 053 del 13 de febrero de 2024 se realiza convocatoria a coordinadores de salud pública municipales para asistencia técnica de la dimensión transversal gestión diferencial de poblaciones vulnerables; siendo las 8:20 a.m.  del 27 de febrero de 2024 se da incio a la socializacion de directrices de la dimension de poblaciones vulnerables, la jefe Jenit Colmenares, responsable de la Dimensión realiza apertura de la jornada de asistencia técnica la cual se llevó a cabo de manera virtual, donde se presentó los profesionales de apoyo que estarán acompañando los diferentes componentes de la dimensión.
Se realiza socializacion de la resolucion 1239 DE 2022 del Ministerio de Salud y Proteccion Social, por la cual dicta los lineamientos con respecto al proceso de certificación en discapacidad,  y recuerda la importancia de las acciones que vayan dirigidas a las proteccion y garantia de los derechos de las personas con discapaicdad del departamento.</t>
  </si>
  <si>
    <t>33 Municipios asesorados y asistidos técnicamente  en el procesos de enfoque diferencial para la  formulación y desarrollo de objetivos, estrategias y acciones acordes en el marco de la garantía de derechos de las Personas con Discapacidad</t>
  </si>
  <si>
    <t xml:space="preserve">Realizar 1  articulacion con las areas de vigilancia y control y prestacion de servicios del IDS, para el seguimiento a las IPS contratadas en el proceso de certificacion de personas con Discapacidad. </t>
  </si>
  <si>
    <t xml:space="preserve">Se realiza visita de seguimiento a las IPS contratadas (Somefyr, Clinical House, Progresando en Salud y Ageso) en el proceso de certificacion de personas con Discapacidad, en cumplimiento de la normatividad vigente. </t>
  </si>
  <si>
    <t>34 Municipios asesorados y asistidos técnicamente  en el procesos de enfoque diferencial para la  formulación y desarrollo de objetivos, estrategias y acciones acordes en el marco de la garantía de derechos de las Personas con Discapacidad</t>
  </si>
  <si>
    <t>Realizar dos ( 2) articulacion con el Area de aseguramiento para el cruce de Bases de datos de las Personas con Discapacidad, para la gestion del aseguramiento del SGSSS.</t>
  </si>
  <si>
    <t>Se realiza articulacion con la oficina de aseguramiento y se envia la base de datos de personas con discapacidad, para realizar cruce con el ADRES, se hace analisis del cruce de la información, con el fin de identificar que personas con discapaicdad se encuentran desafiliadas al SGSSS.</t>
  </si>
  <si>
    <t>Liderar las  4 Mesas tematicas de atención en Salud y Subcomité  de medidas de rehabilitación,   orientado a generar un espacio de articulacion y seguimiento para la identificacion de las diferentes barreras en salud a la poblacion Victima y 9 SentenciasCIDH.</t>
  </si>
  <si>
    <t>Se expiden las circular N 100 del 04-03-2024 mediante las cuales se convoca la I Mesa de Tematica de Atención en Salud y Subcomité de Medidas de Rehabilitación  de la vigencia 2024, la cual fue liderada de manera virtual el dia 14 de marzo de 2024 donde se evidencia baja participacion de las instituciones convocadas como soporte de la reunion se realiza el acta numero 010 de 14-04-2024</t>
  </si>
  <si>
    <t>Se realiza II Mesa de Tematica de Atención en Salud y Subcomité de Medidas de Rehabilitación  de la vigencia 2024,  donde se evidencia la participacion de las instituciones convocadas como soporte de la reunion de acuerdo al actael del 28 de mayo.</t>
  </si>
  <si>
    <t>Realizar  cuatro(4) articulaciones de la mesa tecnica institucional para la implementacion de los protocolos de vicitimas y Poblacion 9 Sentencias CIDH</t>
  </si>
  <si>
    <t>No. de mesas de tecnicas/Total de mesas de tecnicas programadas*100</t>
  </si>
  <si>
    <t>Oficio 0185 del 4-03-2024 mediante el cual se convoca al I comité de coordinación para la implementación del protocolo de atención integral en salud con enfoque psicosocial a víctimas; el comité se desarrollo el 19/03/2023</t>
  </si>
  <si>
    <t>Se realiza el 19 de junio el II comité institucional para la implementacion y coordinacion del protocolo de atención integral en salud con enfoque psicosocial a víctimas y poblacion de 9 sentencias.</t>
  </si>
  <si>
    <t>Brindar  dos (2) Asistencias Tecnicas a 40 Municipios del departamento   en  la implementacion del Protocolo de atención en salud con enfoque  Psicosical a Vicimas y Poblacion de 9 Sentencias CIDH.</t>
  </si>
  <si>
    <t>Mediante circular 053 del 13 de febrero de 2024 se realiza convocatoria a coordinadores de salud pública municipales para asistencia técnica de la dimensión transversal gestión diferencial de poblaciones vulnerables; siendo las 8:20 a.m.  del 27 de febrero de 2024 se da incio a la socializacion de directrices de la dimension de poblaciones vulnerables, la jefe Jenit Colmenares, responsable de la Dimensión realiza apertura de la jornada de asistencia técnica la cual se llevó a cabo de manera virtual, donde se presentó los profesionales de apoyo que estarán acompañando los diferentes componentes de la dimensión.
Se realiza socializacion de los lineamientos en la implementacion del Protocolo de atención en salud con enfoque  Psicosical a Vicimas y Poblacion de 9 Sentencias CIDH.</t>
  </si>
  <si>
    <t xml:space="preserve">Se realizan   tres comites de sanida portuaria con el objetivo del  analisis del comporatamiento de lo eventosos de interes en salud publica en población  migrantes 2024.  </t>
  </si>
  <si>
    <t>En el  III Trimestre  se gestionaron  las  necesidades de insumos  de interes en salud  ETV.</t>
  </si>
  <si>
    <t xml:space="preserve">Se realiza programacion para el proximo trimestre de manera presencial </t>
  </si>
  <si>
    <t>Reunión con la dimensión salud ambiental para el consejo ecopsos sobre seguimiento control de tabaco.
Taller teórico practico con el Ministerios de salud y protección social para el diligenciamiento del tablero de control para el modelo CERS.
Asistencia tecnica para la detección temprana de cáncer infantil con ajustes del plan de choque con el Ministerio de salud y protección social.
Socialización de las actividades correspondientes al proceso de recertificación de municipios en la estrategia de interrupción de T. cruzi por R. prolixus domiciliado.
Seguimiento plan de contingencia Dengue con EAPB 
Mesa de trabajo de seguimiento al plan de contingencia de Dengue Departamental.
Asistencias técnicas enfermedades Transmitidas por Vectores, Adherencia a guías de manejo clínico y seguimiento a planes de contingencia Dengue. a los municipios de: Toledo, Labateca, Cúcuta (2 IPS)
Reunión con profesionales de las E.S.Es Noroccidental y Ocaña para asesoría y seguimiento  sobre las actividades del PIC.
Participación en la mesa de trabajo enmarcado en la revisión de las líneas de acción, actividades y metas encaminadas a la Dimensión de Adecuación, convoacada por el Secretario de Agricultura y Desarrollo Rural del Departamento, para 10 de julio 2024, en la Torre del Reloj, 8 a.m. Soporte oficio SADR 20000 del 9 de julio 2024.</t>
  </si>
  <si>
    <t>Mesa de trabajo para la elaboración de jornada rosa en detección temprana de cáncer de mama con los municipios de Cucuta, Villa del Rosario.
Asistencia tecnica y seguimiento al modelo CERS en la tapa de alistamiento a los municipios Los Patios, Cucuta, Pamplona, Gramalote y El Zulia.
Mesa de trabajo para la elaboración de jornada rosa en detección temprana de cáncer de mama con la ESE de Villa del Rosario y la ESE IMSALUD de Cucuta.
Asistencia técnica y seguimiento a planes de contingencia Dengue
Fortalecimiento de capacidades, lineamientos para la atención clínica del Dengue, EQUIPOS BASICOS, ESE AREA METROPOLITANA. Fortalecimiento a los profesionales del SSO
Reunión virtual de Lineamientos para la administración de Talidomida del MSPS.
Capacitación a profesionales del servicio social obligatorio de las IPS en Diagnóstico, tratamiento, seguimiento de la enfermedad de Hansen, socialización de formatos e informes del programa.
Capacitación a IPS Ucis de Colombia en Diagnóstico, tratamiento, seguimiento de la enfermedad de Hansen, socialización de formatos e informes del programa.
Socialización de los lineamientos de la tercera jornada nacional de vacunación.
socialización del sistema nominal PAIWEB 2.0.
socialización de los lineamientos de fiebre amarilla y el desarrollo del plan de intensificación nacional de vacunación correspondiente al mes de octubre.
Implementación de la atención primaria en Salud Mental a nivel Institucional
Implementación estrategia Metodológica RBC Municipal.
Reconocimiento Social y Salud Mental a Nivel Local
socializar el cove de la Dimensión sexualidad y derechos sexuales reproductivos, según programación..
seguimientos y monitoreos a las IPS para la implementación del protocolo de atención integral en salud a las víctimas de violencias sexuales según Resolución 459 de 2012, en los municipios que reporten el mayor número de casos - evento 875- a través del SIVIGILA. 
seguimiento a los planes de mejora establecidos a las IPS que tienden partos para la previa aplicación del instrumento ISABEL de los hallazgos encontrados en la aplicación, con la finalidad de verificar la atención de los eventos de emergencia obstétrica ( sepsis, hemorragia obstétrica y crisis hipertensiva) en el marco plan de aceleración para la reducción de la Mortalidad Materno perineo natal, Morbilidad Materna externa como respuesta a mejorar la atención de las gestantes y seguimiento al cumplimento de la Ruta de Atención Integral para la población Materno Perinatal-Resolución 3280 del 2018.
Capacitación dia mundial de la lucha y control de la rabia - Mininsterio de Salud, Instituto Nacional de Salud y COMVEZCOL, 25  de Septiembre 2024</t>
  </si>
  <si>
    <t xml:space="preserve">De acuerdo a lineamentos del Ministerio de Salud Protección Social donde informan que no se cargaba al portal web SISPRO el PAS transitorio vigencia 2024. Con el fin de realizar el monitoreo del I y II trimestre 2024 desde este Instituto se emitió la Circular No 413 y 027 “Seguimiento Ejecución Plan de Acción en Salud I y II Trimestre de 2024”, en la cual se solicitan las matrices técnico financieras a los municipios como insumo para realizar el monitoreo. </t>
  </si>
  <si>
    <t>Se realiza 690 acciones de IVC   EN SEGURIDAD ALIMENTARIA  Y AMBIENTAL EN LOS 39 MUNICIPIOS</t>
  </si>
  <si>
    <t>Se realiza inspeccion vigilancia y  Control    a  prestadores de  establecimientos farmaceuticos  en los municipios de Cucuta, Pamplona, Durania, Los Patios, Villa Rosario, Ocaña, Bochalema.</t>
  </si>
  <si>
    <r>
      <t>Cumplimiento en la entrega del reporte semanal :</t>
    </r>
    <r>
      <rPr>
        <sz val="14"/>
        <rFont val="Arial"/>
        <family val="2"/>
      </rPr>
      <t xml:space="preserve"> 39</t>
    </r>
    <r>
      <rPr>
        <sz val="14"/>
        <color theme="1"/>
        <rFont val="Arial"/>
        <family val="2"/>
      </rPr>
      <t xml:space="preserve"> reportes
Silencio Epidemiologico :0
Oportunidad en la notificación semanal: 100 archivos planos
Cumplimiento en el ajuste de casos: sospechoso 1459, probable 850,laboratorio 4568,clinica 6537,nexo 36,descartado 1156,error digitacion 48
Ajuste de casos: 3336 casos notificados al SIVIGILA</t>
    </r>
  </si>
  <si>
    <t xml:space="preserve">Se realiza asisitencia tecnica sobre lineamientos de Niños niñas y adolescentes, frena al programa nacional para la prevención manejo y control de la Infección respiratoria aguda y la enfermedad diarreica aguda de forma presencial a los municipios de Villa del rosario y Herran realizada el 28 de agosto </t>
  </si>
  <si>
    <t>participacion en  unidad de analisis para el evento de mortalidad integrada en menor de 5 años por infeccion respiratoria aguda y enfermedad diarreica agua realizada el dia 19 de septiembre de 2024, en dicha unidasd de analisis fue confirmada la mortalidad por IRA atendido en la IPS san pablo del municpio de Teorama, afiliado a la EAPB sanitas.</t>
  </si>
  <si>
    <t>Se realiza plan de mejoramiento a las entidades involucradas enviado el dia 23 de septiembre a la entidad territorial salud publica Teorama y el 25 de septiembre a las IPS san Pablo y EAPB sanitas.</t>
  </si>
  <si>
    <t>Se realizo una mesa de salud el 26  junio con la poblacion indigena uwa y el 04 de septiembre con la población bari.</t>
  </si>
  <si>
    <t xml:space="preserve">Se logra realizar asistencia tecnica  a los 40 Municipios del departamento sobre el procesos de certificacionel manejo del aplicativo web SISPRO-RLCPD, los lineamientos de la  resolución 1197 de 2024,  las responsabilidades del municipio, las IPS, EAPB y los usuarios frente al proceso y ruta para acceder a la  certificación de discapacidad. </t>
  </si>
  <si>
    <t>Se realiza III Mesa de Tematica de Atención en Salud y Subcomité de Medidas de Rehabilitación  de la vigencia 2024,  donde se evidencia la participacion de las instituciones convocadas como soporte de la reunion de acuerdo al acta 059 del 18 de Septiembre.</t>
  </si>
  <si>
    <t>Se realiza el 17 de septiembre del acta 058 del III comité institucional para la implementacion y coordinacion del protocolo de atención integral en salud con enfoque psicosocial a víctimas y poblacion de 9 sentencias.</t>
  </si>
  <si>
    <t>Mediante Acta # 044 del 24 julio, Acta #053 del 28 de agosto, Acta #060 del 20 de septiembre de 2024 se realizaron asistencia técnica para el componenete de victimas y se socializa de los lineamientos en la implementacion del Protocolo de atención en salud con enfoque  Psicosical a Vicimas y medida de reparacion  de 9 Sentencias CIDH.</t>
  </si>
  <si>
    <t xml:space="preserve">actividad realizada en el primer trimestre de la vigencia </t>
  </si>
  <si>
    <t xml:space="preserve">presentacion al consejo de gobierno seguimiento plan de desarrollo </t>
  </si>
  <si>
    <t xml:space="preserve">actividades programadas en el ultimo semestre de la vigencia </t>
  </si>
  <si>
    <t>Elaborar el Plan Anticorrupcion de la Entidad 2024</t>
  </si>
  <si>
    <t>Presentación y aprobación del plan de acción en salud-pas y el componente operativo anual de inversiones coai 2024 ante el consejo de gobierno</t>
  </si>
  <si>
    <t>Paticipacion en el proceso de diagnostico  formulacion y aprobacion del plan de desarrollo departamental 2024-2027 y Plan Territorial de Salud</t>
  </si>
  <si>
    <t>actualizacion de procedimientos y plataforma estrategica en pagina web institucional</t>
  </si>
  <si>
    <t xml:space="preserve">socializacion de circular 594 para las visitas de calidad en la cual se estan socializando la nueva plataforma del sistema integrado de calidad </t>
  </si>
  <si>
    <t>en formulaion de acta de asistencias tecnicas realizadas</t>
  </si>
  <si>
    <t xml:space="preserve">falencia en personalde archivo </t>
  </si>
  <si>
    <t xml:space="preserve">auditoria realizada por control interno institucional </t>
  </si>
  <si>
    <t xml:space="preserve">socializacion para el ultimo trimestre de la vigencia </t>
  </si>
  <si>
    <t xml:space="preserve">visitas de seguimiento al archivo institucional </t>
  </si>
  <si>
    <t>se presento al comité departamental de archivo y envio ajustes al consejo departamental de archivo para revision de documentos</t>
  </si>
  <si>
    <t>1</t>
  </si>
  <si>
    <t xml:space="preserve">tercer encuentro de archivistas en norte de santander y convocatoria por el consejo territorial de archivo CTA </t>
  </si>
  <si>
    <t xml:space="preserve">Con base en el  seguimiento a los planes de Gobierno Digital que se encuentran publicados  en la página web institucional en el link https://ids.gov.co/planes/plan-de-accion-institucional/  , la oficina Sistemas de Información  lidera el cumplimiento de las Políticas de Gestión y desempeño institucional en MIPG: 
- Política de Gobierno Digital
- Política de Seguridad Digital
- Política de Transparencia, acceso a la información pública y lucha contra la corrupción.
Este seguimiento se socializó, en el Segunto Comité de Gestión y Desempeño Institucional realizado el día 20 de agosto de 2024.
</t>
  </si>
  <si>
    <r>
      <t>La Oficina Sistemas de Información lidera el proceso de transformación, modernización, tecnificación e integración de la información, mediante funcionalidad web, de los procesos misionales relacionados con:
-</t>
    </r>
    <r>
      <rPr>
        <b/>
        <sz val="11"/>
        <rFont val="Arial"/>
        <family val="2"/>
      </rPr>
      <t xml:space="preserve"> Actualización del aplicativo SIEP Documental.</t>
    </r>
    <r>
      <rPr>
        <sz val="11"/>
        <rFont val="Arial"/>
        <family val="2"/>
      </rPr>
      <t xml:space="preserve">     El día 05 de octubre del 2024, se realizó la instalación de las  actualizaciones de SIEP DOCUMENTAL Versión 11.9.8, SIEP PQRS Versión 9.8.0 y SIEP JURIDICO Versión 1.3.0. Las nuevas versiones instaladas permitirán gestionar electrónicamente la producción, el trámite, el almacenamiento digital y la recuperación de documentos, evitando el manejo de papel, garantizando la seguridad de la información, la trazabilidad de cualquier proceso que se implemente mediante su funcionalidad, así como el cumplimiento de la normatividad vigente que establece el Archivo General de la Nación.  
- </t>
    </r>
    <r>
      <rPr>
        <b/>
        <sz val="11"/>
        <rFont val="Arial"/>
        <family val="2"/>
      </rPr>
      <t>Actualización del aplicativo SIEP OBSERVATORIO</t>
    </r>
    <r>
      <rPr>
        <sz val="11"/>
        <rFont val="Arial"/>
        <family val="2"/>
      </rPr>
      <t xml:space="preserve"> Versión 2.0.0.   
</t>
    </r>
    <r>
      <rPr>
        <b/>
        <sz val="11"/>
        <rFont val="Arial"/>
        <family val="2"/>
      </rPr>
      <t>- Avances en el diseño y desarrollo del Módulo integrado al software del Observatorio para el registro, consolidación y seguimiento de las acciones realizadas mediante la vigilancia y control en Salud Pública.</t>
    </r>
    <r>
      <rPr>
        <sz val="11"/>
        <rFont val="Arial"/>
        <family val="2"/>
      </rPr>
      <t xml:space="preserve">  Este software tiene como finalidad transformar, modernizar y tecnificar el proceso de consolidación de información de la oficina de Salud Ambiental de la entidad. 
- En este momento, en la plataforma SIEP se está realizando el proceso de creación y depuración de usuarios.
</t>
    </r>
    <r>
      <rPr>
        <b/>
        <sz val="11"/>
        <rFont val="Arial"/>
        <family val="2"/>
      </rPr>
      <t>- Desarrollo de herramienta de software que trabaja en articulación con DKD</t>
    </r>
    <r>
      <rPr>
        <sz val="11"/>
        <rFont val="Arial"/>
        <family val="2"/>
      </rPr>
      <t xml:space="preserve"> permitiendo la nueva funcionalidad de cargue de facturas radicadas siguiendo los lineamientos de la resolución 2275. </t>
    </r>
  </si>
  <si>
    <r>
      <t xml:space="preserve">De conformidad con la Ley de 1712 de 2014, Ley de Transparencia, en el siguiente link de la página web, se presenta el registro de publicaciones  realizadas durante la vigencia 2024: https://ids.gov.co/2024/TRANSPARENCIA/PUBLICACIONES_WEB_2024_sep.pdf
Durante el tercer Trimestre de la presente vigencia se realizaron 149 solicitudes de publicación las cuales fueron atendidas en su totalidad oportunamente.
La oficina Sistemas de Información lidera la actualización de los contenidos de la página web de la entidad de acuerdo a los lineamientos de la Resolución 1519 de 2020 de MINTIC.  Esta gestión permitió obtener una calificación de </t>
    </r>
    <r>
      <rPr>
        <b/>
        <sz val="11"/>
        <rFont val="Arial"/>
        <family val="2"/>
      </rPr>
      <t>96</t>
    </r>
    <r>
      <rPr>
        <sz val="11"/>
        <rFont val="Arial"/>
        <family val="2"/>
      </rPr>
      <t xml:space="preserve"> puntos sobre </t>
    </r>
    <r>
      <rPr>
        <b/>
        <sz val="11"/>
        <rFont val="Arial"/>
        <family val="2"/>
      </rPr>
      <t>100</t>
    </r>
    <r>
      <rPr>
        <sz val="11"/>
        <rFont val="Arial"/>
        <family val="2"/>
      </rPr>
      <t xml:space="preserve"> según la evaluación realizada el 31 de Julio de 2024 por la Procuraduría General de la Nación del Índice de Transparencia y Acceso a la Información Pública – ITA</t>
    </r>
  </si>
  <si>
    <t>Se realizó socialización personalizada de las principales recomendaciones de la  Guía de Mantenimiento Preventivo y Correctivo de los Equipos Informáticos (Res. Nº 5039 de noviembre de 2023) a 92  funcionarios y contratistas que presentaron solicitud de servicio técnico en el trimestre.</t>
  </si>
  <si>
    <t xml:space="preserve">La Oficina de Sistemas de Información presta soporte técnico oportuno en todas las sedes y dependencias del IDS con el fin de mantener continuidad en los servicios técnicos y tecnológicos en la entidad. 
Durante el tercer trimestre de 2024  se registraron un total de 101 solicitudes de servicio técnico atendidas por el personal técnico de la oficina. Adicionalmente, se prestó soporte técnico a usuarios con alta prioridad del servicio y no registraron solicitud. </t>
  </si>
  <si>
    <t>- Se renueva el alquiler de hosting corporativo incluida plataforma GSuite.  Actualmente la entidad tiene habilitadas 45 cuentas de correo institucional Google Workspace que corresponden al dominio @ids.gov.co lo cual permite correos corporativos y flujo de documentos internos de la entidad  con o 2 TB de almacenamiento en la nube por usuario, Videollamadas de hasta 150 participantes y grabación de vídeo , así como controles de seguridad y gestión . 
- Actualización del Sistema Integrado de Gestión de Calidad. Este sistema es el conjunto de actividades que, interrelacionadas y a través de acciones específicas, permiten definir e implementar los lineamientos generales y de operación de la entidad. El sistemas dispone de tres módulos: Macroprocesos , Listado maestro de documentos y Listado maestro de registros. 
- Desarrollo de herramienta de software que trabaja en articulación con DKD permitiendo la nueva funcionalidad de cargue de facturas radicadas siguiendo los lineamientos de la resolución 2275.
- Avances en la implementación de la pasarela de pagos PSE. De acuerdo a la Política de racionalización de trámites, la Oficina de Sistemas de Información en articulación con la empresa TNS se encuentra gestionando la solución de pago de trámites institucionales por PSE.  Para lo cual se tomó la Oficina de Medicamentos como prueba piloto. A la fecha se cuenta con el con el desarrollo en articulación de ACH para acceder al servicio de PSE.</t>
  </si>
  <si>
    <t>se realiza asistencia tecnica a la Dirección en el Reporte a los sistemas PISIS, NVRR de la Supersalud y firmas de CETIL, de las oficinas de Prestación de Servicios, Salud Pública, Atención en Salud y MedicamentosAsimismo, se realizó  asistencia técnica a los coordinadores de salud publica de los 40 municipios de departamento en la actualización del usuario representante legal, usuario de contacto y en la vinculacion y desvinculacion de usuarios a la enteidad municipal en el manejo de la plataforma SISPRO para el envío oportuno de los informes que reportan las diferentes dependencias y los accesos a las cunsultan en los modulos de Discapacidad y reporte de los PTS.</t>
  </si>
  <si>
    <t>se realiza asistencia tecnica a la Dirección en el Reporte a los sistemas PISIS, NVRR de la Supersalud y firmas de CETIL, de las oficinas de Prestación de Servicios, Salud Pública, Atención en Salud y Medicamentos. Así mismo, se realizó  asistencia técnica a los coordinadores de salud publica de los 40 municipios de departamento en la actualización del usuario representante legal, usuario de contacto y en la vinculacion y desvinculacion de usuarios a la entidad municipal en el manejo de la plataforma SISPRO para el envío oportuno de los informes que reportan las diferentes dependencias y los accesos a las cunsultan en los modulos de Discapacidad y reporte de los PTS.</t>
  </si>
  <si>
    <t>LA EVALUACION FURAG SE EFECTUO ANTE LA FUNCION PUBLICA EN EL MES DE MAYO DE 2024.</t>
  </si>
  <si>
    <t xml:space="preserve">Entrega y cargue oportuno en la plataforma del SIHO del Ministero de Salud  y Protección Social del segundo Trimestre ( 30 DE AGOSTO DE 2024) vigencia 2024,   16 ESE validades oportunamente  del Dpto.                                                                                                                                                                                                </t>
  </si>
  <si>
    <r>
      <t xml:space="preserve"> * Mensualmente y trimestral (Decreto 2193 de 2004), se efectua seguiento  al Programa de Saneamiento Fiscal y Financiero en ejecución a la ESE Centro de Rehabilitación Cardioneuromuscular,  para la presentación del  Informe de Monitoreo, seguimiento y evaluación   ante el Ministerio de Hacienda y Crédito Público en la fecha que el Ministerio de Hacienda y Crédito Público lo estipule.                                                                                                                                                                                                                                                                                                                                                                                                                                                                                                                                                                                                                                                                                                                                                                                                                                                                                                                                                                                                                                                                                                                                                                                                                                                                                                                                                                                                                                                                                                                                                                                                                                                                      * Se remiten  Circulares: -004 julio 16 2024, solicitando a las 4 ESE categorizadas en riesgo alto o medio avance del PSFF; -003 julio 22 de 2024 , invitación Asesores IDS socialización cronograma de trabajo, guía metodológica y herramienta elabora con las 4 ESE categorizadas en riesgo alto o medio  -009 julio 17 a la ESE Joaquóin Emiro Escobar de Herrán invitación asistencia técnica con el Ministerio de Hacienda y Crédito Público Julio 21 de 2024 via TEAMS.  - 470 de julio 19 de 2024 a las 4 ESE invitación socializacion cronogram de trabajo, guía metodologica y herramienta elabora. -524 agosto 21 de 2024, recordando a las 4ESE categorizadas en riesgo alto o medio cumplimiento a la presentación del documento wor y herramienta elabor;  -011 de octubre 9 de 2024,  ESE categorizadas en riesgo alto o medio  socialización Circular Ext,028  de sept. 5 de 2024 de Minhacienda celebración Encargo Fiduciario                                                              *El 23  de julio por parte del IDS  se efectua socialización cronograma de trabajo, guia metodoloica y herramienta Excel .                                            * </t>
    </r>
    <r>
      <rPr>
        <sz val="10"/>
        <rFont val="Arial Narrow"/>
        <family val="2"/>
      </rPr>
      <t xml:space="preserve">En septiembre 17, 18 y 19 el Ministerio de Hacienda  </t>
    </r>
    <r>
      <rPr>
        <sz val="10"/>
        <color indexed="8"/>
        <rFont val="Arial Narrow"/>
        <family val="2"/>
      </rPr>
      <t>Público, brinda asistencia técnica  vía TEAMS, a la Entidad Territorial y  a las 4 ESE categoriazadas por el Ministerio de Salud y Protección Social mediante las Resoluciones  851/2023 y 960/2024 sobre la elaboración del PSFF que deben  adoptar estas ESE.                                                                                                                           *Se continua brindando acompañamiento y asesoramiento permanente por parte del equipo del IDS,  en la construcción y presentación del primer cargue preliminar al Ministerio de Hacienda y Crédito Público.</t>
    </r>
  </si>
  <si>
    <t xml:space="preserve">Se continua efectuando seguimiento a la Resolución No.1545 de 2019 y sus modificaciones,  atendiendo las solicitudes presentadas por las Entidades Empleadoras (ESE) municipales y departamentales y Entidades Administradoras, para facilitar tramites pendientes  para el desarrollo de acatividades del proceso SAP.,  revisión efectuada dentro del Decreto 2193 de 2024, trimestralmente (segundo  trimestre 2024  revisado en agosto 2024)                                             </t>
  </si>
  <si>
    <r>
      <t xml:space="preserve">* Se remite: - </t>
    </r>
    <r>
      <rPr>
        <u/>
        <sz val="10"/>
        <color indexed="8"/>
        <rFont val="Arial Narrow"/>
        <family val="2"/>
      </rPr>
      <t>Circular</t>
    </r>
    <r>
      <rPr>
        <sz val="10"/>
        <color indexed="8"/>
        <rFont val="Arial Narrow"/>
        <family val="2"/>
      </rPr>
      <t xml:space="preserve"> No.492 de fecha 26 de julio de 2024, a las siete (/) ESE Dptales con municipios monopolicos y trazadores en salud, invitando  socialización distribución recursos Oferta-SGP 204  30 de julio de     2024                                                                                                               -</t>
    </r>
    <r>
      <rPr>
        <u/>
        <sz val="10"/>
        <color indexed="8"/>
        <rFont val="Arial Narrow"/>
        <family val="2"/>
      </rPr>
      <t>Oficios</t>
    </r>
    <r>
      <rPr>
        <sz val="10"/>
        <color indexed="8"/>
        <rFont val="Arial Narrow"/>
        <family val="2"/>
      </rPr>
      <t>:       -RF072 julio 5 /024, a la Oficna de Prestación de Servicios del IDS, entrega indicadores gestión financiera metas recudo venta de servivicios y costos y gastos concertados con las ESE.                                                         -RF088 julio 24 de 2024, para Prestación de Servicios IDS,  entrega distribución recursos SGP-Oferta 2024 aprobados por Minsalud.   * RF096 agosto 6 de 2024, dirigido al  director IDS, entrega distribución recursos Oferta 204, aprobados por Minsalud.      *  rf108 de agosto 29/024, dirigido a la Oficina de Prestación de Servicios, solicitud agilización trámite de pago recursos Oferta SGP 2024.  *RF124 septiembre 30 de 2024, dirigido a Oficina Prestación de Servicios, solicitud agilización proceso de pago a las ESE de los recursos Oferta 2024 del 43%.                                                                                                                                                 -</t>
    </r>
    <r>
      <rPr>
        <u/>
        <sz val="10"/>
        <color indexed="8"/>
        <rFont val="Arial Narrow"/>
        <family val="2"/>
      </rPr>
      <t>Circula</t>
    </r>
    <r>
      <rPr>
        <sz val="10"/>
        <color indexed="8"/>
        <rFont val="Arial Narrow"/>
        <family val="2"/>
      </rPr>
      <t xml:space="preserve">r Externa 492 de julio 26 de 2024, dirigida a los Gerentes de las 7 ESE, invitación socialización Distribución Recursos Oferta SGP 2024,  aprobados por el Ministerio de Salud y Protección Social, para el 30 de julio de 2024                                                                                                              </t>
    </r>
  </si>
  <si>
    <t>En el primer trimestre de esta vigencia , no se ha realizado seguimiento a la ejecución de recursos asignados por el Ministerio de Salud y Protección Social a las ESE del Dpto en  la plataforma PISIS de Minsalud.                                                                                                                            Las ESE estan efectuando incorporación al presupuesto 2024, de las trnasferencias dadas por Minsalud para empezar su ejecución.</t>
  </si>
  <si>
    <t>Para el segundo  trimestre  de 2024,  se ha realizado seguimiento a la ejecución de recursos asignados por el Ministerio de Salud y Protección Social, para la adquisición de Equipos Básicos en Salud,  a las ESE del Dpto en  la plataforma SISPRO de Minsalud.                                                                                                                       Las ESE estan dando ejecución a los recursos asignados, para relizar el primer informe a Minsalud de seguimiento en la Platafomra de Minsalud PISIS.</t>
  </si>
  <si>
    <t xml:space="preserve">En el tercer trimestre  de 2024,  Se efectua  seguimiento a la ejecución  e los recursos asignados por Resoluciones Nos.1895, 2026 y 2084 de 2023 ( ejecutado el 29%)  del Ministerio de Salud y Protección Social a las ESE, en la conformación y operación de Equipos Básico de Salud, informe que se realiza  mensualmente,.                  Las ESE continuan con la ejecución de los recursos asignados, se da revisión en la Plataforma de Minsalud PISIS de los documentos soportes solicitados para rendir informe mensual a la Oficina de Atención en Salud, encargada de realizar el consolidado a remitir a Minsalud . </t>
  </si>
  <si>
    <r>
      <t>* Modificaciones presupuestales asesoradas y con  Conceptos Técnicos  de  modificaciones al  presupuesto ingresos y gastos a las ESE del Departamento, en el  tercer trimestre de 2024: incorporación recaudo cuentas por cobrar vigencvias anteriores y actual vigencia, incorporación recursos rendimientos financieros,  cuentas por cobrar vigencias anteriores, adición recursos Minsalud, Adición recursos convenios con: Gobernación,  Incorporación Contratos Interadministrativos PIC, incremento salarial 2024,  traslados presupuestales  para un  total de</t>
    </r>
    <r>
      <rPr>
        <b/>
        <u/>
        <sz val="10"/>
        <color indexed="8"/>
        <rFont val="Arial Narrow"/>
        <family val="2"/>
      </rPr>
      <t xml:space="preserve"> 33 </t>
    </r>
    <r>
      <rPr>
        <sz val="10"/>
        <color indexed="8"/>
        <rFont val="Arial Narrow"/>
        <family val="2"/>
      </rPr>
      <t xml:space="preserve"> conceptos técnicos emitidos para aprobación de las Juntas de las ESE.                                                                                                                                                               </t>
    </r>
  </si>
  <si>
    <t>131.105.073.00</t>
  </si>
  <si>
    <t>En el presente trimestre se ha continuado con  ejecución y pago de pasivos a los recursos asignados a la ESE Centro de Rehabilitación Recursos FONPET -NORTE DE SANTANDER-SECTOR SALUD asignados,en cumplimiento a lo dispuesto en el PSFF,  Se efectuo revisión  de los documentos soportes para la autorización del giro por parte del Director del IDS y  se hace el  giro de estos recursos a la FIDUCIA-FIDUAGRARIA y pagos a los beneficiarios finales,  agosto de 2024</t>
  </si>
  <si>
    <t>Ejecución de proyectos enviada a Planeación con corte a Marzo de 2024, Correo enviado en Juliol 30 de 2024 - Ejecución II TRIM de 2024.</t>
  </si>
  <si>
    <t>Informe entregado en el segundo trimestre de 2024</t>
  </si>
  <si>
    <t xml:space="preserve">PROGRAMADO: En el mes de diciembre de 2023 se adopta el presupuesto para vigencia fiscal de 2024 con el Acuerdo N°010 del 26 de diciembre de 2023. 
PRESUPUESTO INICIAL: Subcuenta de Régimen Subsidiado  de $44.715.825.338.
ADICIONES: Acuerdo No.006 del 13 de agosto de 2024 (armonización saldos - $26.427.991.223,73)
PRESUPUESTO DEFINITIVO: 63.452.806.147.88
EJECUTADO: Se ejecutó en al segundo trimestre  $41.109.082.885
</t>
  </si>
  <si>
    <t>Ejecución presupuestal de Ingresos y Gastos del segundo trimestre de 2024 (abril,mayo y junio), consolidada y entregada el 30 de julio de 2024 a Sistemas para publicación Gobierno en Línea</t>
  </si>
  <si>
    <r>
      <t>Informe contable del segundo trimestre de 2024, cargado en el chip de la Contaduría General de la Nación  el 31 de julio de 2024</t>
    </r>
    <r>
      <rPr>
        <sz val="10"/>
        <color indexed="8"/>
        <rFont val="Arial Narrow"/>
        <family val="2"/>
      </rPr>
      <t>.</t>
    </r>
  </si>
  <si>
    <r>
      <t xml:space="preserve">Se realizó el registro de todas las operaciones financieras </t>
    </r>
    <r>
      <rPr>
        <b/>
        <u/>
        <sz val="10"/>
        <color indexed="8"/>
        <rFont val="Arial Narrow"/>
        <family val="2"/>
      </rPr>
      <t>Presupuesto</t>
    </r>
    <r>
      <rPr>
        <sz val="10"/>
        <color indexed="8"/>
        <rFont val="Arial Narrow"/>
        <family val="2"/>
      </rPr>
      <t xml:space="preserve">, en el sistema Integrado Financiero TNS. Ejecución de 1836 disponibilidades presupuestales, 2763 registros presupuestales y 5442 definitivas.                                                                                                        </t>
    </r>
    <r>
      <rPr>
        <b/>
        <u/>
        <sz val="10"/>
        <color indexed="8"/>
        <rFont val="Arial Narrow"/>
        <family val="2"/>
      </rPr>
      <t>Tesorería</t>
    </r>
    <r>
      <rPr>
        <sz val="10"/>
        <color indexed="8"/>
        <rFont val="Arial Narrow"/>
        <family val="2"/>
      </rPr>
      <t xml:space="preserve">: Ralizó 669 registros de ingresos por todos los conceptos y se elaboraron 4.271 comprobantes de egreso en el tercer trimestre de 2024.        </t>
    </r>
  </si>
  <si>
    <r>
      <t xml:space="preserve"> </t>
    </r>
    <r>
      <rPr>
        <sz val="10"/>
        <color indexed="8"/>
        <rFont val="Arial Narrow"/>
        <family val="2"/>
      </rPr>
      <t>En la oficina de Central de Cuentas se elaboraron , radicaron , tramitarón  en el mes de JULIO 2024: 561 ordenes de pago (Reserva Presupuestal 4) , en AGOSTO  476 ordenes de pago (Reserva presupuestal 2)  y SEPTIEMBRE 657 ordenes de pago (Reserva Presupuestal 2).                                                                                                        Para un total de ordenes de pago  elaboradas y tramitadas  en el  TERCER  trimestre 2024 de</t>
    </r>
    <r>
      <rPr>
        <b/>
        <sz val="10"/>
        <color indexed="8"/>
        <rFont val="Arial Narrow"/>
        <family val="2"/>
      </rPr>
      <t xml:space="preserve"> 1,694</t>
    </r>
    <r>
      <rPr>
        <sz val="10"/>
        <color indexed="8"/>
        <rFont val="Arial Narrow"/>
        <family val="2"/>
      </rPr>
      <t xml:space="preserve">  (De las cuales  fueron rechazadas, devueltas y corregidas en el SECOP II 370,  Rechazadas internas 16,  Reservas Presupuestales 8 y viaticos 143 )</t>
    </r>
    <r>
      <rPr>
        <b/>
        <sz val="10"/>
        <color indexed="8"/>
        <rFont val="Arial Narrow"/>
        <family val="2"/>
      </rPr>
      <t xml:space="preserve">   </t>
    </r>
    <r>
      <rPr>
        <sz val="10"/>
        <color indexed="8"/>
        <rFont val="Arial Narrow"/>
        <family val="2"/>
      </rPr>
      <t xml:space="preserve">
</t>
    </r>
    <r>
      <rPr>
        <b/>
        <sz val="10"/>
        <color indexed="8"/>
        <rFont val="Arial Narrow"/>
        <family val="2"/>
      </rPr>
      <t>Total tramitadas vigencia 2024: 3811</t>
    </r>
    <r>
      <rPr>
        <sz val="10"/>
        <color indexed="10"/>
        <rFont val="Arial Narrow"/>
        <family val="2"/>
      </rPr>
      <t xml:space="preserve">
 </t>
    </r>
    <r>
      <rPr>
        <sz val="10"/>
        <rFont val="Arial Narrow"/>
        <family val="2"/>
      </rPr>
      <t xml:space="preserve">Tesoreria, realizó el registro de todas las operaciones financieras, emitiendo 4,271 comprobantes de pago en del  tercere trimestre de 2024.   </t>
    </r>
  </si>
  <si>
    <t xml:space="preserve"> ACUERDO No.005 del 13 de Agosto de 2024
• ACUERDO No.006 del 13 de Agosto de 2024
• ACUERDO No.007 del 13 de Agosto de 2024
• ACUERDO No..008 del 13 de Agosto de 2024</t>
  </si>
  <si>
    <r>
      <t xml:space="preserve">
Del periodo de JULIO 1  al 30 de SEPTIEMBRE  de  2024, se presentaron los siguientes informes:                                                                                                                                                                                                   </t>
    </r>
    <r>
      <rPr>
        <b/>
        <u/>
        <sz val="10"/>
        <color indexed="8"/>
        <rFont val="Arial Narrow"/>
        <family val="2"/>
      </rPr>
      <t>TESORERIA</t>
    </r>
    <r>
      <rPr>
        <b/>
        <sz val="10"/>
        <color indexed="8"/>
        <rFont val="Arial Narrow"/>
        <family val="2"/>
      </rPr>
      <t xml:space="preserve">:  </t>
    </r>
    <r>
      <rPr>
        <sz val="10"/>
        <color indexed="8"/>
        <rFont val="Arial Narrow"/>
        <family val="2"/>
      </rPr>
      <t xml:space="preserve">                                        
</t>
    </r>
    <r>
      <rPr>
        <b/>
        <sz val="10"/>
        <color indexed="8"/>
        <rFont val="Arial Narrow"/>
        <family val="2"/>
      </rPr>
      <t xml:space="preserve"> </t>
    </r>
    <r>
      <rPr>
        <b/>
        <u/>
        <sz val="10"/>
        <color indexed="8"/>
        <rFont val="Arial Narrow"/>
        <family val="2"/>
      </rPr>
      <t>Retencion en la Fuente</t>
    </r>
    <r>
      <rPr>
        <u/>
        <sz val="10"/>
        <color indexed="8"/>
        <rFont val="Arial Narrow"/>
        <family val="2"/>
      </rPr>
      <t xml:space="preserve">                                                                                                              presentadas:</t>
    </r>
    <r>
      <rPr>
        <sz val="10"/>
        <color indexed="8"/>
        <rFont val="Arial Narrow"/>
        <family val="2"/>
      </rPr>
      <t xml:space="preserve">   -julio/2024) mes junio DE 2024                                                                                                                       -(23 de agosto /2024) mes julio de  2024 destino a la DIAN                                                                                       - (18 de septiembre/2024) mes agosto de 2024 destino a la DIAN.                                                                                                                                 -</t>
    </r>
    <r>
      <rPr>
        <b/>
        <u/>
        <sz val="10"/>
        <color indexed="8"/>
        <rFont val="Arial Narrow"/>
        <family val="2"/>
      </rPr>
      <t>Declaracion Bimestral del</t>
    </r>
    <r>
      <rPr>
        <sz val="10"/>
        <color indexed="8"/>
        <rFont val="Arial Narrow"/>
        <family val="2"/>
      </rPr>
      <t xml:space="preserve"> ICA:                                                                                                                                                                                                                                          -Bimestre deMayo-Junio de 2024 (22 de julio de  2024)                                         -Bimestre de  Julio-Agosto de 2024 (20 de septiembre de 2024)  Retencion  por descuentos de  ICA, con destino a la Alcaldia de San Jose de Cucuta                                                                                                                                                                                                                                     -</t>
    </r>
    <r>
      <rPr>
        <b/>
        <sz val="10"/>
        <color indexed="8"/>
        <rFont val="Arial Narrow"/>
        <family val="2"/>
      </rPr>
      <t>Circular Unica Tipo 277 (Juegos de Suerte y Azar)</t>
    </r>
    <r>
      <rPr>
        <sz val="10"/>
        <color indexed="8"/>
        <rFont val="Arial Narrow"/>
        <family val="2"/>
      </rPr>
      <t xml:space="preserve"> - -</t>
    </r>
    <r>
      <rPr>
        <b/>
        <u/>
        <sz val="10"/>
        <color indexed="8"/>
        <rFont val="Arial Narrow"/>
        <family val="2"/>
      </rPr>
      <t xml:space="preserve">Supersalud:      </t>
    </r>
    <r>
      <rPr>
        <sz val="10"/>
        <color indexed="8"/>
        <rFont val="Arial Narrow"/>
        <family val="2"/>
      </rPr>
      <t xml:space="preserve">                                                        - Junio de 2024 (Se presento el 3 de julio de 2024)                                                                                                                                 - Julio de 2024 ( Se presento el 2 de agosto de 2024)                                                                                                                            -Agosto de 2024 (Se presento el 3 de septiembre de 2024)                                                                                                                                                                      
- </t>
    </r>
    <r>
      <rPr>
        <b/>
        <u/>
        <sz val="10"/>
        <color indexed="8"/>
        <rFont val="Arial Narrow"/>
        <family val="2"/>
      </rPr>
      <t xml:space="preserve">Reporte de Ingresos propios-recaudos:   </t>
    </r>
    <r>
      <rPr>
        <sz val="10"/>
        <color indexed="8"/>
        <rFont val="Arial Narrow"/>
        <family val="2"/>
      </rPr>
      <t xml:space="preserve">                                                                              Junio de 2024) se envio el 3-julio-2024                                                                                             (Julio de 2024) se envio el 5-agosto-2024                                                                                                (Agosto 2024) se envio el 2-septiembre-2024    Se envia a Hacienda Departa-mental para que lo envie a la Federacion Nacional de Departamentos.                                                                                                                                                                                                                                                                                                                                                                                                                                  -</t>
    </r>
    <r>
      <rPr>
        <b/>
        <u/>
        <sz val="10"/>
        <color indexed="8"/>
        <rFont val="Arial Narrow"/>
        <family val="2"/>
      </rPr>
      <t>Informe universo de productores</t>
    </r>
    <r>
      <rPr>
        <sz val="10"/>
        <color indexed="8"/>
        <rFont val="Arial Narrow"/>
        <family val="2"/>
      </rPr>
      <t>, Licores Vinos Aperitivos Similares, Cervezas del año 2024- LVAS,C (Segundo cuatrimestre de 2024)- Se envio el 2 de septiembre de 2024 - Presentado a la Secretaria de Hacienda Departamental quien lo consolida y lo envia a la Supersalud.                                                                                                                                                                                                           -</t>
    </r>
    <r>
      <rPr>
        <b/>
        <u/>
        <sz val="10"/>
        <color indexed="8"/>
        <rFont val="Arial Narrow"/>
        <family val="2"/>
      </rPr>
      <t xml:space="preserve">Informe Resolucion 6348 </t>
    </r>
    <r>
      <rPr>
        <sz val="10"/>
        <color indexed="8"/>
        <rFont val="Arial Narrow"/>
        <family val="2"/>
      </rPr>
      <t xml:space="preserve">enviada al MSPS - se presentoel II trimestre el 3 de julio de 2024.                                                                                               Informe del FUT:                                                                                                                                                                                                                                                                                                                                                                                                                                                                                                                                                                                                                                                                                                                                                                                                                                                                                                                                                                                                                                                                                                                                                                                                    
</t>
    </r>
    <r>
      <rPr>
        <b/>
        <u/>
        <sz val="10"/>
        <color indexed="8"/>
        <rFont val="Arial Narrow"/>
        <family val="2"/>
      </rPr>
      <t xml:space="preserve">• FUT II  TRIM de 2024 </t>
    </r>
    <r>
      <rPr>
        <sz val="10"/>
        <color indexed="8"/>
        <rFont val="Arial Narrow"/>
        <family val="2"/>
      </rPr>
      <t xml:space="preserve">- Se envia la oficina de presupuesto el dia 17 de julio; para que sea validado y enviado a la Secretaria Hacienda departamental ) (Formato de Tesoreria- Fondo Local de Salud)         </t>
    </r>
    <r>
      <rPr>
        <b/>
        <sz val="10"/>
        <rFont val="Arial Narrow"/>
        <family val="2"/>
      </rPr>
      <t xml:space="preserve">INFORMES INSTITUCIONALES    </t>
    </r>
    <r>
      <rPr>
        <sz val="10"/>
        <color indexed="8"/>
        <rFont val="Arial Narrow"/>
        <family val="2"/>
      </rPr>
      <t xml:space="preserve">  
• PLAN DE ACCIÓN II TRIM de 2024 (Se envia al Correo de Financiera IDS 10 de julio de 2024)                                                                                                                                                                                                                                                                                                                                                                                                                                                                                                                                                                                                                                                                                                                                                                                                                                                                                                                                                                                                                                                                                                                                                                                             </t>
    </r>
    <r>
      <rPr>
        <b/>
        <sz val="10"/>
        <color indexed="8"/>
        <rFont val="Arial Narrow"/>
        <family val="2"/>
      </rPr>
      <t xml:space="preserve"> </t>
    </r>
    <r>
      <rPr>
        <b/>
        <u/>
        <sz val="10"/>
        <color indexed="8"/>
        <rFont val="Arial Narrow"/>
        <family val="2"/>
      </rPr>
      <t>PRESUPUESTO</t>
    </r>
    <r>
      <rPr>
        <b/>
        <sz val="10"/>
        <color indexed="8"/>
        <rFont val="Arial Narrow"/>
        <family val="2"/>
      </rPr>
      <t xml:space="preserve">:     </t>
    </r>
    <r>
      <rPr>
        <sz val="10"/>
        <color indexed="8"/>
        <rFont val="Arial Narrow"/>
        <family val="2"/>
      </rPr>
      <t xml:space="preserve">                
</t>
    </r>
    <r>
      <rPr>
        <b/>
        <sz val="10"/>
        <color indexed="8"/>
        <rFont val="Arial Narrow"/>
        <family val="2"/>
      </rPr>
      <t>INFORMES DE LEY</t>
    </r>
    <r>
      <rPr>
        <sz val="10"/>
        <color indexed="8"/>
        <rFont val="Arial Narrow"/>
        <family val="2"/>
      </rPr>
      <t xml:space="preserve">
• CUIPO II TRIM 2023 - IDS  (Transmitido 24 Jul 2024)
• SUPERSALUD FORMATO FT035 Y FT036 - TRIMESTRAL - II TRIM 2024 - IDS  (correo enviado a sistemas - 26 julio de 2024)
• FUT II TRIM de 2024 (Correo envío Secretaria Hacienda 17 abril de 2024) (Formatos de Tesoreria y Victimas)
• RESOL.6348-2016 - II TRIM 2024(Correo_ envío Sistemas - 11 julio de 2024)
• EJECUCIONES ACTIVA Y PASIVA - SIA II TRIM 2024 (Correo Enviado Sistemas 5 de Julio 2024)                                                                                                                                      </t>
    </r>
    <r>
      <rPr>
        <b/>
        <sz val="10"/>
        <color indexed="8"/>
        <rFont val="Arial Narrow"/>
        <family val="2"/>
      </rPr>
      <t xml:space="preserve">INFORMES INSTITUCIONALES      </t>
    </r>
    <r>
      <rPr>
        <sz val="10"/>
        <color indexed="8"/>
        <rFont val="Arial Narrow"/>
        <family val="2"/>
      </rPr>
      <t xml:space="preserve">
</t>
    </r>
    <r>
      <rPr>
        <sz val="10"/>
        <color indexed="8"/>
        <rFont val="Arial Narrow"/>
        <family val="2"/>
      </rPr>
      <t>• PLAN DE ACCIÓN II TRIM (Correo envío a Financiera IDS 09 de julio de 2024)
• GOBIERNO EN LÍNEA II TRIM DE 2024 (Correo envío a Sistemas - 19 julio de 2024)
• EJECUCIÓN PRESUPUESTAL II TRM 2024 (Correo enviado a Planeación 08 julio de 2024)</t>
    </r>
  </si>
  <si>
    <t>1644</t>
  </si>
  <si>
    <t>4</t>
  </si>
  <si>
    <t>42</t>
  </si>
  <si>
    <t>693</t>
  </si>
  <si>
    <t>0</t>
  </si>
  <si>
    <t>3</t>
  </si>
  <si>
    <t>23</t>
  </si>
  <si>
    <t>Se realiza conforme a convocatoria realizada por el Despacho</t>
  </si>
  <si>
    <t xml:space="preserve">Se realiza seguimiento en el cumplimiento de los planes  contemplados en el decreto 612 de 2018: 
- Plan Estratégico de Tecnologías de la Información y Comunicaciones - PETI  
- Plan de tratamiento de riesgos de Seguridad y Privacidad de la Información
- Plan de Seguridad y Privacidad de la Información https://ids.gov.co/2024/TRANSPARENCIA/Plan_Seguridad_Privacidad_IDS_2024.pdf
</t>
  </si>
  <si>
    <t xml:space="preserve">Se realizó la instalación y capacitación a los usuarios de SIEP DOCUMENTAL Versión 11.9.8, SIEP PQRS Versión 9.8.0 y SIEP JURIDICO Versión 1.3.0. Las nuevas versiones instaladas permitirán gestionar electrónicamente la producción, el trámite, el almacenamiento digital y la recuperación de documentos, evitando el manejo de papel, garantizando la seguridad de la información, la trazabilidad de cualquier proceso que se implemente mediante su funcionalidad, así como el cumplimiento de la normatividad vigente que establece el Archivo General de la Nación. 
- Se realizó la instalación y capacitación a los usuarios  de la última actualización de SIEP OBSERVATORIO Versión 2.0.0 con las siguientes características técnicas:  Plataforma web, módulos de captura y de reportes para facilitar el análisis de información, georreferenciación, publicaciones e informes, interfase entre el SIVIGILA y el aplicativo de cada módulo a través de archivos planos.
- Se realizó la instalación  y capacitación a los usuarios del Módulo integrado al software del Observatorio para el registro, consolidación y seguimiento de las acciones realizadas mediante la vigilancia y control en Salud Pública.  Este software tiene como finalidad transformar, modernizar y tecnificar el proceso de consolidación de información de la oficina de Salud Ambiental de la entidad.  
- Actualización  y capacitación a los usuarios del sistema DKD con la nueva funcionalidad de cargue de facturas radicadas siguiendo los lineamientos de la resolución 2275. 
- Correos corporativos y flujo de documentos internos de la entidad mediante el alquiler de hosting corporativo incluida plataforma GSuite. Actualmente la entidad tiene habilitadas 45 cuentas de correo institucional Google Workspace que corresponden al dominio @ids.gov.co 
</t>
  </si>
  <si>
    <t xml:space="preserve">La oficina Sistemas de Información lidera la actualización de los contenidos de la página web de la entidad de acuerdo a los lineamientos de la Resolución 1519 de 2020 de MINTIC.
El indicador que se maneja referente a la oportunidad está al 100%, lo cual significa que las solicitudes de publicación de un documento, realizadas por las diferentes dependencias, son atendidas oportunamente en su totalidad. Durante el cuarto trimestre de la vigencia 2024 se realizaron 106 solicitudes de publicación las cuales fueron atendidas en su totalidad oportunamente.
https://ids.gov.co/2024/TRANSPARENCIA/PUBLICACIONES_WEB_2024_completo.pdf
Toda esta gestión nos permitió obtener una calificación de 96 puntos sobre 100 según la evaluación realizada el 31 de Julio de 2024 por la Procuraduría General de la Nación del Índice de Transparencia y Acceso a la Información Pública – ITA
</t>
  </si>
  <si>
    <t xml:space="preserve">Se realizó socialización personalizada de las principales recomendaciones de la  Guía de Mantenimiento Preventivo y Correctivo de los Equipos Informáticos (Res. Nº 5039 de noviembre de 2023) a 92  funcionarios y contratistas que presentaron solicitud de servicio técnico en el  cuarto trimestre.
Mediante Circular N° 654 de 2024 la Oficina de Recursos Humanos convoca a todos los funcionarios, de planta y contratistas, de la entidad a una Inducción . El Líder de la Oficina Sistemas de Información participa en este evento realizado el 25 de Noviembre  de 2024 con la siguiente temática: Adopción de nuevas tecnologías y gestión del cambio en la entidad - Transformación Digital. </t>
  </si>
  <si>
    <t>La Oficina de Sistemas de Información presta soporte técnico oportuno en todas las sedes y dependencias del IDS con el fin de mantener continuidad en los servicios técnicos y tecnológicos en la entidad. 
Durante el cuarto trimestre de 2024  se registraron un total de 112 solicitudes de servicio técnico atendidas por el personal técnico de la oficina. Adicionalmente, se prestó soporte técnico a usuarios con alta prioridad del servicio y no registraron solicitud. 
Evidencia: https://docs.google.com/spreadsheets/d/1a9Bhv8AVAKXUFA4wmQhQN2T4pCi5OuGB/edit?pli=1&amp;gid=1464193618#gid=1464193618</t>
  </si>
  <si>
    <t xml:space="preserve">La Oficina de Sistemas de Información realiza seguimiento permanente a los siguientes aplicativos, algunos de los cuales son plataformas que como sujetos obligados, por normatividad y directivas nacionales debemos usar y otros aplicativos propios que permiten el cumplimiento de los objetivos misionales: 
• Plataforma SIA OBSERVA, SIA Auditoría 
• Plataforma SUIT  (Función Pública – Sistema único de Información de Trámites)
• Secop II: Plataforma para el proceso de contratación en línea
• Sivigila
• Pasivocol 4.0
• Cetil
• Plataforma Supersalud
• Pisis
• SISPRO
• Sistemas de información ETV
• Seguridad Sanitaria y del Ambiente
• SYSTB
• Sistema de Información DKD – Auditor
• Software Área Ambiente- Laboratorio
• SIEP Documental, SIEP PQRS y SIEP JURIDICO
•  Plataforma tecnologica de la entidad mediante el alquiler de hosting corporativo incluida plataforma de cuentas de correo electronico de Google Workspace
</t>
  </si>
  <si>
    <t>se realiza asistencia tecnica a la Dirección en el Reporte a los sistemas PISIS, NVRR de la Supersalud y firmas de CETIL, de las oficinas de Prestación de Servicios, Salud Pública, Atención en Salud y Medicamentos. Así mismo, se realizó  asistencia técnica a los coordinadores de salud publica de los municipios de departamento en la actualización del usuario representante legal, usuario de contacto y en la vinculacion y desvinculacion de usuarios a la entidad municipal en el manejo de la plataforma SISPRO para el envío oportuno de los informes que reportan las diferentes dependencias y los accesos a las cunsultan en los módulos de Discapacidad y reporte de los PTS.</t>
  </si>
  <si>
    <t>54</t>
  </si>
  <si>
    <t>SE CUMPLE CON LA TOTALIDAD DEL PLAN ANUAL DE AUDITORIAS.</t>
  </si>
  <si>
    <t>2</t>
  </si>
  <si>
    <t>COMITÉ CICI EFECTUADO EN EL MES DE DICIEMBRE DE 2024.</t>
  </si>
  <si>
    <t>INVENTARIOS EN:
* Dirección
* Atención en Salud
* Laboratorio</t>
  </si>
  <si>
    <t>No se cuenta con personal que apoye las acciones de verificación y actualización de inventarios
INVENTARIOS EN:
* Nutrición
* Conductor Despacho
* Conductor Zoonosis</t>
  </si>
  <si>
    <t xml:space="preserve">INVENTARIOS EN:
* Coord. Salud Pública
* Presupuesto
* Salud Mental
* Nutrición
* SAC
</t>
  </si>
  <si>
    <t>INVENTARIOS EN:
* Recursos Humanos</t>
  </si>
  <si>
    <t>603</t>
  </si>
  <si>
    <t>Se realizo la 3ra mesa de Circular 030 del 2024 los dias 29 y 30 de agosto</t>
  </si>
  <si>
    <t>Se realizo la 4ta mesa de Circular 030 del 2024 los dias 28 y 29 de noviembre</t>
  </si>
  <si>
    <t>Se han realizado Asistencias Tecnicas a las ESE Imsalud, ESE Hospital Mental , ESE Hospital Emiro Quintero Cañizarez, ESE Hospital Erasmo Meoz</t>
  </si>
  <si>
    <t>Se han realizado Asistencias Tecnicas a las 16 ESE del Departamento</t>
  </si>
  <si>
    <t># CONVENIOS REALIZADOS / # CONVENIOS PROGRAMADOS</t>
  </si>
  <si>
    <t>los convenios de subsidio a la oferta  se realizaron  en el tercer  trimestre de acuerdo a directrices del MSPSS y plan de desarrollo</t>
  </si>
  <si>
    <t>los convenios de subsidio a la oferta  se realizaron  en el tercer  trimestre.</t>
  </si>
  <si>
    <t>solicitudes de autorizaciones con respuesta firmadas</t>
  </si>
  <si>
    <t>solicitudes de autorizaciones con respuestas/ nro de  autorizaciones radicas en el   software DKD</t>
  </si>
  <si>
    <t>357</t>
  </si>
  <si>
    <r>
      <t>Realizar procesos conciliacion</t>
    </r>
    <r>
      <rPr>
        <sz val="12"/>
        <rFont val="Arial"/>
        <family val="2"/>
      </rPr>
      <t xml:space="preserve"> </t>
    </r>
    <r>
      <rPr>
        <sz val="12"/>
        <color rgb="FF000000"/>
        <rFont val="Arial"/>
        <family val="2"/>
      </rPr>
      <t xml:space="preserve"> de los servicios de salud NOPBS de acuerdo a la Resolución 555 de 2019 del IDS  y lo contemplado en el ART.238 de la ley 1955 de 2.019</t>
    </r>
    <r>
      <rPr>
        <sz val="12"/>
        <color rgb="FFFF0000"/>
        <rFont val="Arial"/>
        <family val="2"/>
      </rPr>
      <t xml:space="preserve"> </t>
    </r>
    <r>
      <rPr>
        <sz val="12"/>
        <color rgb="FF000000"/>
        <rFont val="Arial"/>
        <family val="2"/>
      </rPr>
      <t>)aplicando el mecanísmo para su verificación y control de pago de acuerdo con lo establecido en la resolución 1479 de 2015 del MSPS y pago PPNA</t>
    </r>
  </si>
  <si>
    <t>Facturas auditadas y pagadas</t>
  </si>
  <si>
    <t>nro de  facturas auditadas pagadas / nro. Facturas Programadas para pago</t>
  </si>
  <si>
    <t>La facturacion NPBS  en proceso de conciliacion esta  sujeto a programacion con las EPS-IPS con el IDS se ha conciliado con confaoriente y Ecoopsos esta fase de firma de actas.( En este trimestre se pagaron 1296 facturas)</t>
  </si>
  <si>
    <t>11</t>
  </si>
  <si>
    <t>La facturacion NPBS  en proceso de conciliacion esta  sujeto a programacion con las EPS-IPS con el IDS se ha pagado 11 facturas No PBS</t>
  </si>
  <si>
    <t>2859</t>
  </si>
  <si>
    <t>La facturacion NPBS  en proceso de conciliacion esta  sujeto a programacion con las EPS-IPS con el IDS se ha pagado 1040 facturas No PBS y 1819 facturas PPNA</t>
  </si>
  <si>
    <t>Contrato realizado / contrato programado</t>
  </si>
  <si>
    <t>El contrato de Inimputables depende de los recurosos girados por el MSPSS e incoprporados por  la asamblea del dto Norte de Santander e incoprporados en junta de salud e incorporados al presupuesto , para posteriormente elaborar el contato. Mientrastanto la facturación se reconoce y paga mediante resolución</t>
  </si>
  <si>
    <t>El contrato de Inimputables depende de los recurosos girados por el MSPSS e incoprporados por  la asamblea del DPto Norte de Santander e incoprporados en junta de salud e incorporados al presupuesto , para posteriormente elaborar el contrato,  Mientrastanto la facturación se reconoce y paga mediante resolución.</t>
  </si>
  <si>
    <t>El contrato de Inimputables depende de los recurosos girados por el MSPSS e incoprporados por  la asamblea del DPto Norte de Santander e incoprporados en junta de salud al presupuesto , para elaborar el contrato en el cuarto trimestre.Mientrastanto la facturación se reconoce y paga mediante resolución.</t>
  </si>
  <si>
    <t>Se formalizó contrato Inimputables con la ESEHMRS el 16 -10-2024 por valor de $191161000. se hizo Otrosi modificando por menor valor el contrato.</t>
  </si>
  <si>
    <t>Facturas auditadas pagadas</t>
  </si>
  <si>
    <t>Se audito la facturacion de vigencias anteriores y viegencia actual del primer trimestre de acuerdo al recurso humano de auditores disponibles</t>
  </si>
  <si>
    <t>Se audito la facturacion de poblacion migrante  vigencias anteriores y viegencia actual del tercer trimestre  de acuerdo a los auditores disponibles para la realzar el proceso de conciliación y pago / de acuerdore a recursos disponibles</t>
  </si>
  <si>
    <t>11000</t>
  </si>
  <si>
    <t>Se audito la facturacion de poblacion migrante  vigencias anteriores y viegencia actual del tercer trimestre  de acuerdo a los auditores disponibles para la realzar el proceso de conciliación y pago / de acuerdore a cursos disponibles</t>
  </si>
  <si>
    <t>Se realizan   tres comites de sanida portuaria con el objetivo del  analisis del comporatamiento de lo eventosos de interes en salud publica en población  migrantes 2024</t>
  </si>
  <si>
    <t>En el  IV Trimestre  se gestionaron  las  necesidades de insumos  de interes en salud  ETV , Laboratorio, Ambiental  y Zonosis.</t>
  </si>
  <si>
    <t>Se lleva a cabo la asistencia tecnica presencial  a los municipios  del departamneto Asistencia Técnica relacionada con Plan Territorial en Salud (Plan de Acción en Salud -PAS y Plan de Intervenciones Colectivas) Norte de santander</t>
  </si>
  <si>
    <t xml:space="preserve">
Asistencia técnica, seguimiento y consolidado de la información de los Planes de Intervenciones de Promoción de la Salud, en el marco de los componentes de la Salud Ambiental."
Reunion con la dimension salud ambiental para el consejo ecopsos sobre seguimiento control de tabaco.
Asistencia tecnica para la deteccion temprana de cancer infantil con ajustes del plan de choque con el Ministerio de salud y proteccion social.
Mesa de trabajo para la elaboracion de jornada rosa en deteccion temprana de cancer de mama con las EAPB del Departamento, Roche colombia y asociacion de mastologia de Antioquia.
Seguimiento a los tamizajes de tabaco por parte de las EAPB ."
Asistencias técnicas enfermedades Transmisitads por Vectores, Adherencia a guías de manejo clinico y seguimiento a planes de contingencia Dengue. IPS del municipio de Cúcuta.
Seguimiento de la Estrategia de colaboradores voluntarios para el diagnóstico de Malaria del municipio Tibú avances mes de octubre y noviembre."
Reunión con profesionales de las E.S.Es Norocidental y Ocaña para evaluación final de las actividades del PIC.
Articulación intersectorial, con el Departamento de Prosperidad Social (DPS) regional Norte de Santander para la prevención de la desnutrición aguda moderada y severa, riesgo de desnutrición y bajo peso para la edad gestacional. Soporte Acta 028 del 17 de octubre 2024.
Certificacion como IAMII de las UBA Puente Barco Leones y la Unidad Materno Infantil La Libertad de la E.S.E Imsalud. Soporte Acta 030, del 3 y 17 de diciembre, IAMII IMSALUD.
Durante el 4to trimestre el Programa Ampliado de Inmunización - PAI se realizó la mesa departamental del PAI donde participan los Municipios, las IPS, las EAPB, secretaria de educacion, ICBF, y entes de control como la Supersalud.
*Participar en las Unidades de análisis convocadas por la oficina de Vigilancia en Salud Publica de los eventos de Mortalidad Materna y Mortalidad perinatal, coinfecion TB/VIH, Sifilis Gestacional, Sifilis Congenita, menor de un año VIH y realizar seguimiento a los planes de mejoramiento de dichos análisis y la trazabilidad para el cumplimiento técnico y normativo para los eventos , así como la calidad de dicho plan, adicionalmente la implementación de la ruta Integral atencion Materno Perinatal su seguimiento y trazabilidad para el logro de la atención integral, con calidad oportunidad que minimice riesgos en salud para las gestantes y recién nacido.
Rectificar el plan de trabajo asociado al Plan de Acerleracion de Morbilidad Materna Extrema y Mortalidad Materno - Perineonatal, teniendo en cuenta las 6 lineas estretegicas y la version Según lineamientos dados por parte del Ministerio de Salud y Proteccion Social.
seguimientos al plan de acción Departamental en el marco del Mecanismo Articulador, comité Intersectorial para la Prevención de las violencias de género, con énfasis en las violencias sexuales, violencia intrafamiliar y el abordaje integral de las víctimas.</t>
  </si>
  <si>
    <t>Capacitación "inducción y reindución".
Asistencia tecnica y seguimiento al modelo CERS  en la tapa de alistamiento a los municipios Los Patios, Cucuta, Pamplona, Gramalo y El Zulia.
*Seguimiento a los 40 Municipios del Departamento a la ley 1335 del 2029 espacios libre de humo.
Asistencia técnica en manejo clínico de las ETV y seguimiento a planes de contingencia Dengue.
Socialización y orientación sobre Enfermedad de Chagas y Plan de Interrupción. (652 actores sociales)"
Fortalecimiento de capacidades, lineamientos para la atención clínica E. Chagas (ESE Hospital Regional Norte), Leishmaniasis (IPS de Cúcuta y su Área metropolitana, ESE Hospital Regional Norte, ESE Hospital San juan de Dios de Pamplona), y Fiebre Amarilla, (IPS y ESEs del Departamento). Fortalecimiento a los profesionales del SSO en ETV (159 personas).
Socialización y Orientación sobre la Enfermedad de Chagas y Plan de Interrupción de la Enfermedad de Chagas. (1 persona)"
Asistencia técnica en referencia a la Vigilancia Basada en Comunidad con énfasis en la medición del perímetro braquial(MUAC) para la detección del riesgo de muerte en desnutrición con 20 coordinadores de salud pública del Departamento Norte de Santander, en articulación con el grupo de Vigilancia en Salud Pública del IDS. 70 profesionales.  Soporte Acta No. 029 del 29 de octubre 2024, listado de asistencia y evidencias fotográficas  
Socialización del lineamiento para el tratamiento de la desnutrición aguda moderada y severa. Resolución 2350 del 2020, Resolución 2465 del 2016 antropometría y Resolución 2366 del 2023 con los profesionales del SSO cuarta cohorte del 2024. 44 profesionales. Soporte acta No. 022 del 28 de octubre 2024, lista de asistencia y evidencias fotográficas        
Fortalecimiento de capacidades con EAPB, IPS en referencia a antropometria en todos los cursos de vida en articulacion con RIAS - IDS. 47 profesionales capacitados. Soporte Acta 031 del 11 de diciembre 2024, listado de asistencia y evidencias fotográficas."
seguimientos a las acciones contratadas  del plan de intervenciones colectivas para ser desarrollada en los municipios priorizados, para la prevencion de violencias basadas en genero de niños, niñas y adolescentes 
seguimientos y monitoreos a las IPS para la implementación del protocolo de atención integral en salud a las víctimas de violencias sexuales según Resolución 459 de 2012, en los municipios que reporten el mayor número de casos - evento 875- a través del SIVIGILA. 
Realizar seguimiento a los planes de mejora establecidos a las IPS que tienden partos para la previa aplicacion del instrumento ISABEL de los hallazgos encontrados en la aplicacion, con la finalidad de verificar la atencion de los eventos de emergencia obstetrica ( sepsis, hemorragia obtetrica y crisis hipertensiva) en el marco plan de aceleracion para la reducion de la Mortalidad Materno perineonatal, Morbilidad Materna exterma como respuesta a mejorar la atencion de las gestantes y seguimiento al cumplimeto de la Ruta de Atención Integral para la población Materno Perinatal-Resolución 3280 del 2018.</t>
  </si>
  <si>
    <t>EL 23 DE DICIEMBRE DEL 2024 SE RECIBE OFICIO DE LA DIRECTORIO DE EPIDEMIOLOGA Y DEMOGRAFIA DEL MINISTERIO, DANDO INDICACIONES DEL CARGUE Y SEGUIMIENTO DEL PROCESO DE PLANEACION INTEGRAL PARA LA SALUD, DONDE INFORMAR QUE EN EL MES DE ENERO 2025 INFORMAR LA APERTURA DE LA PLATAFORMA PARA REALIZAR EL CARGUE DEL III Y IV TRIMESTRE 2024</t>
  </si>
  <si>
    <t>Se realiza 420 acciones de IVC   EN SEGURIDAD ALIMENTARIA  Y AMBIENTAL EN LOS 39 MUNICIPIOS</t>
  </si>
  <si>
    <t xml:space="preserve">Se realiza inspeccion vigilancia y  Control    a  prestadores de  establecimientos farmaceuticos  en todos los 40 municipios </t>
  </si>
  <si>
    <t>Cumplimiento en la entrega del reporte semanal : 100 reportes
Silencio Epidemiologico :0
Oportunidad en la notificación semanal: 100 archivos planos
Cumplimiento en el ajuste de casos: sospechoso 5112, probable 2805,laboratorio 21350, clinica 25003,nexo 156,descartado 9501,error digitacion 730
Ajuste de casos: 23780 casos notificados al SIVIGILA</t>
  </si>
  <si>
    <t>Se garantizo el analisis, para vigilancia de dengue con diagnóstico y serotipificacion, mortalidad de dengue, . Paralisis flacida aguda,sarampion Rubeola, fiebre amarilla, sindromes de rubeola congenito, difteria, tosferina, mortalidad IRAG, Zika, Chikunguña, covid-19, chagas.</t>
  </si>
  <si>
    <t>Se garantizo el analisis para control de calidad de HIV, HBs Ag, Core Total, HVC, Chagas, Sífilis, HTLV de las muestras remitidas por los bancos de sangre; serologias, dengue, hepatitis A, hepatits B, hepatitis C, leptospirosis, aislamientos bacterianos  frotis de flujo vaginal, laminas leishmaniasis, laminas baciloscopia (hansen - tuberculosis), laminas de gota gruesa para malaria, remitidos por los laboratorios clínicos de la red</t>
  </si>
  <si>
    <t>Meta que fue cumplida al 100% en el tercer  trimestre.</t>
  </si>
  <si>
    <t>Meta que fue cumplida al 100% en el primer  trimestre.</t>
  </si>
  <si>
    <t>Meta que fue cumplida al 100% en el segundo  trimestre.</t>
  </si>
  <si>
    <t>Se realiza cruce de base de datos de las personas con discapacidad y el ADRES, para hacer analisis del cruce de la información, con el fin de identificar que personas con discapaicdad se encuentran desafiliadas al SGSSS.</t>
  </si>
  <si>
    <t>Se realiza IV Mesa de Tematica de Atención en Salud y Subcomité de Medidas de Rehabilitación  de la vigencia 2024,  donde se evidencia la participacion de las instituciones convocadas como soporte de la reunion de acuerdo al acta 093 del 18 de diciembre.</t>
  </si>
  <si>
    <t>Se realiza acta 092 del 10 de diciembre de 2024 para el IV comité institucional para la implementacion y coordinacion del protocolo de atención integral en salud con enfoque psicosocial a víctimas y poblacion de 9 sentencias.</t>
  </si>
  <si>
    <r>
      <t xml:space="preserve"> DE VIGENCIAS ANTERIORES ESTAN ACTIVOS 179 EXPEDIENTES .                                                           </t>
    </r>
    <r>
      <rPr>
        <b/>
        <sz val="11"/>
        <rFont val="Arial"/>
        <family val="2"/>
      </rPr>
      <t>VIGENCIA 2019</t>
    </r>
    <r>
      <rPr>
        <sz val="11"/>
        <rFont val="Arial"/>
        <family val="2"/>
      </rPr>
      <t xml:space="preserve">  (68 EXPEDIENTES)                 </t>
    </r>
    <r>
      <rPr>
        <b/>
        <sz val="11"/>
        <rFont val="Arial"/>
        <family val="2"/>
      </rPr>
      <t>VIIGENCIA 2020</t>
    </r>
    <r>
      <rPr>
        <sz val="11"/>
        <rFont val="Arial"/>
        <family val="2"/>
      </rPr>
      <t xml:space="preserve"> ( 13 EXPEDIENTES).       </t>
    </r>
    <r>
      <rPr>
        <b/>
        <sz val="11"/>
        <rFont val="Arial"/>
        <family val="2"/>
      </rPr>
      <t>VIGENCIA 2021</t>
    </r>
    <r>
      <rPr>
        <sz val="11"/>
        <rFont val="Arial"/>
        <family val="2"/>
      </rPr>
      <t xml:space="preserve"> ( 18 EXPEDIENTES).        </t>
    </r>
    <r>
      <rPr>
        <b/>
        <sz val="11"/>
        <rFont val="Arial"/>
        <family val="2"/>
      </rPr>
      <t xml:space="preserve"> VIGENCIA 2022</t>
    </r>
    <r>
      <rPr>
        <sz val="11"/>
        <rFont val="Arial"/>
        <family val="2"/>
      </rPr>
      <t xml:space="preserve"> (52 EXPEDIENTES).         </t>
    </r>
    <r>
      <rPr>
        <b/>
        <sz val="11"/>
        <rFont val="Arial"/>
        <family val="2"/>
      </rPr>
      <t>VIGENCIA 2023</t>
    </r>
    <r>
      <rPr>
        <sz val="11"/>
        <rFont val="Arial"/>
        <family val="2"/>
      </rPr>
      <t xml:space="preserve"> (28 EXPEDIENTES)                                       </t>
    </r>
  </si>
  <si>
    <r>
      <t xml:space="preserve"> DE VIGENCIAS ANTERIORES ESTAN ACTIVOS 145 EXPEDIENTES .                                                           </t>
    </r>
    <r>
      <rPr>
        <b/>
        <sz val="11"/>
        <rFont val="Arial"/>
        <family val="2"/>
      </rPr>
      <t>VIGENCIA 2019</t>
    </r>
    <r>
      <rPr>
        <sz val="11"/>
        <rFont val="Arial"/>
        <family val="2"/>
      </rPr>
      <t xml:space="preserve">  (68 EXPEDIENTES)                 </t>
    </r>
    <r>
      <rPr>
        <b/>
        <sz val="11"/>
        <rFont val="Arial"/>
        <family val="2"/>
      </rPr>
      <t>VIIGENCIA 2020</t>
    </r>
    <r>
      <rPr>
        <sz val="11"/>
        <rFont val="Arial"/>
        <family val="2"/>
      </rPr>
      <t xml:space="preserve"> ( 8 EXPEDIENTES).       </t>
    </r>
    <r>
      <rPr>
        <b/>
        <sz val="11"/>
        <rFont val="Arial"/>
        <family val="2"/>
      </rPr>
      <t>VIGENCIA 2021</t>
    </r>
    <r>
      <rPr>
        <sz val="11"/>
        <rFont val="Arial"/>
        <family val="2"/>
      </rPr>
      <t xml:space="preserve"> ( 13 EXPEDIENTES).        </t>
    </r>
    <r>
      <rPr>
        <b/>
        <sz val="11"/>
        <rFont val="Arial"/>
        <family val="2"/>
      </rPr>
      <t xml:space="preserve"> VIGENCIA 2022</t>
    </r>
    <r>
      <rPr>
        <sz val="11"/>
        <rFont val="Arial"/>
        <family val="2"/>
      </rPr>
      <t xml:space="preserve"> (38 EXPEDIENTES).         </t>
    </r>
    <r>
      <rPr>
        <b/>
        <sz val="11"/>
        <rFont val="Arial"/>
        <family val="2"/>
      </rPr>
      <t>VIGENCIA 2023</t>
    </r>
    <r>
      <rPr>
        <sz val="11"/>
        <rFont val="Arial"/>
        <family val="2"/>
      </rPr>
      <t xml:space="preserve"> (18 EXPEDIENTES)                                       </t>
    </r>
  </si>
  <si>
    <r>
      <t xml:space="preserve"> DE VIGENCIAS ANTERIORES ESTAN ACTIVOS 136 EXPEDIENTES .                                                           </t>
    </r>
    <r>
      <rPr>
        <b/>
        <sz val="9"/>
        <rFont val="Arial"/>
        <family val="2"/>
      </rPr>
      <t>VIGENCIA 2019</t>
    </r>
    <r>
      <rPr>
        <sz val="9"/>
        <rFont val="Arial"/>
        <family val="2"/>
      </rPr>
      <t xml:space="preserve">  (68 EXPEDIENTES)                 </t>
    </r>
    <r>
      <rPr>
        <b/>
        <sz val="9"/>
        <rFont val="Arial"/>
        <family val="2"/>
      </rPr>
      <t>VIIGENCIA 2020</t>
    </r>
    <r>
      <rPr>
        <sz val="9"/>
        <rFont val="Arial"/>
        <family val="2"/>
      </rPr>
      <t xml:space="preserve"> ( 5 EXPEDIENTES).       </t>
    </r>
    <r>
      <rPr>
        <b/>
        <sz val="9"/>
        <rFont val="Arial"/>
        <family val="2"/>
      </rPr>
      <t>VIGENCIA 2021</t>
    </r>
    <r>
      <rPr>
        <sz val="9"/>
        <rFont val="Arial"/>
        <family val="2"/>
      </rPr>
      <t xml:space="preserve"> ( 9 EXPEDIENTES).        </t>
    </r>
    <r>
      <rPr>
        <b/>
        <sz val="9"/>
        <rFont val="Arial"/>
        <family val="2"/>
      </rPr>
      <t xml:space="preserve"> VIGENCIA 2022</t>
    </r>
    <r>
      <rPr>
        <sz val="9"/>
        <rFont val="Arial"/>
        <family val="2"/>
      </rPr>
      <t xml:space="preserve"> (37 EXPEDIENTES).         </t>
    </r>
    <r>
      <rPr>
        <b/>
        <sz val="9"/>
        <rFont val="Arial"/>
        <family val="2"/>
      </rPr>
      <t>VIGENCIA 2023</t>
    </r>
    <r>
      <rPr>
        <sz val="9"/>
        <rFont val="Arial"/>
        <family val="2"/>
      </rPr>
      <t xml:space="preserve"> (17 EXPEDIENTES)                                       </t>
    </r>
  </si>
  <si>
    <t xml:space="preserve">VIGENCIAS ANTERIORES ESTAN ACTIVOS PARA RECUPERACION   179 EXPEDIENTES </t>
  </si>
  <si>
    <t xml:space="preserve">VIGENCIAS ANTERIORES ESTAN ACTIVOS PARA RECUPERACION   145 EXPEDIENTES </t>
  </si>
  <si>
    <t xml:space="preserve">VIGENCIAS ANTERIORES ESTAN ACTIVOS PARA RECUPERACION   136 EXPEDIENTES </t>
  </si>
  <si>
    <t xml:space="preserve">Entrega y cargue oportuno en la plataforma del SIHO del Ministero de Salud  y Protección Social del Tercer Trimestre ( 2 de DICIEMBRE de  2024) vigencia 2024,   16 ESE validades oportunamente  del Dpto.         </t>
  </si>
  <si>
    <t xml:space="preserve"> -Mensualmente y trimestral (Decreto 2193 de 2004), se efectua seguiento  al Programa de Saneamiento Fiscal y Financiero en ejecución a la ESE Centro de Rehabilitación Cardioneuromuscular,  para la presentación del  Informe de Monitoreo, seguimiento y evaluación   ante el Ministerio de Hacienda y Crédito Público en la fecha que el Ministerio de Hacienda y Crédito Público lo estipule.                                                                                                                                                                                                                                                                                                                                                                                                                                                                                                                                                                                                                                                                                                                                                                                                                                                                                                                                                                                                                                                                                                                                                                                                                                                                                                                                                                                                                                                                                                                                                                                                                                                                      -Se remiten  Circulares: *No.011 del 09-10-2024 socialización Circular Externa 028 de sept.5/2024 de Minhacienda, imparten instrucciones celebración, ejecución Contratos Encargos Fiduciarios                                             * 013 del 01-11- 2024, solicitando a las 4 ESE categorizadas en riesgo alto o medio avance del PSFF;  *El 23  de julio por parte del IDS  se efectua socialización cronograma de trabajo, guia metodoloica y herramienta Excel.                                                                                                                                                                                          -  Se envian  oficios:  * RF-128  del 07-10/2024, a la ESE Hospaital  Regional Occidente, solicitando documento word y herramienta elabora diligenciada del PSFF      *Oficio RF-164 Respueta al etado de avance del PSFF, solcitado por el MHCP * Oficio RF-170 27-11/2024 a Minhacienda Solicitud prorroga entrega del informe 4 trim 2023 de la ESE CRCNM   *Oficio RF-1351, 04-12/2024, Conclusiones y Recomendaciones dadas a la ESE centro Rehabilitacion al informe monitoreo presentado vig.2023                                                                  Se continua brindando acompañamiento y asesoramiento permanente por parte del equipo del IDS,  en la construcción y presentación del primer cargue preliminar al Ministerio de Hacienda y Crédito Público.
-Envio de informe de MSE del PSFF de la ESE Centro de Rehabilitacion Cardioneurumescular de N DE S, IVT 2023,  presentado el 2-12-2024, enviado por SIED, con Radicado 1-2024-116746</t>
  </si>
  <si>
    <t xml:space="preserve">Se continua efectuando seguimiento a la Resolución No.1545 de 2019 y sus modificaciones,  atendiendo las solicitudes presentadas por las Entidades Empleadoras (ESE) municipales y departamentales y Entidades Administradoras, para elaborar el consolidado Departamental de desarrollo final del proceso SAP.,  revisión efectuada dentro del Decreto 2193 de 2024, trimestralmente (Tercer  trimestre 2024  revisado en Noviembre 2024)             </t>
  </si>
  <si>
    <t>Grupo Financiero con responsabilidad de las ESE Cin asignacion de recursos SGP-SUBSIDIO A LA OFERTA</t>
  </si>
  <si>
    <t xml:space="preserve">                                                                                                                                                     -Se recibe del Ministerio de Salud y Protección Social Resolución No.484 DE 2024 con la cual se fijan los lineamientos para el uso y ejecución de los recursos del subcomponente del Subsidio a la Oferta del Sistema General de Participaciones en Salud y deroga la Resolución 857 de 2020”, se establecen los lineamientos para que Departamentos, Distritos y Municipios, inicien el proceso para la ejecución de la última doceava de 2023 y las seis onceavas de la vigencia 2024 del SGP-Subcomponente de Subsidio o a la oferta, distribuidos por DNP
-Documento Distribución de los Recursos del SGP-Oferta - SGP-87-2024 del Dpto Nacional de Planeación DNP- Distribución de seis de las once avas de los recursos para la participación de Salud  (Componente Salud Pública y Oferta) vigecia 2024.
En la actualidad nos encontramos en el proceso de elaboración del Documento de Distribución de los Recursos del SGP, acorde a la metodologia impartida por el Ministerio de Salud y Protección Social.</t>
  </si>
  <si>
    <t xml:space="preserve"> -Oficios:       -RF-125 de 1-10 /024, a la Oficna de Prestación de Servicios del IDS, entrega indicadores gestión financiera metas  2 Trim-2024 Gestion Financiera- Recaudo venta de servicios y costos y gastos. 
- Oficio RF-189 10-12-2024, a la Oficina Prestación de Servicios constancia General cumplimiento de las 7 ESE de los Indicadores Financieros y metas  revisión SIHO como cumplimiento al IIIT de 2024.                                                                                                                                                                                                                                                                                                                                                                                                                                               -Oficio-RF-195 de 20-12-2024 de 2024, para Prestación de Servicios del IDS  entrega  indicadores gestión financiera metas  3 Trim-2024 Gestion Financiera- Recaudo venta de servicios y costos y gastos,.
                             </t>
  </si>
  <si>
    <t xml:space="preserve">En el  Cuarto  trimestre  de 2024,  Se efectua  seguimiento a la ejecución  de los recursos asignados por Resoluciones No: 1895,2026, 2084, 2153 de 2023 y 1032,1033, 1212 y 1499 de 2024 del Ministerio de Salud y Protección Social a las ESE, en la conformación y operación de Equipos Básico de Salud, informe que se realiza  mensualmente,.                 
                                                                                                                                                                                                      -Las ESE continuan con la ejecución de los recursos asignados, se realiza revisión en la Plataforma  PISIS de Minsalud, de los documentos soportes solicitados para rendir informe mensual a la Oficina de Atención en Salud, encargada de realizar el consolidado a remitir a Minsalud . </t>
  </si>
  <si>
    <t xml:space="preserve">Asesoría, asistencia técnica y revisión:  elaboración del Presupuesto de Ingresos y Gastos de las ESE del departamento para la siguiente vigencia. - Modificaciones, adiciones al Presupuesto de Ingresos y Gastos, plan de cargos  de las ESE del Departamento de la presente vigencia.   - Cierre de Vigencia 2023 de las ESE del Departamento e incorporación de Cuentas por Cobrar recaudadas. </t>
  </si>
  <si>
    <t>(No. de Presupuestos aprobados por el CONFIS Departamental y Juntas Directivas con concepto técnico / Total de ESE Departamentales*100) ( No. Conceptos Técnicos expedidos de modificaciones Presupuestales presentadas por las ESE / solicitudes de revisión modificaciones Presupuestales de las ESE del Departamento *100) No. de cierres financieros de vigencia 2023 revisados /Total de ESE del Departamento *100)</t>
  </si>
  <si>
    <r>
      <t xml:space="preserve">* Modificaciones presupuestales asesoradas y con  Conceptos Técnicos  de  modificaciones al  presupuesto ingresos y gastos a las ESE del Departamento, en el  Cuarto trimestre de 2024: incorporación recaudo cuentas por cobrar vigenvias anteriores y actual vigencia, incorporación recursos rendimientos financieros,  adición recursos Resoluciones de Minsalud, Adición recursos convenios con: Gobernación,  Incorporación Contratos Interadministrativos PIC,  Concenio con IDS-S.GP.-Subsidio a la Oferta, -traslados presupuestales  para un  total de  </t>
    </r>
    <r>
      <rPr>
        <u/>
        <sz val="11"/>
        <color indexed="8"/>
        <rFont val="Calibri"/>
        <family val="2"/>
      </rPr>
      <t xml:space="preserve">31  </t>
    </r>
    <r>
      <rPr>
        <sz val="11"/>
        <color theme="1"/>
        <rFont val="Calibri"/>
        <family val="2"/>
        <scheme val="minor"/>
      </rPr>
      <t xml:space="preserve">Conceptos técnicos emitidos para aprobación de las Juntas de las ESE.          
* Emisión Circular  Externa 504 de fecha  7 de noviembre de 2023, firmada por el Director del IDS, dirigida a los Directores Locales de Salud municipios Descentralizados y a los Gerentes  de las ESE Municipales y Departamentales, anexando Proyecto lineamientos para la elaboración del presupuesto de ingresos y gastos para la vigencia fiscal de 2025  
*10 conceptos tecnicos de proyeccion presupuesto para la vigencia fiscal 2025  de la 10 ESE Departamentales de 1, 2 y 3r nivel de atención para aprobación  del CONFIS DPTAL.                                                                                                                                *10 conceptos tecnicos de proyeccion presupuesto para la vigencia fiscal 2025  de la 10 ESE Departamentales de 1, 2 y 3r nivel de atención para aprobación  de  la </t>
    </r>
    <r>
      <rPr>
        <b/>
        <sz val="11"/>
        <color indexed="8"/>
        <rFont val="Calibri"/>
        <family val="2"/>
      </rPr>
      <t xml:space="preserve">Junta Directiva </t>
    </r>
    <r>
      <rPr>
        <sz val="11"/>
        <color theme="1"/>
        <rFont val="Calibri"/>
        <family val="2"/>
        <scheme val="minor"/>
      </rPr>
      <t xml:space="preserve">de cada ESE.                                  </t>
    </r>
  </si>
  <si>
    <t>En el presente trimestre se ha continuado con  ejecución y pago de pasivos a los recursos asignados a la ESE Centro de Rehabilitación Recursos FONPET -NORTE DE SANTANDER-SECTOR SALUD asignados,en cumplimiento a lo dispuesto en el PSFF,  Se efectuo revisión  de los documentos soportes para la autorización del giro por parte del Director del IDS y  se hace el  giro de estos recursos a la FIDUCIA-FIDUAGRARIA y pagos a los beneficiarios finales,  $26.025.306.  de 2024</t>
  </si>
  <si>
    <t>Ejecución de proyectos enviada a Planeación con corte a Septiembre 30 de 2024, Correo enviado Octubre 08 de 2024 - Ejecución III TRIM de 2024.</t>
  </si>
  <si>
    <t>PROGRAMADO: En el mes de diciembre de 2023 se adopta el presupuesto para vigencia fiscal de 2024 con el Acuerdo N°010 del 26 de diciembre de 2023. 
PRESUPUESTO INICIAL: Subcuenta de Régimen Subsidiado  de $44.715.825.338.
ADICIONES: 
reducción Acuerdo No.010 de octubre 22 de 2024 $1.365.458.953
PRESUPUESTO DEFINITIVO: 62.176.156.088.88
EJECUTADO: Se ejecutó en al cuarto trimestre  $50.490.100.453,87</t>
  </si>
  <si>
    <t>Resolución  No.005 del 03 de Enero de 2024 Constitución de La Reserva por valor de $428.519.133,11
Resolución No.4769 del 05 de noviembre de 2024. Cancelación de Reservas $2.250.895,48</t>
  </si>
  <si>
    <t xml:space="preserve"> 12 Ejecuciones presupuestales de Ingresos y Gastos del I.D.S.</t>
  </si>
  <si>
    <t>Ejecución presupuestal de Ingresos y Gastos del Tercer trimestre de 2024 JULIO, AGOSTO Y  SEPTIEMBRE /2024), consolidada y entregada el 30 de octubre de 2024 a Sistemas para publicación Gobierno en Línea</t>
  </si>
  <si>
    <t>Informe contable del Tercer trimestre de 2024, cargado en el chip de la Contaduría General de la Nación  el 31 de Octubre de 2024.</t>
  </si>
  <si>
    <r>
      <t xml:space="preserve"> En el cuarto trimestre de 2024, se realizó el registro de todas las operaciones financieras , en el sistema Integrado Financiero TNS-
</t>
    </r>
    <r>
      <rPr>
        <b/>
        <sz val="11"/>
        <rFont val="Calibri"/>
        <family val="2"/>
      </rPr>
      <t>TESORERIA</t>
    </r>
    <r>
      <rPr>
        <sz val="11"/>
        <rFont val="Calibri"/>
        <family val="2"/>
      </rPr>
      <t xml:space="preserve">: Ralizó 654 registros de ingresos por todos los conceptos y se elaboraron 4.649 comprobantes de egreso en el cuarto trimestre de 2024.
</t>
    </r>
    <r>
      <rPr>
        <b/>
        <sz val="11"/>
        <rFont val="Calibri"/>
        <family val="2"/>
      </rPr>
      <t>PRESUPUESTO</t>
    </r>
    <r>
      <rPr>
        <sz val="11"/>
        <rFont val="Calibri"/>
        <family val="2"/>
      </rPr>
      <t xml:space="preserve">:Se realizó el registro de todas las operaciones financieras Presupuesto, en el sistema Integrado Financiero TNS. Ejecución de 2995 disponibilidades presupuestales, 4225 registros presupuestales y 9670 definitivas.                                                   </t>
    </r>
  </si>
  <si>
    <r>
      <t xml:space="preserve"> En la oficina de Central de Cuentas se elaboraron , radicaron , tramitarón  en el mes de OCTUBRE 2024: 628 ordenes de pago (Reserva Presupuestal 0) , en NOVIEMBRE  612 ordenes de pago (Reserva presupuestal 0)  y DICIEMBRE 1.943 ordenes de pago (Reserva Presupuestal 10).                                                                                                        Para un total de ordenes de pago  elaboradas y tramitadas  en el  CUARTO  trimestre 2024 de</t>
    </r>
    <r>
      <rPr>
        <b/>
        <u/>
        <sz val="11"/>
        <color indexed="8"/>
        <rFont val="Arial"/>
        <family val="2"/>
      </rPr>
      <t xml:space="preserve"> 3,183</t>
    </r>
    <r>
      <rPr>
        <sz val="11"/>
        <color indexed="8"/>
        <rFont val="Arial"/>
        <family val="2"/>
      </rPr>
      <t xml:space="preserve">  (De las cuales  fueron rechazadas, devueltas y corregidas en el SECOP II 1,085,  Rechazadas internas 24, Vigencias anteriores 50 y viaticos 632 )   
Total tramitadas vigencia 2024:</t>
    </r>
    <r>
      <rPr>
        <b/>
        <u/>
        <sz val="11"/>
        <color indexed="8"/>
        <rFont val="Arial"/>
        <family val="2"/>
      </rPr>
      <t xml:space="preserve"> 6,994</t>
    </r>
    <r>
      <rPr>
        <sz val="11"/>
        <color indexed="8"/>
        <rFont val="Arial"/>
        <family val="2"/>
      </rPr>
      <t xml:space="preserve">
                                                                                                                                                                            -  </t>
    </r>
    <r>
      <rPr>
        <b/>
        <sz val="11"/>
        <color indexed="8"/>
        <rFont val="Arial"/>
        <family val="2"/>
      </rPr>
      <t>Tesoreria</t>
    </r>
    <r>
      <rPr>
        <sz val="11"/>
        <color indexed="8"/>
        <rFont val="Arial"/>
        <family val="2"/>
      </rPr>
      <t xml:space="preserve">, realizó el registro de todas las operaciones financieras, emitiendo   4.649 comprobantes de pago en el cuarto trimestre de 2024.   
</t>
    </r>
  </si>
  <si>
    <t xml:space="preserve">MODIFICACIONES PRESUPUESTALES SEGUN:                                                                         • ACUERDOS Nos.009 del 22 de Octubre de 2024
• ACUERDOS Nos.010 del 22 de Octubre de 2024
• ACUERDOS Nos.011 del 17 de Diciembre de 2024
• ACUERDOS Nos.012 del 17 de Diciembre de 2024
• ACUERDOS Nos.013 del 17 de Diciembre de 2024                                                                                                                                                                                     • RESOLUCIÓN No.4401 del 18 de Octubre de 2024
• RESOLUCIÓN No.5070 del 26 de Noviembre de 2024
• RESOLUCIÓN No.5424 del 12 de Diciembre de 2024
• RESOLUCIÓN No.5735 del 30 de Diciembre de 2024                                                                                                 </t>
  </si>
  <si>
    <r>
      <t xml:space="preserve">  Del periodo de octubre al 31 de diciembre de  2024, se presentaron los siguientes informes:                                                                                                                                                                                                   </t>
    </r>
    <r>
      <rPr>
        <b/>
        <sz val="10"/>
        <color indexed="8"/>
        <rFont val="Arial Narrow"/>
        <family val="2"/>
      </rPr>
      <t>TESORERIA</t>
    </r>
    <r>
      <rPr>
        <sz val="10"/>
        <color indexed="8"/>
        <rFont val="Arial Narrow"/>
        <family val="2"/>
      </rPr>
      <t>:                                          
 -</t>
    </r>
    <r>
      <rPr>
        <b/>
        <sz val="10"/>
        <color indexed="8"/>
        <rFont val="Arial Narrow"/>
        <family val="2"/>
      </rPr>
      <t>Retencion en la Fuente</t>
    </r>
    <r>
      <rPr>
        <sz val="10"/>
        <color indexed="8"/>
        <rFont val="Arial Narrow"/>
        <family val="2"/>
      </rPr>
      <t xml:space="preserve"> presentadas a la DIAN: - (18 de octubre/2024) mes septiembre de 2024,   -(20 de noviembre /2024) mes octubre de  2024  - (18 de diciembre/2024) mes noviembre de 2024.                                                                                                                             -</t>
    </r>
    <r>
      <rPr>
        <b/>
        <sz val="10"/>
        <color indexed="8"/>
        <rFont val="Arial Narrow"/>
        <family val="2"/>
      </rPr>
      <t>Declaracion Bimestral del ICA</t>
    </r>
    <r>
      <rPr>
        <sz val="10"/>
        <color indexed="8"/>
        <rFont val="Arial Narrow"/>
        <family val="2"/>
      </rPr>
      <t xml:space="preserve">:   -Bimestre de Septiembre-Octubre de 2024 (19 de noviembre de  2024)   Retencion  por descuentos de  ICA, con destino a la Alcaldia de San Jose de Cucuta.    
</t>
    </r>
    <r>
      <rPr>
        <b/>
        <sz val="10"/>
        <color indexed="8"/>
        <rFont val="Arial Narrow"/>
        <family val="2"/>
      </rPr>
      <t xml:space="preserve">-Circular Unica Tipo 277 </t>
    </r>
    <r>
      <rPr>
        <sz val="10"/>
        <color indexed="8"/>
        <rFont val="Arial Narrow"/>
        <family val="2"/>
      </rPr>
      <t>(Juegos de Suerte y Azar) - Supersalud:    - Septiembre de 2024 (Se presento el 2 de octubre de 2024) - Octubre de 2024 ( Se presento el 6 de noviembre de 2024)-Noviembre de 2024 (Se presento el 5 de diciembre de 2024)  
-</t>
    </r>
    <r>
      <rPr>
        <b/>
        <sz val="10"/>
        <color indexed="8"/>
        <rFont val="Arial Narrow"/>
        <family val="2"/>
      </rPr>
      <t xml:space="preserve"> Reporte de Ingresos propios-recaudos</t>
    </r>
    <r>
      <rPr>
        <sz val="10"/>
        <color indexed="8"/>
        <rFont val="Arial Narrow"/>
        <family val="2"/>
      </rPr>
      <t>:    (Septiembre de 2024) se envio el 11-octubre-2024  - (Octubre de 2024) se envio el 18-noviembre-2024    (Noviembre 2024) se envio el 20-diciembre-2024.  Se envia a la oficina de presupuesto (IDS) para su respectiva consolidacion.                                                                                                                                                                                                                                                                                                                                      -</t>
    </r>
    <r>
      <rPr>
        <b/>
        <sz val="10"/>
        <color indexed="8"/>
        <rFont val="Arial Narrow"/>
        <family val="2"/>
      </rPr>
      <t>Informe Cascada</t>
    </r>
    <r>
      <rPr>
        <sz val="10"/>
        <color indexed="8"/>
        <rFont val="Arial Narrow"/>
        <family val="2"/>
      </rPr>
      <t xml:space="preserve"> (gastos)  - Septiembre de 2024 (Se presento el 2 de octubre de 2024)  - Octubre de 2024 ( Se presento el 6 de noviembre de 2024) -Noviembre de 2024 (Se presento el 5 de diciembre de 2024)  Departamento quien lo consolida y lo envia a la Supersalud.                                                                                                                                                                                                           </t>
    </r>
    <r>
      <rPr>
        <b/>
        <sz val="10"/>
        <color indexed="8"/>
        <rFont val="Arial Narrow"/>
        <family val="2"/>
      </rPr>
      <t>-Informe Resolucion 6348</t>
    </r>
    <r>
      <rPr>
        <sz val="10"/>
        <color indexed="8"/>
        <rFont val="Arial Narrow"/>
        <family val="2"/>
      </rPr>
      <t xml:space="preserve"> enviada al MSPS - se presentoel III trimestre el 10 de octubre de 2024.                                                                                                                                   </t>
    </r>
    <r>
      <rPr>
        <b/>
        <u/>
        <sz val="10"/>
        <color indexed="8"/>
        <rFont val="Arial Narrow"/>
        <family val="2"/>
      </rPr>
      <t>Informe del FUT</t>
    </r>
    <r>
      <rPr>
        <b/>
        <sz val="10"/>
        <color indexed="8"/>
        <rFont val="Arial Narrow"/>
        <family val="2"/>
      </rPr>
      <t xml:space="preserve">: </t>
    </r>
    <r>
      <rPr>
        <sz val="10"/>
        <color indexed="8"/>
        <rFont val="Arial Narrow"/>
        <family val="2"/>
      </rPr>
      <t xml:space="preserve">                                                                                                                                                                                                                                                                                                                                                                                                                                                                                                                    
FUT III  TRIM de 2024 - Se envia la oficina de presupuesto el dia 17 de OCTUBRE; para que sea validado y enviado a la Secretaria Hacienda departamental ) (Formato de Tesoreria- Fondo Local de Salud)                                                                                                                                                                                                             </t>
    </r>
    <r>
      <rPr>
        <b/>
        <sz val="10"/>
        <color indexed="8"/>
        <rFont val="Arial Narrow"/>
        <family val="2"/>
      </rPr>
      <t xml:space="preserve">INFORMES INSTITUCIONALES      </t>
    </r>
    <r>
      <rPr>
        <sz val="10"/>
        <color indexed="8"/>
        <rFont val="Arial Narrow"/>
        <family val="2"/>
      </rPr>
      <t xml:space="preserve">
• PLAN DE ACCIÓN III TRIM de 2024 (Se envia al Correo de Financiera IDS 10 de octubre de 2024)           </t>
    </r>
    <r>
      <rPr>
        <sz val="10"/>
        <rFont val="Arial Narrow"/>
        <family val="2"/>
      </rPr>
      <t xml:space="preserve">                                                                                                                                                         </t>
    </r>
    <r>
      <rPr>
        <b/>
        <u/>
        <sz val="10"/>
        <rFont val="Arial Narrow"/>
        <family val="2"/>
      </rPr>
      <t xml:space="preserve"> PRESUPUESTO:              </t>
    </r>
    <r>
      <rPr>
        <sz val="10"/>
        <rFont val="Arial Narrow"/>
        <family val="2"/>
      </rPr>
      <t xml:space="preserve">       
</t>
    </r>
    <r>
      <rPr>
        <b/>
        <sz val="10"/>
        <rFont val="Arial Narrow"/>
        <family val="2"/>
      </rPr>
      <t>INFORMES DE LEY</t>
    </r>
    <r>
      <rPr>
        <sz val="10"/>
        <rFont val="Arial Narrow"/>
        <family val="2"/>
      </rPr>
      <t xml:space="preserve">
• CUIPO III TRIM 2023 - IDS  (Transmitido 28 Oct 2024)
• SUPERSALUD FORMATO FT035 Y FT036 - TRIMESTRAL - III TRIM 2024 - IDS  (correo enviado a sistemas - 26 octubre de 2024) enviado por sistemas 29 octubre de 2024)
• FUT III TRIM de 2024 (Correo envío Secretaria Hacienda 22 octubre de 2024) (Formatos de Tesoreria y Victimas)
• RESOL.6348-2016 - III TRIM 2024(Correo_ envío Sistemas - 11 octubre de 2024)
• EJECUCIONES ACTIVA Y PASIVA - SIA III TRIM 2024 (Correo Enviado Sistemas 7 de Octubre 2024)                                                                                 </t>
    </r>
    <r>
      <rPr>
        <b/>
        <sz val="10"/>
        <rFont val="Arial Narrow"/>
        <family val="2"/>
      </rPr>
      <t xml:space="preserve">   INFORMES INSTITUCIONALES</t>
    </r>
    <r>
      <rPr>
        <sz val="10"/>
        <rFont val="Arial Narrow"/>
        <family val="2"/>
      </rPr>
      <t xml:space="preserve">
• PLAN DE ACCIÓN III TRIM (Correo envío a Financiera IDS 08 de octubre de 2024)
• GOBIERNO EN LÍNEA III TRIM DE 2024 (Correo envío a Sistemas - 30 octubre de 2024)
• EJECUCIÓN PRESUPUESTAL III TRM 2024 (Correo enviado a Planeación 08 octubre de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</si>
</sst>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00_-;\-&quot;$&quot;* #,##0.00_-;_-&quot;$&quot;* &quot;-&quot;??_-;_-@_-"/>
    <numFmt numFmtId="165" formatCode="dd/mm/yyyy;@"/>
    <numFmt numFmtId="166" formatCode="0.0"/>
    <numFmt numFmtId="167" formatCode="&quot;$&quot;\ #,##0"/>
    <numFmt numFmtId="168" formatCode="0.0%"/>
    <numFmt numFmtId="169" formatCode="_(&quot;$&quot;\ * #,##0.00_);_(&quot;$&quot;\ * \(#,##0.00\);_(&quot;$&quot;\ * &quot;-&quot;??_);_(@_)"/>
  </numFmts>
  <fonts count="78" x14ac:knownFonts="1">
    <font>
      <sz val="11"/>
      <color theme="1"/>
      <name val="Calibri"/>
      <family val="2"/>
      <scheme val="minor"/>
    </font>
    <font>
      <sz val="11"/>
      <name val="Calibri"/>
      <family val="2"/>
    </font>
    <font>
      <sz val="11"/>
      <name val="Arial"/>
      <family val="2"/>
    </font>
    <font>
      <b/>
      <sz val="11"/>
      <name val="Arial"/>
      <family val="2"/>
    </font>
    <font>
      <sz val="10"/>
      <name val="Arial"/>
      <family val="2"/>
    </font>
    <font>
      <sz val="11"/>
      <color theme="1"/>
      <name val="Calibri"/>
      <family val="2"/>
      <scheme val="minor"/>
    </font>
    <font>
      <sz val="11"/>
      <color theme="1"/>
      <name val="Arial"/>
      <family val="2"/>
    </font>
    <font>
      <b/>
      <sz val="11"/>
      <color theme="1"/>
      <name val="Calibri"/>
      <family val="2"/>
      <scheme val="minor"/>
    </font>
    <font>
      <b/>
      <sz val="14"/>
      <name val="Arial"/>
      <family val="2"/>
    </font>
    <font>
      <b/>
      <u/>
      <sz val="14"/>
      <name val="Arial"/>
      <family val="2"/>
    </font>
    <font>
      <sz val="10"/>
      <color indexed="81"/>
      <name val="Tahoma"/>
      <family val="2"/>
    </font>
    <font>
      <sz val="9"/>
      <name val="Arial"/>
      <family val="2"/>
    </font>
    <font>
      <sz val="12"/>
      <name val="Arial"/>
      <family val="2"/>
    </font>
    <font>
      <b/>
      <sz val="11"/>
      <color theme="1"/>
      <name val="Arial"/>
      <family val="2"/>
    </font>
    <font>
      <sz val="11"/>
      <name val="Calibri"/>
      <family val="2"/>
      <scheme val="minor"/>
    </font>
    <font>
      <sz val="11"/>
      <color rgb="FF000000"/>
      <name val="Arial"/>
      <family val="2"/>
    </font>
    <font>
      <sz val="11"/>
      <color rgb="FFFF0000"/>
      <name val="Arial"/>
      <family val="2"/>
    </font>
    <font>
      <b/>
      <sz val="14"/>
      <color theme="1"/>
      <name val="Arial"/>
      <family val="2"/>
    </font>
    <font>
      <b/>
      <u/>
      <sz val="14"/>
      <color theme="1"/>
      <name val="Arial"/>
      <family val="2"/>
    </font>
    <font>
      <b/>
      <sz val="22"/>
      <color theme="1"/>
      <name val="Arial"/>
      <family val="2"/>
    </font>
    <font>
      <b/>
      <sz val="18"/>
      <color theme="1"/>
      <name val="Arial"/>
      <family val="2"/>
    </font>
    <font>
      <b/>
      <u/>
      <sz val="18"/>
      <color rgb="FFC00000"/>
      <name val="Arial"/>
      <family val="2"/>
    </font>
    <font>
      <b/>
      <sz val="12"/>
      <color theme="1"/>
      <name val="Arial"/>
      <family val="2"/>
    </font>
    <font>
      <sz val="12"/>
      <color theme="1"/>
      <name val="Arial"/>
      <family val="2"/>
    </font>
    <font>
      <b/>
      <sz val="12"/>
      <name val="Arial"/>
      <family val="2"/>
    </font>
    <font>
      <b/>
      <sz val="10"/>
      <color indexed="8"/>
      <name val="Arial"/>
      <family val="2"/>
    </font>
    <font>
      <sz val="10"/>
      <color indexed="8"/>
      <name val="Arial Narrow"/>
      <family val="2"/>
    </font>
    <font>
      <b/>
      <sz val="20"/>
      <color indexed="21"/>
      <name val="Arial Narrow"/>
      <family val="2"/>
    </font>
    <font>
      <b/>
      <sz val="12"/>
      <color indexed="8"/>
      <name val="Arial Narrow"/>
      <family val="2"/>
    </font>
    <font>
      <b/>
      <sz val="12"/>
      <color indexed="8"/>
      <name val="Arial"/>
      <family val="2"/>
    </font>
    <font>
      <b/>
      <sz val="9"/>
      <name val="Arial"/>
      <family val="2"/>
    </font>
    <font>
      <sz val="9"/>
      <color rgb="FF000000"/>
      <name val="Arial"/>
      <family val="2"/>
    </font>
    <font>
      <sz val="9"/>
      <color rgb="FFFF0000"/>
      <name val="Arial"/>
      <family val="2"/>
    </font>
    <font>
      <sz val="12"/>
      <color indexed="81"/>
      <name val="Tahoma"/>
      <family val="2"/>
    </font>
    <font>
      <sz val="9"/>
      <color indexed="81"/>
      <name val="Tahoma"/>
      <family val="2"/>
    </font>
    <font>
      <b/>
      <u/>
      <sz val="18"/>
      <color theme="5"/>
      <name val="Arial"/>
      <family val="2"/>
    </font>
    <font>
      <sz val="12"/>
      <color rgb="FF000000"/>
      <name val="Arial"/>
      <family val="2"/>
    </font>
    <font>
      <b/>
      <u/>
      <sz val="18"/>
      <color theme="6" tint="-0.499984740745262"/>
      <name val="Arial"/>
      <family val="2"/>
    </font>
    <font>
      <b/>
      <u/>
      <sz val="18"/>
      <color theme="8" tint="-0.249977111117893"/>
      <name val="Arial"/>
      <family val="2"/>
    </font>
    <font>
      <sz val="10"/>
      <color theme="1"/>
      <name val="Arial"/>
      <family val="2"/>
    </font>
    <font>
      <sz val="10"/>
      <color theme="1"/>
      <name val="Calibri"/>
      <family val="2"/>
      <scheme val="minor"/>
    </font>
    <font>
      <sz val="9"/>
      <name val="Arial Narrow"/>
      <family val="2"/>
    </font>
    <font>
      <b/>
      <sz val="9"/>
      <color indexed="81"/>
      <name val="Tahoma"/>
      <family val="2"/>
    </font>
    <font>
      <sz val="16"/>
      <color indexed="81"/>
      <name val="Tahoma"/>
      <family val="2"/>
    </font>
    <font>
      <b/>
      <sz val="8"/>
      <color indexed="81"/>
      <name val="Tahoma"/>
      <family val="2"/>
    </font>
    <font>
      <sz val="11"/>
      <color indexed="63"/>
      <name val="Arial"/>
      <family val="2"/>
    </font>
    <font>
      <sz val="8"/>
      <name val="Calibri"/>
      <family val="2"/>
      <scheme val="minor"/>
    </font>
    <font>
      <b/>
      <sz val="11"/>
      <name val="Calibri"/>
      <family val="2"/>
      <scheme val="minor"/>
    </font>
    <font>
      <b/>
      <sz val="10"/>
      <name val="Arial"/>
      <family val="2"/>
    </font>
    <font>
      <sz val="14"/>
      <color theme="1"/>
      <name val="Arial"/>
      <family val="2"/>
    </font>
    <font>
      <sz val="14"/>
      <name val="Arial"/>
      <family val="2"/>
    </font>
    <font>
      <sz val="11"/>
      <color rgb="FF000000"/>
      <name val="Calibri"/>
      <family val="2"/>
      <scheme val="minor"/>
    </font>
    <font>
      <sz val="10"/>
      <color theme="1"/>
      <name val="Arial Narrow"/>
      <family val="2"/>
    </font>
    <font>
      <sz val="12"/>
      <color rgb="FFFF0000"/>
      <name val="Arial"/>
      <family val="2"/>
    </font>
    <font>
      <sz val="10"/>
      <color rgb="FFFF0000"/>
      <name val="Arial Narrow"/>
      <family val="2"/>
    </font>
    <font>
      <b/>
      <sz val="10"/>
      <color indexed="8"/>
      <name val="Arial Narrow"/>
      <family val="2"/>
    </font>
    <font>
      <sz val="10"/>
      <color indexed="10"/>
      <name val="Arial Narrow"/>
      <family val="2"/>
    </font>
    <font>
      <b/>
      <u/>
      <sz val="10"/>
      <color indexed="8"/>
      <name val="Arial Narrow"/>
      <family val="2"/>
    </font>
    <font>
      <u/>
      <sz val="10"/>
      <color indexed="8"/>
      <name val="Arial Narrow"/>
      <family val="2"/>
    </font>
    <font>
      <sz val="10"/>
      <name val="Arial Narrow"/>
      <family val="2"/>
    </font>
    <font>
      <b/>
      <sz val="10"/>
      <name val="Arial Narrow"/>
      <family val="2"/>
    </font>
    <font>
      <sz val="10"/>
      <color rgb="FF0E0E0E"/>
      <name val="Arial Narrow"/>
      <family val="2"/>
    </font>
    <font>
      <sz val="10"/>
      <color indexed="63"/>
      <name val="Arial Narrow"/>
      <family val="2"/>
    </font>
    <font>
      <b/>
      <sz val="10"/>
      <color theme="1"/>
      <name val="Arial"/>
      <family val="2"/>
    </font>
    <font>
      <sz val="11"/>
      <color theme="1"/>
      <name val="Calibri"/>
      <family val="2"/>
    </font>
    <font>
      <sz val="10"/>
      <color rgb="FF000000"/>
      <name val="Tahoma"/>
      <family val="2"/>
    </font>
    <font>
      <b/>
      <sz val="9"/>
      <color rgb="FF000000"/>
      <name val="Tahoma"/>
      <family val="2"/>
    </font>
    <font>
      <sz val="9"/>
      <color rgb="FF000000"/>
      <name val="Tahoma"/>
      <family val="2"/>
    </font>
    <font>
      <sz val="18"/>
      <color rgb="FF000000"/>
      <name val="Tahoma"/>
      <family val="2"/>
    </font>
    <font>
      <sz val="12"/>
      <color theme="1"/>
      <name val="Calibri"/>
      <family val="2"/>
      <scheme val="minor"/>
    </font>
    <font>
      <sz val="9"/>
      <color theme="1"/>
      <name val="Arial"/>
      <family val="2"/>
    </font>
    <font>
      <u/>
      <sz val="11"/>
      <color indexed="8"/>
      <name val="Calibri"/>
      <family val="2"/>
    </font>
    <font>
      <b/>
      <sz val="11"/>
      <color indexed="8"/>
      <name val="Calibri"/>
      <family val="2"/>
    </font>
    <font>
      <b/>
      <sz val="11"/>
      <name val="Calibri"/>
      <family val="2"/>
    </font>
    <font>
      <sz val="11"/>
      <color indexed="8"/>
      <name val="Arial"/>
      <family val="2"/>
    </font>
    <font>
      <b/>
      <u/>
      <sz val="11"/>
      <color indexed="8"/>
      <name val="Arial"/>
      <family val="2"/>
    </font>
    <font>
      <b/>
      <sz val="11"/>
      <color indexed="8"/>
      <name val="Arial"/>
      <family val="2"/>
    </font>
    <font>
      <b/>
      <u/>
      <sz val="10"/>
      <name val="Arial Narrow"/>
      <family val="2"/>
    </font>
  </fonts>
  <fills count="2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7"/>
        <bgColor indexed="64"/>
      </patternFill>
    </fill>
    <fill>
      <patternFill patternType="solid">
        <fgColor rgb="FF92D05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indexed="9"/>
        <bgColor indexed="64"/>
      </patternFill>
    </fill>
    <fill>
      <patternFill patternType="solid">
        <fgColor rgb="FFFFC000"/>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9" tint="0.39997558519241921"/>
        <bgColor theme="9"/>
      </patternFill>
    </fill>
    <fill>
      <patternFill patternType="solid">
        <fgColor theme="9" tint="0.39997558519241921"/>
        <bgColor rgb="FFC5E0B3"/>
      </patternFill>
    </fill>
    <fill>
      <patternFill patternType="solid">
        <fgColor theme="9" tint="0.39997558519241921"/>
        <bgColor rgb="FF92D050"/>
      </patternFill>
    </fill>
    <fill>
      <patternFill patternType="solid">
        <fgColor theme="9" tint="0.39997558519241921"/>
        <bgColor rgb="FFFFFF00"/>
      </patternFill>
    </fill>
    <fill>
      <patternFill patternType="solid">
        <fgColor theme="9"/>
        <bgColor indexed="64"/>
      </patternFill>
    </fill>
  </fills>
  <borders count="56">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medium">
        <color auto="1"/>
      </left>
      <right/>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right/>
      <top style="thin">
        <color auto="1"/>
      </top>
      <bottom/>
      <diagonal/>
    </border>
    <border>
      <left style="thin">
        <color auto="1"/>
      </left>
      <right style="medium">
        <color auto="1"/>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top/>
      <bottom/>
      <diagonal/>
    </border>
    <border>
      <left style="medium">
        <color auto="1"/>
      </left>
      <right style="thin">
        <color auto="1"/>
      </right>
      <top style="thin">
        <color auto="1"/>
      </top>
      <bottom/>
      <diagonal/>
    </border>
    <border>
      <left style="thin">
        <color auto="1"/>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auto="1"/>
      </left>
      <right style="thin">
        <color auto="1"/>
      </right>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auto="1"/>
      </left>
      <right style="medium">
        <color auto="1"/>
      </right>
      <top/>
      <bottom style="medium">
        <color auto="1"/>
      </bottom>
      <diagonal/>
    </border>
    <border>
      <left style="thin">
        <color auto="1"/>
      </left>
      <right/>
      <top/>
      <bottom style="medium">
        <color auto="1"/>
      </bottom>
      <diagonal/>
    </border>
    <border>
      <left style="medium">
        <color auto="1"/>
      </left>
      <right style="thin">
        <color indexed="64"/>
      </right>
      <top/>
      <bottom/>
      <diagonal/>
    </border>
    <border>
      <left style="medium">
        <color auto="1"/>
      </left>
      <right style="thin">
        <color indexed="64"/>
      </right>
      <top/>
      <bottom style="medium">
        <color indexed="64"/>
      </bottom>
      <diagonal/>
    </border>
    <border>
      <left/>
      <right style="thin">
        <color rgb="FF000000"/>
      </right>
      <top style="thin">
        <color rgb="FF000000"/>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diagonal/>
    </border>
    <border>
      <left/>
      <right style="thin">
        <color auto="1"/>
      </right>
      <top style="medium">
        <color indexed="64"/>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auto="1"/>
      </left>
      <right style="thin">
        <color indexed="64"/>
      </right>
      <top/>
      <bottom style="thin">
        <color rgb="FF000000"/>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s>
  <cellStyleXfs count="253">
    <xf numFmtId="0" fontId="0" fillId="0" borderId="0"/>
    <xf numFmtId="0" fontId="4" fillId="0" borderId="0"/>
    <xf numFmtId="0" fontId="5" fillId="0" borderId="0"/>
    <xf numFmtId="9" fontId="5" fillId="0" borderId="0" applyFont="0" applyFill="0" applyBorder="0" applyAlignment="0" applyProtection="0"/>
    <xf numFmtId="0" fontId="4" fillId="0" borderId="0"/>
    <xf numFmtId="43" fontId="5" fillId="0" borderId="0" applyFont="0" applyFill="0" applyBorder="0" applyAlignment="0" applyProtection="0"/>
    <xf numFmtId="16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2"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2"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2"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2"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2"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2"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2"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2"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2"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2"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2"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2"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2"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2"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51" fillId="0" borderId="0"/>
    <xf numFmtId="41" fontId="5" fillId="0" borderId="0" applyFont="0" applyFill="0" applyBorder="0" applyAlignment="0" applyProtection="0"/>
    <xf numFmtId="43" fontId="5" fillId="0" borderId="0" applyFont="0" applyFill="0" applyBorder="0" applyAlignment="0" applyProtection="0"/>
  </cellStyleXfs>
  <cellXfs count="776">
    <xf numFmtId="0" fontId="0" fillId="0" borderId="0" xfId="0"/>
    <xf numFmtId="0" fontId="0" fillId="0" borderId="0" xfId="0" applyAlignment="1" applyProtection="1">
      <alignment wrapText="1"/>
      <protection locked="0"/>
    </xf>
    <xf numFmtId="0" fontId="0" fillId="2" borderId="0" xfId="0" applyFill="1" applyAlignment="1" applyProtection="1">
      <alignment vertical="center" wrapText="1"/>
      <protection locked="0"/>
    </xf>
    <xf numFmtId="0" fontId="2" fillId="2" borderId="1" xfId="0" applyFont="1" applyFill="1" applyBorder="1" applyAlignment="1" applyProtection="1">
      <alignment horizontal="center" vertical="center" wrapText="1"/>
      <protection locked="0"/>
    </xf>
    <xf numFmtId="49" fontId="0" fillId="0" borderId="0" xfId="0" applyNumberFormat="1" applyAlignment="1" applyProtection="1">
      <alignment wrapText="1"/>
      <protection locked="0"/>
    </xf>
    <xf numFmtId="0" fontId="7" fillId="0" borderId="0" xfId="0" applyFont="1" applyAlignment="1" applyProtection="1">
      <alignment wrapText="1"/>
      <protection locked="0"/>
    </xf>
    <xf numFmtId="0" fontId="0" fillId="0" borderId="0" xfId="0" applyAlignment="1">
      <alignment wrapText="1"/>
    </xf>
    <xf numFmtId="1" fontId="2" fillId="2" borderId="1" xfId="0" applyNumberFormat="1" applyFont="1" applyFill="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2" fillId="2" borderId="1" xfId="0" applyFont="1" applyFill="1" applyBorder="1" applyAlignment="1" applyProtection="1">
      <alignment vertical="center" wrapText="1"/>
      <protection locked="0"/>
    </xf>
    <xf numFmtId="0" fontId="3" fillId="6" borderId="25" xfId="0" applyFont="1" applyFill="1" applyBorder="1" applyAlignment="1">
      <alignment horizontal="center" vertical="center" wrapText="1"/>
    </xf>
    <xf numFmtId="49" fontId="3" fillId="6" borderId="5" xfId="0" applyNumberFormat="1" applyFont="1" applyFill="1" applyBorder="1" applyAlignment="1">
      <alignment horizontal="center" vertical="center" wrapText="1"/>
    </xf>
    <xf numFmtId="0" fontId="3" fillId="6" borderId="5" xfId="0" applyFont="1" applyFill="1" applyBorder="1" applyAlignment="1">
      <alignment vertical="center" wrapText="1"/>
    </xf>
    <xf numFmtId="0" fontId="3" fillId="4" borderId="23" xfId="0" applyFont="1" applyFill="1" applyBorder="1" applyAlignment="1">
      <alignment horizontal="center" vertical="center" wrapText="1"/>
    </xf>
    <xf numFmtId="49" fontId="3" fillId="4" borderId="24" xfId="0" applyNumberFormat="1" applyFont="1" applyFill="1" applyBorder="1" applyAlignment="1">
      <alignment horizontal="center" vertical="center" wrapText="1"/>
    </xf>
    <xf numFmtId="0" fontId="3" fillId="4" borderId="5" xfId="0" applyFont="1" applyFill="1" applyBorder="1" applyAlignment="1">
      <alignment vertical="center" wrapText="1"/>
    </xf>
    <xf numFmtId="0" fontId="3" fillId="7" borderId="23" xfId="0" applyFont="1" applyFill="1" applyBorder="1" applyAlignment="1">
      <alignment horizontal="center" vertical="center" wrapText="1"/>
    </xf>
    <xf numFmtId="49" fontId="3" fillId="7" borderId="24" xfId="0" applyNumberFormat="1" applyFont="1" applyFill="1" applyBorder="1" applyAlignment="1">
      <alignment horizontal="center" vertical="center" wrapText="1"/>
    </xf>
    <xf numFmtId="0" fontId="3" fillId="7" borderId="5" xfId="0" applyFont="1" applyFill="1" applyBorder="1" applyAlignment="1">
      <alignment vertical="center" wrapText="1"/>
    </xf>
    <xf numFmtId="0" fontId="6" fillId="0" borderId="0" xfId="0" applyFont="1" applyAlignment="1">
      <alignment wrapText="1"/>
    </xf>
    <xf numFmtId="1" fontId="2" fillId="2" borderId="8" xfId="0" applyNumberFormat="1" applyFont="1" applyFill="1" applyBorder="1" applyAlignment="1" applyProtection="1">
      <alignment horizontal="center" vertical="center" wrapText="1"/>
      <protection locked="0"/>
    </xf>
    <xf numFmtId="9" fontId="2" fillId="2" borderId="1" xfId="3" applyFont="1" applyFill="1" applyBorder="1" applyAlignment="1" applyProtection="1">
      <alignment horizontal="center" vertical="center" wrapText="1"/>
    </xf>
    <xf numFmtId="9" fontId="2" fillId="2" borderId="1" xfId="0" applyNumberFormat="1" applyFont="1" applyFill="1" applyBorder="1" applyAlignment="1">
      <alignment horizontal="center" vertical="center" wrapText="1"/>
    </xf>
    <xf numFmtId="0" fontId="0" fillId="2" borderId="0" xfId="0" applyFill="1"/>
    <xf numFmtId="0" fontId="22" fillId="11" borderId="1"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0" borderId="1" xfId="0" applyFont="1" applyBorder="1" applyAlignment="1">
      <alignment horizontal="center" vertical="center" wrapText="1"/>
    </xf>
    <xf numFmtId="0" fontId="23" fillId="0" borderId="1" xfId="0" applyFont="1" applyBorder="1" applyAlignment="1">
      <alignment horizontal="justify" vertical="center" wrapText="1"/>
    </xf>
    <xf numFmtId="0" fontId="23" fillId="2" borderId="5"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0" fillId="0" borderId="0" xfId="0" applyAlignment="1">
      <alignment horizontal="left" vertical="top"/>
    </xf>
    <xf numFmtId="0" fontId="24" fillId="0" borderId="24" xfId="0" applyFont="1" applyBorder="1" applyAlignment="1">
      <alignment horizontal="center" vertical="center" wrapText="1"/>
    </xf>
    <xf numFmtId="0" fontId="24" fillId="0" borderId="0" xfId="0" applyFont="1" applyAlignment="1">
      <alignment horizontal="center" vertical="center" wrapText="1"/>
    </xf>
    <xf numFmtId="0" fontId="26" fillId="0" borderId="24" xfId="0" applyFont="1" applyBorder="1" applyAlignment="1">
      <alignment horizontal="justify" vertical="top" wrapText="1"/>
    </xf>
    <xf numFmtId="0" fontId="27" fillId="0" borderId="0" xfId="0" applyFont="1" applyAlignment="1">
      <alignment horizontal="center" vertical="center" wrapText="1"/>
    </xf>
    <xf numFmtId="0" fontId="25" fillId="0" borderId="0" xfId="0" applyFont="1" applyAlignment="1" applyProtection="1">
      <alignment horizontal="center" vertical="center" wrapText="1"/>
      <protection locked="0"/>
    </xf>
    <xf numFmtId="0" fontId="25" fillId="0" borderId="0" xfId="0" applyFont="1" applyAlignment="1">
      <alignment horizontal="left" vertical="center" wrapText="1"/>
    </xf>
    <xf numFmtId="0" fontId="25" fillId="0" borderId="1" xfId="0" applyFont="1" applyBorder="1" applyAlignment="1">
      <alignment horizontal="center" vertical="center" wrapText="1"/>
    </xf>
    <xf numFmtId="0" fontId="28" fillId="0" borderId="24" xfId="0" applyFont="1" applyBorder="1" applyAlignment="1">
      <alignment horizontal="justify" vertical="top" wrapText="1"/>
    </xf>
    <xf numFmtId="0" fontId="29" fillId="12" borderId="0" xfId="0" applyFont="1" applyFill="1" applyAlignment="1">
      <alignment horizontal="left" vertical="center" wrapText="1"/>
    </xf>
    <xf numFmtId="0" fontId="29" fillId="0" borderId="0" xfId="0" applyFont="1" applyAlignment="1">
      <alignment horizontal="left" vertical="center" wrapText="1"/>
    </xf>
    <xf numFmtId="0" fontId="0" fillId="0" borderId="0" xfId="0" applyAlignment="1">
      <alignment horizontal="center"/>
    </xf>
    <xf numFmtId="0" fontId="25" fillId="0" borderId="0" xfId="0" applyFont="1" applyAlignment="1">
      <alignment horizontal="center" vertical="center" wrapText="1"/>
    </xf>
    <xf numFmtId="0" fontId="25" fillId="12" borderId="0" xfId="0" applyFont="1" applyFill="1" applyAlignment="1">
      <alignment horizontal="center" vertical="center" wrapText="1"/>
    </xf>
    <xf numFmtId="0" fontId="30" fillId="0" borderId="36"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36" xfId="0" applyFont="1" applyBorder="1" applyAlignment="1">
      <alignment horizontal="left" vertical="top" wrapText="1"/>
    </xf>
    <xf numFmtId="0" fontId="11" fillId="0" borderId="36" xfId="0" applyFont="1" applyBorder="1" applyAlignment="1">
      <alignment horizontal="left" vertical="center" wrapText="1"/>
    </xf>
    <xf numFmtId="165" fontId="31" fillId="0" borderId="36" xfId="0" applyNumberFormat="1" applyFont="1" applyBorder="1" applyAlignment="1">
      <alignment horizontal="right" vertical="center" wrapText="1" indent="1"/>
    </xf>
    <xf numFmtId="0" fontId="32" fillId="0" borderId="36" xfId="0" applyFont="1" applyBorder="1" applyAlignment="1">
      <alignment horizontal="left" vertical="top" wrapText="1"/>
    </xf>
    <xf numFmtId="0" fontId="17" fillId="2" borderId="0" xfId="0" applyFont="1" applyFill="1"/>
    <xf numFmtId="0" fontId="23" fillId="0" borderId="5" xfId="0" applyFont="1" applyBorder="1" applyAlignment="1">
      <alignment horizontal="center" vertical="center" wrapText="1"/>
    </xf>
    <xf numFmtId="0" fontId="36" fillId="0" borderId="1" xfId="0" applyFont="1" applyBorder="1" applyAlignment="1">
      <alignment vertical="center" wrapText="1"/>
    </xf>
    <xf numFmtId="0" fontId="0" fillId="2" borderId="0" xfId="0" applyFill="1" applyAlignment="1">
      <alignment horizontal="center"/>
    </xf>
    <xf numFmtId="0" fontId="23" fillId="2" borderId="1" xfId="0" applyFont="1" applyFill="1" applyBorder="1" applyAlignment="1">
      <alignment vertical="center" wrapText="1"/>
    </xf>
    <xf numFmtId="0" fontId="0" fillId="2" borderId="0" xfId="0" applyFill="1" applyAlignment="1" applyProtection="1">
      <alignment wrapText="1"/>
      <protection locked="0"/>
    </xf>
    <xf numFmtId="0" fontId="2" fillId="0" borderId="1" xfId="0" applyFont="1" applyBorder="1" applyAlignment="1" applyProtection="1">
      <alignment horizontal="center" vertical="center" wrapText="1"/>
      <protection locked="0"/>
    </xf>
    <xf numFmtId="166" fontId="2" fillId="0" borderId="1" xfId="0" applyNumberFormat="1" applyFont="1" applyBorder="1" applyAlignment="1" applyProtection="1">
      <alignment horizontal="center" vertical="center" wrapText="1"/>
      <protection locked="0"/>
    </xf>
    <xf numFmtId="1" fontId="2" fillId="0" borderId="8" xfId="0" applyNumberFormat="1" applyFont="1" applyBorder="1" applyAlignment="1" applyProtection="1">
      <alignment horizontal="center" vertical="center" wrapText="1"/>
      <protection locked="0"/>
    </xf>
    <xf numFmtId="9" fontId="2" fillId="0" borderId="1" xfId="3" applyFont="1" applyFill="1" applyBorder="1" applyAlignment="1" applyProtection="1">
      <alignment horizontal="center" vertical="center" wrapText="1"/>
    </xf>
    <xf numFmtId="1" fontId="2" fillId="0" borderId="1" xfId="0" applyNumberFormat="1" applyFont="1" applyBorder="1" applyAlignment="1" applyProtection="1">
      <alignment horizontal="center" vertical="center" wrapText="1"/>
      <protection locked="0"/>
    </xf>
    <xf numFmtId="1" fontId="6" fillId="0" borderId="8" xfId="0" applyNumberFormat="1" applyFont="1" applyBorder="1" applyAlignment="1" applyProtection="1">
      <alignment horizontal="center" vertical="center" wrapText="1"/>
      <protection locked="0"/>
    </xf>
    <xf numFmtId="49" fontId="2" fillId="0" borderId="1" xfId="0" applyNumberFormat="1"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1" fontId="6" fillId="0" borderId="1" xfId="0" applyNumberFormat="1" applyFont="1" applyBorder="1" applyAlignment="1" applyProtection="1">
      <alignment horizontal="center" vertical="center" wrapText="1"/>
      <protection locked="0"/>
    </xf>
    <xf numFmtId="0" fontId="6" fillId="0" borderId="1" xfId="0" applyFont="1" applyBorder="1" applyAlignment="1" applyProtection="1">
      <alignment wrapText="1"/>
      <protection locked="0"/>
    </xf>
    <xf numFmtId="9" fontId="2" fillId="0" borderId="1" xfId="0" applyNumberFormat="1" applyFont="1" applyBorder="1" applyAlignment="1">
      <alignment horizontal="center" vertical="center" wrapText="1"/>
    </xf>
    <xf numFmtId="0" fontId="2" fillId="0" borderId="1" xfId="0" applyFont="1" applyBorder="1" applyAlignment="1" applyProtection="1">
      <alignment horizontal="left" vertical="center" wrapText="1"/>
      <protection locked="0"/>
    </xf>
    <xf numFmtId="0" fontId="2" fillId="0" borderId="1" xfId="3" applyNumberFormat="1"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1" fontId="6" fillId="2" borderId="1" xfId="0" applyNumberFormat="1" applyFont="1" applyFill="1" applyBorder="1" applyAlignment="1" applyProtection="1">
      <alignment horizontal="center" vertical="center" wrapText="1"/>
      <protection locked="0"/>
    </xf>
    <xf numFmtId="0" fontId="2" fillId="2" borderId="1" xfId="0" applyFont="1" applyFill="1" applyBorder="1" applyAlignment="1">
      <alignment vertical="center" wrapText="1"/>
    </xf>
    <xf numFmtId="0" fontId="2" fillId="0" borderId="1" xfId="0" applyFont="1" applyBorder="1" applyAlignment="1" applyProtection="1">
      <alignment wrapText="1"/>
      <protection locked="0"/>
    </xf>
    <xf numFmtId="49" fontId="6" fillId="0" borderId="1" xfId="0" applyNumberFormat="1" applyFont="1" applyBorder="1" applyAlignment="1">
      <alignment vertical="center" wrapText="1"/>
    </xf>
    <xf numFmtId="166" fontId="2" fillId="2" borderId="1" xfId="0" applyNumberFormat="1" applyFont="1" applyFill="1" applyBorder="1" applyAlignment="1" applyProtection="1">
      <alignment horizontal="center" vertical="center" wrapText="1"/>
      <protection locked="0"/>
    </xf>
    <xf numFmtId="1" fontId="6" fillId="0" borderId="1" xfId="0" applyNumberFormat="1" applyFont="1" applyBorder="1" applyAlignment="1">
      <alignment horizontal="center" vertical="center" wrapText="1"/>
    </xf>
    <xf numFmtId="49" fontId="2" fillId="0" borderId="1" xfId="0" applyNumberFormat="1" applyFont="1" applyBorder="1" applyAlignment="1" applyProtection="1">
      <alignment wrapText="1"/>
      <protection locked="0"/>
    </xf>
    <xf numFmtId="0" fontId="6" fillId="0" borderId="1" xfId="0" applyFont="1" applyBorder="1" applyAlignment="1" applyProtection="1">
      <alignment vertical="center" wrapText="1"/>
      <protection locked="0"/>
    </xf>
    <xf numFmtId="168" fontId="2" fillId="2" borderId="1" xfId="0" applyNumberFormat="1" applyFont="1" applyFill="1" applyBorder="1" applyAlignment="1">
      <alignment horizontal="center" vertical="center" wrapText="1"/>
    </xf>
    <xf numFmtId="168" fontId="2" fillId="0" borderId="1" xfId="3" applyNumberFormat="1" applyFont="1" applyFill="1" applyBorder="1" applyAlignment="1" applyProtection="1">
      <alignment horizontal="center" vertical="center" wrapText="1"/>
    </xf>
    <xf numFmtId="49" fontId="6" fillId="0" borderId="1" xfId="0" applyNumberFormat="1"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2" fillId="0" borderId="1" xfId="0" applyFont="1" applyBorder="1" applyAlignment="1" applyProtection="1">
      <alignment horizontal="left" wrapText="1"/>
      <protection locked="0"/>
    </xf>
    <xf numFmtId="0" fontId="2" fillId="2" borderId="1" xfId="0" applyFont="1" applyFill="1" applyBorder="1" applyAlignment="1">
      <alignment horizontal="left" vertical="top" wrapText="1"/>
    </xf>
    <xf numFmtId="0" fontId="2" fillId="2" borderId="1" xfId="4" applyFont="1" applyFill="1" applyBorder="1" applyAlignment="1">
      <alignment horizontal="justify" vertical="center" wrapText="1"/>
    </xf>
    <xf numFmtId="0" fontId="2" fillId="2" borderId="1" xfId="4" applyFont="1" applyFill="1" applyBorder="1" applyAlignment="1">
      <alignment horizontal="left" vertical="center" wrapText="1"/>
    </xf>
    <xf numFmtId="0" fontId="2" fillId="2" borderId="1" xfId="0" applyFont="1" applyFill="1" applyBorder="1" applyAlignment="1">
      <alignment horizontal="justify" vertical="center" wrapText="1" readingOrder="1"/>
    </xf>
    <xf numFmtId="0" fontId="6" fillId="2" borderId="1" xfId="0" applyFont="1" applyFill="1" applyBorder="1" applyAlignment="1">
      <alignment horizontal="center" vertical="center" wrapText="1"/>
    </xf>
    <xf numFmtId="0" fontId="2" fillId="2" borderId="1" xfId="0" applyFont="1" applyFill="1" applyBorder="1" applyAlignment="1">
      <alignment horizontal="justify" vertical="center" wrapText="1"/>
    </xf>
    <xf numFmtId="0" fontId="0" fillId="2" borderId="1" xfId="0" applyFill="1" applyBorder="1" applyAlignment="1">
      <alignment horizontal="center" vertical="center" wrapText="1"/>
    </xf>
    <xf numFmtId="0" fontId="2" fillId="2" borderId="1" xfId="4" applyFont="1" applyFill="1" applyBorder="1" applyAlignment="1">
      <alignment horizontal="center" vertical="center" wrapText="1"/>
    </xf>
    <xf numFmtId="0" fontId="0" fillId="0" borderId="0" xfId="0" applyAlignment="1" applyProtection="1">
      <alignment vertical="center" wrapText="1"/>
      <protection locked="0"/>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9" fontId="3" fillId="18" borderId="1" xfId="0" applyNumberFormat="1" applyFont="1" applyFill="1" applyBorder="1" applyAlignment="1">
      <alignment horizontal="center" vertical="center" wrapText="1"/>
    </xf>
    <xf numFmtId="9" fontId="2" fillId="0" borderId="1" xfId="0" applyNumberFormat="1" applyFont="1" applyBorder="1" applyAlignment="1" applyProtection="1">
      <alignment horizontal="center" vertical="center" wrapText="1"/>
      <protection locked="0"/>
    </xf>
    <xf numFmtId="0" fontId="2" fillId="0" borderId="7" xfId="0" applyFont="1" applyBorder="1" applyAlignment="1">
      <alignment vertical="center" wrapText="1"/>
    </xf>
    <xf numFmtId="49" fontId="2" fillId="2" borderId="1" xfId="0" applyNumberFormat="1" applyFont="1" applyFill="1" applyBorder="1" applyAlignment="1" applyProtection="1">
      <alignment vertical="center" wrapText="1"/>
      <protection locked="0"/>
    </xf>
    <xf numFmtId="0" fontId="6" fillId="2" borderId="1" xfId="0" applyFont="1" applyFill="1" applyBorder="1" applyAlignment="1">
      <alignment vertical="center" wrapText="1"/>
    </xf>
    <xf numFmtId="0" fontId="14" fillId="2" borderId="1" xfId="0" applyFont="1" applyFill="1" applyBorder="1" applyAlignment="1">
      <alignment horizontal="center" vertical="center"/>
    </xf>
    <xf numFmtId="0" fontId="6" fillId="2" borderId="5" xfId="0" applyFont="1" applyFill="1" applyBorder="1" applyAlignment="1">
      <alignment horizontal="center" wrapText="1"/>
    </xf>
    <xf numFmtId="3" fontId="4" fillId="2" borderId="1" xfId="2" applyNumberFormat="1" applyFont="1" applyFill="1" applyBorder="1" applyAlignment="1">
      <alignment horizontal="center" vertical="center" wrapText="1"/>
    </xf>
    <xf numFmtId="0" fontId="2" fillId="2" borderId="1" xfId="2" applyFont="1" applyFill="1" applyBorder="1" applyAlignment="1">
      <alignment vertical="center" wrapText="1"/>
    </xf>
    <xf numFmtId="1" fontId="6" fillId="2" borderId="1" xfId="0" applyNumberFormat="1" applyFont="1" applyFill="1" applyBorder="1" applyAlignment="1">
      <alignment horizontal="center" vertical="center" wrapText="1"/>
    </xf>
    <xf numFmtId="0" fontId="2" fillId="0" borderId="1" xfId="0" applyFont="1" applyBorder="1" applyAlignment="1">
      <alignment horizontal="left" vertical="center" wrapText="1"/>
    </xf>
    <xf numFmtId="0" fontId="6" fillId="2" borderId="1" xfId="0" applyFont="1" applyFill="1" applyBorder="1" applyAlignment="1">
      <alignment horizontal="justify" vertical="center" wrapText="1"/>
    </xf>
    <xf numFmtId="1" fontId="3" fillId="16" borderId="1" xfId="0" applyNumberFormat="1" applyFont="1" applyFill="1" applyBorder="1" applyAlignment="1" applyProtection="1">
      <alignment horizontal="center" vertical="center" wrapText="1"/>
      <protection locked="0"/>
    </xf>
    <xf numFmtId="9" fontId="3" fillId="16" borderId="1" xfId="0" applyNumberFormat="1" applyFont="1" applyFill="1" applyBorder="1" applyAlignment="1">
      <alignment horizontal="center" vertical="center" wrapText="1"/>
    </xf>
    <xf numFmtId="9" fontId="3" fillId="16" borderId="10" xfId="3" applyFont="1" applyFill="1" applyBorder="1" applyAlignment="1" applyProtection="1">
      <alignment horizontal="center" vertical="center" wrapText="1"/>
    </xf>
    <xf numFmtId="1" fontId="3" fillId="17" borderId="1" xfId="0" applyNumberFormat="1" applyFont="1" applyFill="1" applyBorder="1" applyAlignment="1" applyProtection="1">
      <alignment horizontal="center" vertical="center" wrapText="1"/>
      <protection locked="0"/>
    </xf>
    <xf numFmtId="9" fontId="3" fillId="17" borderId="1" xfId="0" applyNumberFormat="1" applyFont="1" applyFill="1" applyBorder="1" applyAlignment="1">
      <alignment horizontal="center" vertical="center" wrapText="1"/>
    </xf>
    <xf numFmtId="0" fontId="2" fillId="17" borderId="1" xfId="0" applyFont="1" applyFill="1" applyBorder="1" applyAlignment="1" applyProtection="1">
      <alignment horizontal="center" vertical="center" wrapText="1"/>
      <protection locked="0"/>
    </xf>
    <xf numFmtId="9" fontId="3" fillId="17" borderId="10" xfId="3" applyFont="1" applyFill="1" applyBorder="1" applyAlignment="1" applyProtection="1">
      <alignment horizontal="center" vertical="center" wrapText="1"/>
    </xf>
    <xf numFmtId="1" fontId="3" fillId="19" borderId="1" xfId="0" applyNumberFormat="1" applyFont="1" applyFill="1" applyBorder="1" applyAlignment="1" applyProtection="1">
      <alignment horizontal="center" vertical="center" wrapText="1"/>
      <protection locked="0"/>
    </xf>
    <xf numFmtId="9" fontId="3" fillId="19" borderId="10" xfId="3" applyFont="1" applyFill="1" applyBorder="1" applyAlignment="1" applyProtection="1">
      <alignment horizontal="center" vertical="center" wrapText="1"/>
    </xf>
    <xf numFmtId="9" fontId="2" fillId="19" borderId="1" xfId="3" applyFont="1" applyFill="1" applyBorder="1" applyAlignment="1" applyProtection="1">
      <alignment horizontal="center" vertical="center" wrapText="1"/>
    </xf>
    <xf numFmtId="0" fontId="2" fillId="2" borderId="1" xfId="0" applyFont="1" applyFill="1" applyBorder="1" applyAlignment="1">
      <alignment horizontal="center" vertical="center"/>
    </xf>
    <xf numFmtId="0" fontId="2" fillId="0" borderId="10" xfId="0" applyFont="1" applyBorder="1" applyAlignment="1">
      <alignment horizontal="center" vertical="center" wrapText="1"/>
    </xf>
    <xf numFmtId="0" fontId="2" fillId="0" borderId="38" xfId="0" applyFont="1" applyBorder="1" applyAlignment="1">
      <alignment horizontal="center" vertical="center" wrapText="1"/>
    </xf>
    <xf numFmtId="9" fontId="3" fillId="0" borderId="10" xfId="3" applyFont="1" applyFill="1" applyBorder="1" applyAlignment="1" applyProtection="1">
      <alignment horizontal="center" vertical="center" wrapText="1"/>
    </xf>
    <xf numFmtId="0" fontId="4" fillId="2" borderId="1"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2" fillId="8" borderId="8" xfId="1" applyFont="1" applyFill="1" applyBorder="1" applyAlignment="1">
      <alignment horizontal="center" vertical="center" wrapText="1"/>
    </xf>
    <xf numFmtId="0" fontId="2" fillId="8" borderId="9" xfId="1" applyFont="1" applyFill="1" applyBorder="1" applyAlignment="1">
      <alignment vertical="center" wrapText="1"/>
    </xf>
    <xf numFmtId="0" fontId="0" fillId="8" borderId="1" xfId="0" applyFill="1" applyBorder="1" applyAlignment="1" applyProtection="1">
      <alignment vertical="center" wrapText="1"/>
      <protection locked="0"/>
    </xf>
    <xf numFmtId="0" fontId="7" fillId="8" borderId="8" xfId="0" applyFont="1" applyFill="1" applyBorder="1" applyAlignment="1" applyProtection="1">
      <alignment vertical="center" wrapText="1"/>
      <protection locked="0"/>
    </xf>
    <xf numFmtId="0" fontId="2" fillId="2" borderId="29" xfId="0"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0" fontId="0" fillId="2" borderId="1" xfId="0" applyFill="1" applyBorder="1" applyAlignment="1" applyProtection="1">
      <alignment horizontal="center" vertical="center" wrapText="1"/>
      <protection locked="0"/>
    </xf>
    <xf numFmtId="1" fontId="0" fillId="0" borderId="1" xfId="0" applyNumberFormat="1" applyBorder="1" applyAlignment="1">
      <alignment horizontal="center" vertical="center" wrapText="1"/>
    </xf>
    <xf numFmtId="9" fontId="3" fillId="2" borderId="1" xfId="0" applyNumberFormat="1" applyFont="1" applyFill="1" applyBorder="1" applyAlignment="1">
      <alignment horizontal="center" vertical="center" wrapText="1"/>
    </xf>
    <xf numFmtId="9" fontId="3" fillId="0" borderId="1" xfId="0" applyNumberFormat="1" applyFont="1" applyBorder="1" applyAlignment="1">
      <alignment horizontal="center" vertical="center" wrapText="1"/>
    </xf>
    <xf numFmtId="0" fontId="4" fillId="2" borderId="30" xfId="0" applyFont="1" applyFill="1" applyBorder="1" applyAlignment="1">
      <alignment horizontal="center" vertical="center" wrapText="1"/>
    </xf>
    <xf numFmtId="0" fontId="4" fillId="0" borderId="1" xfId="0" applyFont="1" applyBorder="1" applyAlignment="1">
      <alignment horizontal="center" vertical="center" wrapText="1"/>
    </xf>
    <xf numFmtId="1" fontId="2" fillId="16" borderId="1" xfId="0" applyNumberFormat="1" applyFont="1" applyFill="1" applyBorder="1" applyAlignment="1" applyProtection="1">
      <alignment horizontal="center" vertical="center" wrapText="1"/>
      <protection locked="0"/>
    </xf>
    <xf numFmtId="1" fontId="6" fillId="21" borderId="1" xfId="0" applyNumberFormat="1" applyFont="1" applyFill="1" applyBorder="1" applyAlignment="1" applyProtection="1">
      <alignment horizontal="center" vertical="center" wrapText="1"/>
      <protection locked="0"/>
    </xf>
    <xf numFmtId="9" fontId="13" fillId="21" borderId="1" xfId="0" applyNumberFormat="1" applyFont="1" applyFill="1" applyBorder="1" applyAlignment="1">
      <alignment horizontal="center" vertical="center" wrapText="1"/>
    </xf>
    <xf numFmtId="0" fontId="6" fillId="21" borderId="1" xfId="0" applyFont="1" applyFill="1" applyBorder="1" applyAlignment="1" applyProtection="1">
      <alignment horizontal="center" vertical="center" wrapText="1"/>
      <protection locked="0"/>
    </xf>
    <xf numFmtId="9" fontId="3" fillId="21" borderId="10" xfId="3" applyFont="1" applyFill="1" applyBorder="1" applyAlignment="1" applyProtection="1">
      <alignment horizontal="center" vertical="center" wrapText="1"/>
    </xf>
    <xf numFmtId="1" fontId="2" fillId="21" borderId="1" xfId="0" applyNumberFormat="1" applyFont="1" applyFill="1" applyBorder="1" applyAlignment="1" applyProtection="1">
      <alignment horizontal="center" vertical="center" wrapText="1"/>
      <protection locked="0"/>
    </xf>
    <xf numFmtId="9" fontId="3" fillId="21" borderId="1" xfId="0" applyNumberFormat="1" applyFont="1" applyFill="1" applyBorder="1" applyAlignment="1">
      <alignment horizontal="center" vertical="center" wrapText="1"/>
    </xf>
    <xf numFmtId="0" fontId="2" fillId="21" borderId="1" xfId="0" applyFont="1" applyFill="1" applyBorder="1" applyAlignment="1" applyProtection="1">
      <alignment horizontal="center" vertical="center" wrapText="1"/>
      <protection locked="0"/>
    </xf>
    <xf numFmtId="1" fontId="2" fillId="5" borderId="1" xfId="0" applyNumberFormat="1" applyFont="1" applyFill="1" applyBorder="1" applyAlignment="1" applyProtection="1">
      <alignment horizontal="center" vertical="center" wrapText="1"/>
      <protection locked="0"/>
    </xf>
    <xf numFmtId="9" fontId="3" fillId="5" borderId="1" xfId="0" applyNumberFormat="1" applyFont="1" applyFill="1" applyBorder="1" applyAlignment="1">
      <alignment horizontal="center" vertical="center" wrapText="1"/>
    </xf>
    <xf numFmtId="9" fontId="3" fillId="5" borderId="10" xfId="3" applyFont="1" applyFill="1" applyBorder="1" applyAlignment="1" applyProtection="1">
      <alignment horizontal="center" vertical="center" wrapText="1"/>
    </xf>
    <xf numFmtId="1" fontId="2" fillId="17" borderId="1" xfId="0" applyNumberFormat="1" applyFont="1" applyFill="1" applyBorder="1" applyAlignment="1" applyProtection="1">
      <alignment horizontal="center" vertical="center" wrapText="1"/>
      <protection locked="0"/>
    </xf>
    <xf numFmtId="1" fontId="2" fillId="20" borderId="1" xfId="0" applyNumberFormat="1" applyFont="1" applyFill="1" applyBorder="1" applyAlignment="1" applyProtection="1">
      <alignment horizontal="center" vertical="center" wrapText="1"/>
      <protection locked="0"/>
    </xf>
    <xf numFmtId="9" fontId="3" fillId="20" borderId="1" xfId="0" applyNumberFormat="1" applyFont="1" applyFill="1" applyBorder="1" applyAlignment="1">
      <alignment horizontal="center" vertical="center" wrapText="1"/>
    </xf>
    <xf numFmtId="9" fontId="3" fillId="20" borderId="10" xfId="3" applyFont="1" applyFill="1" applyBorder="1" applyAlignment="1" applyProtection="1">
      <alignment horizontal="center" vertical="center" wrapText="1"/>
    </xf>
    <xf numFmtId="9" fontId="2" fillId="20" borderId="1" xfId="0" applyNumberFormat="1" applyFont="1" applyFill="1" applyBorder="1" applyAlignment="1">
      <alignment horizontal="center" vertical="center" wrapText="1"/>
    </xf>
    <xf numFmtId="0" fontId="2" fillId="14" borderId="1" xfId="0" applyFont="1" applyFill="1" applyBorder="1" applyAlignment="1">
      <alignment horizontal="center" vertical="center" wrapText="1"/>
    </xf>
    <xf numFmtId="9" fontId="3" fillId="14" borderId="10" xfId="3" applyFont="1" applyFill="1" applyBorder="1" applyAlignment="1" applyProtection="1">
      <alignment horizontal="center" vertical="center" wrapText="1"/>
    </xf>
    <xf numFmtId="9" fontId="2" fillId="2" borderId="1" xfId="3" applyFont="1" applyFill="1" applyBorder="1" applyAlignment="1">
      <alignment horizontal="center" vertical="center" wrapText="1"/>
    </xf>
    <xf numFmtId="0" fontId="6" fillId="14" borderId="1" xfId="0" applyFont="1" applyFill="1" applyBorder="1" applyAlignment="1" applyProtection="1">
      <alignment horizontal="center" vertical="center" wrapText="1"/>
      <protection locked="0"/>
    </xf>
    <xf numFmtId="9" fontId="2" fillId="14" borderId="1" xfId="0" applyNumberFormat="1" applyFont="1" applyFill="1" applyBorder="1" applyAlignment="1">
      <alignment horizontal="center" vertical="center" wrapText="1"/>
    </xf>
    <xf numFmtId="0" fontId="2" fillId="14" borderId="1" xfId="0" applyFont="1" applyFill="1" applyBorder="1" applyAlignment="1">
      <alignment vertical="center" wrapText="1"/>
    </xf>
    <xf numFmtId="0" fontId="4" fillId="14" borderId="1" xfId="0" applyFont="1" applyFill="1" applyBorder="1" applyAlignment="1">
      <alignment horizontal="center" vertical="center" wrapText="1"/>
    </xf>
    <xf numFmtId="9" fontId="2" fillId="14" borderId="1" xfId="3" applyFont="1" applyFill="1" applyBorder="1" applyAlignment="1" applyProtection="1">
      <alignment horizontal="center" vertical="center" wrapText="1"/>
    </xf>
    <xf numFmtId="0" fontId="2" fillId="0" borderId="1" xfId="0" applyFont="1" applyBorder="1" applyAlignment="1">
      <alignment horizontal="justify" vertical="center" wrapText="1"/>
    </xf>
    <xf numFmtId="0" fontId="0" fillId="0" borderId="13" xfId="0" applyBorder="1" applyAlignment="1" applyProtection="1">
      <alignment horizontal="center" vertical="center" wrapText="1"/>
      <protection locked="0"/>
    </xf>
    <xf numFmtId="49" fontId="0" fillId="0" borderId="1" xfId="0" applyNumberFormat="1" applyBorder="1" applyAlignment="1" applyProtection="1">
      <alignment horizontal="center" vertical="center" wrapText="1"/>
      <protection locked="0"/>
    </xf>
    <xf numFmtId="0" fontId="4" fillId="0" borderId="30"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1" xfId="0" applyFont="1" applyBorder="1" applyAlignment="1">
      <alignment horizontal="center" vertical="center" wrapText="1"/>
    </xf>
    <xf numFmtId="0" fontId="49" fillId="16" borderId="0" xfId="0" applyFont="1" applyFill="1" applyAlignment="1">
      <alignment horizontal="center" vertical="center" wrapText="1"/>
    </xf>
    <xf numFmtId="0" fontId="50" fillId="16" borderId="5" xfId="0" applyFont="1" applyFill="1" applyBorder="1" applyAlignment="1">
      <alignment horizontal="justify" vertical="center" wrapText="1"/>
    </xf>
    <xf numFmtId="0" fontId="50" fillId="16" borderId="5" xfId="0" applyFont="1" applyFill="1" applyBorder="1" applyAlignment="1">
      <alignment horizontal="center" vertical="center" wrapText="1"/>
    </xf>
    <xf numFmtId="0" fontId="17" fillId="16" borderId="1" xfId="0" applyFont="1" applyFill="1" applyBorder="1" applyAlignment="1" applyProtection="1">
      <alignment horizontal="center" vertical="center" wrapText="1"/>
      <protection locked="0"/>
    </xf>
    <xf numFmtId="1" fontId="17" fillId="16" borderId="1" xfId="0" applyNumberFormat="1" applyFont="1" applyFill="1" applyBorder="1" applyAlignment="1" applyProtection="1">
      <alignment horizontal="center" vertical="center" wrapText="1"/>
      <protection locked="0"/>
    </xf>
    <xf numFmtId="9" fontId="17" fillId="16" borderId="1" xfId="0" applyNumberFormat="1" applyFont="1" applyFill="1" applyBorder="1" applyAlignment="1">
      <alignment horizontal="center" vertical="center" wrapText="1"/>
    </xf>
    <xf numFmtId="0" fontId="49" fillId="16" borderId="1" xfId="0" applyFont="1" applyFill="1" applyBorder="1" applyAlignment="1" applyProtection="1">
      <alignment horizontal="justify" vertical="center" wrapText="1"/>
      <protection locked="0"/>
    </xf>
    <xf numFmtId="9" fontId="17" fillId="16" borderId="1" xfId="3" applyFont="1" applyFill="1" applyBorder="1" applyAlignment="1" applyProtection="1">
      <alignment horizontal="center" vertical="center" wrapText="1"/>
    </xf>
    <xf numFmtId="0" fontId="8" fillId="16" borderId="1" xfId="0" applyFont="1" applyFill="1" applyBorder="1" applyAlignment="1" applyProtection="1">
      <alignment horizontal="center" vertical="center" wrapText="1"/>
      <protection locked="0"/>
    </xf>
    <xf numFmtId="1" fontId="8" fillId="16" borderId="1" xfId="0" applyNumberFormat="1" applyFont="1" applyFill="1" applyBorder="1" applyAlignment="1" applyProtection="1">
      <alignment horizontal="center" vertical="center" wrapText="1"/>
      <protection locked="0"/>
    </xf>
    <xf numFmtId="9" fontId="8" fillId="16" borderId="1" xfId="0" applyNumberFormat="1" applyFont="1" applyFill="1" applyBorder="1" applyAlignment="1">
      <alignment horizontal="center" vertical="center" wrapText="1"/>
    </xf>
    <xf numFmtId="9" fontId="8" fillId="16" borderId="1" xfId="3" applyFont="1" applyFill="1" applyBorder="1" applyAlignment="1" applyProtection="1">
      <alignment horizontal="center" vertical="center" wrapText="1"/>
    </xf>
    <xf numFmtId="0" fontId="49" fillId="16" borderId="1" xfId="0" applyFont="1" applyFill="1" applyBorder="1" applyAlignment="1">
      <alignment horizontal="center" vertical="center" wrapText="1"/>
    </xf>
    <xf numFmtId="1" fontId="8" fillId="16" borderId="8" xfId="0" applyNumberFormat="1" applyFont="1" applyFill="1" applyBorder="1" applyAlignment="1" applyProtection="1">
      <alignment horizontal="center" vertical="center" wrapText="1"/>
      <protection locked="0"/>
    </xf>
    <xf numFmtId="0" fontId="50" fillId="16" borderId="1" xfId="0" applyFont="1" applyFill="1" applyBorder="1" applyAlignment="1" applyProtection="1">
      <alignment horizontal="center" vertical="center" wrapText="1"/>
      <protection locked="0"/>
    </xf>
    <xf numFmtId="0" fontId="50" fillId="16" borderId="1" xfId="0" applyFont="1" applyFill="1" applyBorder="1" applyAlignment="1">
      <alignment vertical="center" wrapText="1"/>
    </xf>
    <xf numFmtId="0" fontId="50" fillId="16" borderId="1" xfId="0" applyFont="1" applyFill="1" applyBorder="1" applyAlignment="1">
      <alignment horizontal="justify" vertical="center" wrapText="1"/>
    </xf>
    <xf numFmtId="0" fontId="50" fillId="16" borderId="1" xfId="0" applyFont="1" applyFill="1" applyBorder="1" applyAlignment="1">
      <alignment horizontal="center" vertical="center" wrapText="1"/>
    </xf>
    <xf numFmtId="0" fontId="50" fillId="16" borderId="1" xfId="0" applyFont="1" applyFill="1" applyBorder="1" applyAlignment="1" applyProtection="1">
      <alignment horizontal="justify" vertical="center" wrapText="1"/>
      <protection locked="0"/>
    </xf>
    <xf numFmtId="0" fontId="50" fillId="17" borderId="1" xfId="0" applyFont="1" applyFill="1" applyBorder="1" applyAlignment="1">
      <alignment horizontal="justify" vertical="center" wrapText="1"/>
    </xf>
    <xf numFmtId="0" fontId="50" fillId="17" borderId="1" xfId="0" applyFont="1" applyFill="1" applyBorder="1" applyAlignment="1">
      <alignment horizontal="left" vertical="center" wrapText="1"/>
    </xf>
    <xf numFmtId="0" fontId="50" fillId="17" borderId="1" xfId="0" applyFont="1" applyFill="1" applyBorder="1" applyAlignment="1">
      <alignment horizontal="center" vertical="center" wrapText="1"/>
    </xf>
    <xf numFmtId="0" fontId="8" fillId="17" borderId="1" xfId="0" applyFont="1" applyFill="1" applyBorder="1" applyAlignment="1" applyProtection="1">
      <alignment horizontal="center" vertical="center" wrapText="1"/>
      <protection locked="0"/>
    </xf>
    <xf numFmtId="1" fontId="8" fillId="17" borderId="1" xfId="0" applyNumberFormat="1" applyFont="1" applyFill="1" applyBorder="1" applyAlignment="1" applyProtection="1">
      <alignment horizontal="center" vertical="center" wrapText="1"/>
      <protection locked="0"/>
    </xf>
    <xf numFmtId="1" fontId="8" fillId="17" borderId="8" xfId="0" applyNumberFormat="1" applyFont="1" applyFill="1" applyBorder="1" applyAlignment="1" applyProtection="1">
      <alignment horizontal="center" vertical="center" wrapText="1"/>
      <protection locked="0"/>
    </xf>
    <xf numFmtId="9" fontId="8" fillId="17" borderId="1" xfId="0" applyNumberFormat="1" applyFont="1" applyFill="1" applyBorder="1" applyAlignment="1">
      <alignment horizontal="center" vertical="center" wrapText="1"/>
    </xf>
    <xf numFmtId="0" fontId="50" fillId="17" borderId="1" xfId="0" applyFont="1" applyFill="1" applyBorder="1" applyAlignment="1" applyProtection="1">
      <alignment horizontal="justify" vertical="center" wrapText="1"/>
      <protection locked="0"/>
    </xf>
    <xf numFmtId="9" fontId="8" fillId="17" borderId="1" xfId="3" applyFont="1" applyFill="1" applyBorder="1" applyAlignment="1" applyProtection="1">
      <alignment horizontal="center" vertical="center" wrapText="1"/>
    </xf>
    <xf numFmtId="0" fontId="49" fillId="17" borderId="1" xfId="0" applyFont="1" applyFill="1" applyBorder="1" applyAlignment="1">
      <alignment horizontal="center" vertical="center" wrapText="1"/>
    </xf>
    <xf numFmtId="0" fontId="50" fillId="19" borderId="1" xfId="0" applyFont="1" applyFill="1" applyBorder="1" applyAlignment="1">
      <alignment horizontal="center" vertical="center" wrapText="1"/>
    </xf>
    <xf numFmtId="0" fontId="49" fillId="19" borderId="1" xfId="0" applyFont="1" applyFill="1" applyBorder="1" applyAlignment="1">
      <alignment horizontal="justify" vertical="center" wrapText="1"/>
    </xf>
    <xf numFmtId="0" fontId="8" fillId="19" borderId="1" xfId="0" applyFont="1" applyFill="1" applyBorder="1" applyAlignment="1" applyProtection="1">
      <alignment horizontal="center" vertical="center" wrapText="1"/>
      <protection locked="0"/>
    </xf>
    <xf numFmtId="1" fontId="8" fillId="19" borderId="1" xfId="0" applyNumberFormat="1" applyFont="1" applyFill="1" applyBorder="1" applyAlignment="1" applyProtection="1">
      <alignment horizontal="center" vertical="center" wrapText="1"/>
      <protection locked="0"/>
    </xf>
    <xf numFmtId="9" fontId="8" fillId="19" borderId="1" xfId="0" applyNumberFormat="1" applyFont="1" applyFill="1" applyBorder="1" applyAlignment="1">
      <alignment horizontal="center" vertical="center" wrapText="1"/>
    </xf>
    <xf numFmtId="9" fontId="8" fillId="19" borderId="1" xfId="3" applyFont="1" applyFill="1" applyBorder="1" applyAlignment="1" applyProtection="1">
      <alignment horizontal="center" vertical="center" wrapText="1"/>
    </xf>
    <xf numFmtId="0" fontId="49" fillId="19" borderId="1" xfId="0" applyFont="1" applyFill="1" applyBorder="1" applyAlignment="1">
      <alignment horizontal="center" vertical="center" wrapText="1"/>
    </xf>
    <xf numFmtId="0" fontId="49" fillId="14" borderId="1" xfId="2" applyFont="1" applyFill="1" applyBorder="1" applyAlignment="1">
      <alignment horizontal="center" vertical="center" wrapText="1"/>
    </xf>
    <xf numFmtId="0" fontId="49" fillId="14" borderId="1" xfId="0" applyFont="1" applyFill="1" applyBorder="1" applyAlignment="1">
      <alignment horizontal="center" vertical="center" wrapText="1"/>
    </xf>
    <xf numFmtId="0" fontId="49" fillId="14" borderId="1" xfId="0" applyFont="1" applyFill="1" applyBorder="1" applyAlignment="1">
      <alignment horizontal="left" vertical="center" wrapText="1"/>
    </xf>
    <xf numFmtId="0" fontId="49" fillId="14" borderId="12" xfId="0" applyFont="1" applyFill="1" applyBorder="1" applyAlignment="1">
      <alignment horizontal="center" vertical="center" wrapText="1"/>
    </xf>
    <xf numFmtId="0" fontId="17" fillId="14" borderId="1" xfId="0" applyFont="1" applyFill="1" applyBorder="1" applyAlignment="1" applyProtection="1">
      <alignment horizontal="center" vertical="center" wrapText="1"/>
      <protection locked="0"/>
    </xf>
    <xf numFmtId="1" fontId="17" fillId="14" borderId="1" xfId="0" applyNumberFormat="1" applyFont="1" applyFill="1" applyBorder="1" applyAlignment="1" applyProtection="1">
      <alignment horizontal="center" vertical="center" wrapText="1"/>
      <protection locked="0"/>
    </xf>
    <xf numFmtId="9" fontId="17" fillId="14" borderId="1" xfId="0" applyNumberFormat="1" applyFont="1" applyFill="1" applyBorder="1" applyAlignment="1">
      <alignment horizontal="center" vertical="center" wrapText="1"/>
    </xf>
    <xf numFmtId="0" fontId="49" fillId="14" borderId="1" xfId="0" applyFont="1" applyFill="1" applyBorder="1" applyAlignment="1" applyProtection="1">
      <alignment horizontal="justify" vertical="center" wrapText="1"/>
      <protection locked="0"/>
    </xf>
    <xf numFmtId="9" fontId="8" fillId="14" borderId="1" xfId="3" applyFont="1" applyFill="1" applyBorder="1" applyAlignment="1" applyProtection="1">
      <alignment horizontal="center" vertical="center" wrapText="1"/>
    </xf>
    <xf numFmtId="1" fontId="3" fillId="14" borderId="1" xfId="0" applyNumberFormat="1" applyFont="1" applyFill="1" applyBorder="1" applyAlignment="1" applyProtection="1">
      <alignment horizontal="center" vertical="center" wrapText="1"/>
      <protection locked="0"/>
    </xf>
    <xf numFmtId="9" fontId="3" fillId="14" borderId="1" xfId="0" applyNumberFormat="1" applyFont="1" applyFill="1" applyBorder="1" applyAlignment="1">
      <alignment horizontal="center" vertical="center" wrapText="1"/>
    </xf>
    <xf numFmtId="1" fontId="2" fillId="14" borderId="1" xfId="0" applyNumberFormat="1" applyFont="1" applyFill="1" applyBorder="1" applyAlignment="1" applyProtection="1">
      <alignment horizontal="center" vertical="center" wrapText="1"/>
      <protection locked="0"/>
    </xf>
    <xf numFmtId="0" fontId="49" fillId="14" borderId="1" xfId="0" applyFont="1" applyFill="1" applyBorder="1" applyAlignment="1" applyProtection="1">
      <alignment horizontal="center" vertical="center" wrapText="1"/>
      <protection locked="0"/>
    </xf>
    <xf numFmtId="0" fontId="12" fillId="18" borderId="8" xfId="0" applyFont="1" applyFill="1" applyBorder="1" applyAlignment="1">
      <alignment horizontal="center" vertical="center" wrapText="1"/>
    </xf>
    <xf numFmtId="0" fontId="49" fillId="18" borderId="1" xfId="0" applyFont="1" applyFill="1" applyBorder="1" applyAlignment="1">
      <alignment horizontal="center" wrapText="1"/>
    </xf>
    <xf numFmtId="0" fontId="49" fillId="18" borderId="1" xfId="0" applyFont="1" applyFill="1" applyBorder="1" applyAlignment="1">
      <alignment horizontal="center" vertical="center" wrapText="1"/>
    </xf>
    <xf numFmtId="0" fontId="50" fillId="18" borderId="1" xfId="0" applyFont="1" applyFill="1" applyBorder="1" applyAlignment="1">
      <alignment horizontal="justify" vertical="center" wrapText="1"/>
    </xf>
    <xf numFmtId="0" fontId="50" fillId="18" borderId="1" xfId="0" applyFont="1" applyFill="1" applyBorder="1" applyAlignment="1">
      <alignment horizontal="center" vertical="center" wrapText="1"/>
    </xf>
    <xf numFmtId="0" fontId="8" fillId="18" borderId="1" xfId="0" applyFont="1" applyFill="1" applyBorder="1" applyAlignment="1">
      <alignment horizontal="center" vertical="center" wrapText="1"/>
    </xf>
    <xf numFmtId="1" fontId="8" fillId="18" borderId="1" xfId="0" applyNumberFormat="1" applyFont="1" applyFill="1" applyBorder="1" applyAlignment="1" applyProtection="1">
      <alignment horizontal="center" vertical="center" wrapText="1"/>
      <protection locked="0"/>
    </xf>
    <xf numFmtId="9" fontId="8" fillId="18" borderId="1" xfId="0" applyNumberFormat="1" applyFont="1" applyFill="1" applyBorder="1" applyAlignment="1">
      <alignment horizontal="center" vertical="center" wrapText="1"/>
    </xf>
    <xf numFmtId="9" fontId="8" fillId="18" borderId="1" xfId="3" applyFont="1" applyFill="1" applyBorder="1" applyAlignment="1" applyProtection="1">
      <alignment horizontal="center" vertical="center" wrapText="1"/>
    </xf>
    <xf numFmtId="1" fontId="3" fillId="18" borderId="1" xfId="0" applyNumberFormat="1" applyFont="1" applyFill="1" applyBorder="1" applyAlignment="1" applyProtection="1">
      <alignment horizontal="center" vertical="center" wrapText="1"/>
      <protection locked="0"/>
    </xf>
    <xf numFmtId="9" fontId="3" fillId="18" borderId="10" xfId="3" applyFont="1" applyFill="1" applyBorder="1" applyAlignment="1" applyProtection="1">
      <alignment horizontal="center" vertical="center" wrapText="1"/>
    </xf>
    <xf numFmtId="1" fontId="2" fillId="18" borderId="1" xfId="0" applyNumberFormat="1" applyFont="1" applyFill="1" applyBorder="1" applyAlignment="1" applyProtection="1">
      <alignment horizontal="center" vertical="center" wrapText="1"/>
      <protection locked="0"/>
    </xf>
    <xf numFmtId="0" fontId="3" fillId="13" borderId="22" xfId="0" applyFont="1" applyFill="1" applyBorder="1" applyAlignment="1">
      <alignment horizontal="center" vertical="center" wrapText="1"/>
    </xf>
    <xf numFmtId="0" fontId="3" fillId="13" borderId="14" xfId="0" applyFont="1" applyFill="1" applyBorder="1" applyAlignment="1">
      <alignment horizontal="center" vertical="center" wrapText="1"/>
    </xf>
    <xf numFmtId="0" fontId="3" fillId="13" borderId="23" xfId="0" applyFont="1" applyFill="1" applyBorder="1" applyAlignment="1">
      <alignment horizontal="center" vertical="center" wrapText="1"/>
    </xf>
    <xf numFmtId="49" fontId="3" fillId="13" borderId="24" xfId="0" applyNumberFormat="1" applyFont="1" applyFill="1" applyBorder="1" applyAlignment="1">
      <alignment horizontal="center" vertical="center" wrapText="1"/>
    </xf>
    <xf numFmtId="0" fontId="3" fillId="13" borderId="5" xfId="0" applyFont="1" applyFill="1" applyBorder="1" applyAlignment="1">
      <alignment vertical="center" wrapText="1"/>
    </xf>
    <xf numFmtId="0" fontId="2" fillId="8" borderId="1" xfId="0" applyFont="1" applyFill="1" applyBorder="1" applyAlignment="1">
      <alignment horizontal="center" vertical="center" wrapText="1"/>
    </xf>
    <xf numFmtId="0" fontId="2" fillId="0" borderId="28" xfId="0" applyFont="1" applyBorder="1" applyAlignment="1">
      <alignment horizontal="center" vertical="center" wrapText="1"/>
    </xf>
    <xf numFmtId="0" fontId="2" fillId="0" borderId="13" xfId="0" applyFont="1" applyBorder="1" applyAlignment="1">
      <alignment horizontal="center" vertical="center" wrapText="1"/>
    </xf>
    <xf numFmtId="0" fontId="6" fillId="0" borderId="1" xfId="0" applyFont="1" applyBorder="1" applyAlignment="1">
      <alignment horizontal="justify" vertical="center" wrapText="1"/>
    </xf>
    <xf numFmtId="0" fontId="6" fillId="0" borderId="1" xfId="0" applyFont="1" applyBorder="1" applyAlignment="1">
      <alignment vertical="center" wrapText="1"/>
    </xf>
    <xf numFmtId="9" fontId="3" fillId="0" borderId="1" xfId="3"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1" fontId="2" fillId="0" borderId="1" xfId="0" applyNumberFormat="1" applyFont="1" applyBorder="1" applyAlignment="1">
      <alignment horizontal="center" vertical="center" wrapText="1"/>
    </xf>
    <xf numFmtId="9" fontId="2" fillId="0" borderId="31" xfId="3" applyFont="1" applyFill="1" applyBorder="1" applyAlignment="1" applyProtection="1">
      <alignment horizontal="center" vertical="center" wrapText="1"/>
    </xf>
    <xf numFmtId="0" fontId="2" fillId="0" borderId="5" xfId="0" applyFont="1" applyBorder="1" applyAlignment="1">
      <alignment horizontal="center" vertical="center" wrapText="1"/>
    </xf>
    <xf numFmtId="0" fontId="0" fillId="0" borderId="1" xfId="0" applyBorder="1" applyAlignment="1">
      <alignment horizontal="center" vertical="center" wrapText="1"/>
    </xf>
    <xf numFmtId="0" fontId="14" fillId="2" borderId="1" xfId="0" applyFont="1" applyFill="1" applyBorder="1" applyAlignment="1" applyProtection="1">
      <alignment horizontal="center" vertical="center" wrapText="1"/>
      <protection locked="0"/>
    </xf>
    <xf numFmtId="0" fontId="39" fillId="0" borderId="1" xfId="0" applyFont="1" applyBorder="1" applyAlignment="1">
      <alignment horizontal="center" vertical="center" wrapText="1"/>
    </xf>
    <xf numFmtId="9" fontId="2" fillId="19" borderId="1" xfId="0" applyNumberFormat="1" applyFont="1" applyFill="1" applyBorder="1" applyAlignment="1">
      <alignment horizontal="center" vertical="center" wrapText="1"/>
    </xf>
    <xf numFmtId="0" fontId="2" fillId="19" borderId="29" xfId="0" applyFont="1" applyFill="1" applyBorder="1" applyAlignment="1">
      <alignment horizontal="center" vertical="center" wrapText="1"/>
    </xf>
    <xf numFmtId="9" fontId="2" fillId="19" borderId="10" xfId="3" applyFont="1" applyFill="1" applyBorder="1" applyAlignment="1" applyProtection="1">
      <alignment horizontal="center" vertical="center" wrapText="1"/>
    </xf>
    <xf numFmtId="1" fontId="6" fillId="19" borderId="1" xfId="0" applyNumberFormat="1" applyFont="1" applyFill="1" applyBorder="1" applyAlignment="1" applyProtection="1">
      <alignment horizontal="center" vertical="center" wrapText="1"/>
      <protection locked="0"/>
    </xf>
    <xf numFmtId="0" fontId="2" fillId="19" borderId="1" xfId="0" applyFont="1" applyFill="1" applyBorder="1" applyAlignment="1">
      <alignment horizontal="center" vertical="center" wrapText="1"/>
    </xf>
    <xf numFmtId="0" fontId="2" fillId="0" borderId="1" xfId="0" applyFont="1" applyBorder="1" applyAlignment="1">
      <alignment horizontal="center" vertical="center"/>
    </xf>
    <xf numFmtId="1" fontId="2" fillId="19" borderId="1" xfId="0" applyNumberFormat="1" applyFont="1" applyFill="1" applyBorder="1" applyAlignment="1">
      <alignment horizontal="center" vertical="center" wrapText="1"/>
    </xf>
    <xf numFmtId="0" fontId="6" fillId="19" borderId="1" xfId="0" applyFont="1" applyFill="1" applyBorder="1" applyAlignment="1" applyProtection="1">
      <alignment horizontal="center" vertical="center" wrapText="1"/>
      <protection locked="0"/>
    </xf>
    <xf numFmtId="0" fontId="2" fillId="2" borderId="10" xfId="0" applyFont="1" applyFill="1" applyBorder="1" applyAlignment="1">
      <alignment horizontal="center" vertical="center" wrapText="1"/>
    </xf>
    <xf numFmtId="0" fontId="2" fillId="19" borderId="13" xfId="0" applyFont="1" applyFill="1" applyBorder="1" applyAlignment="1">
      <alignment horizontal="center" vertical="center" wrapText="1"/>
    </xf>
    <xf numFmtId="1" fontId="6" fillId="0" borderId="13" xfId="0" applyNumberFormat="1" applyFont="1" applyBorder="1" applyAlignment="1" applyProtection="1">
      <alignment horizontal="center" vertical="center" wrapText="1"/>
      <protection locked="0"/>
    </xf>
    <xf numFmtId="9" fontId="2" fillId="0" borderId="10" xfId="3" applyFont="1" applyFill="1" applyBorder="1" applyAlignment="1" applyProtection="1">
      <alignment horizontal="center" vertical="center" wrapText="1"/>
    </xf>
    <xf numFmtId="1" fontId="6" fillId="0" borderId="27" xfId="0" applyNumberFormat="1" applyFont="1" applyBorder="1" applyAlignment="1" applyProtection="1">
      <alignment horizontal="center" vertical="center" wrapText="1"/>
      <protection locked="0"/>
    </xf>
    <xf numFmtId="1" fontId="6" fillId="0" borderId="28" xfId="0" applyNumberFormat="1" applyFont="1" applyBorder="1" applyAlignment="1" applyProtection="1">
      <alignment horizontal="center" vertical="center" wrapText="1"/>
      <protection locked="0"/>
    </xf>
    <xf numFmtId="9" fontId="2" fillId="0" borderId="38" xfId="3" applyFont="1" applyFill="1" applyBorder="1" applyAlignment="1" applyProtection="1">
      <alignment horizontal="center" vertical="center" wrapText="1"/>
    </xf>
    <xf numFmtId="3" fontId="0" fillId="0" borderId="13" xfId="0" applyNumberFormat="1" applyBorder="1" applyAlignment="1" applyProtection="1">
      <alignment horizontal="center" vertical="center" wrapText="1"/>
      <protection locked="0"/>
    </xf>
    <xf numFmtId="9" fontId="2" fillId="0" borderId="10" xfId="3" applyFont="1" applyFill="1" applyBorder="1" applyAlignment="1" applyProtection="1">
      <alignment horizontal="center" vertical="center"/>
    </xf>
    <xf numFmtId="9" fontId="2" fillId="0" borderId="31" xfId="3" applyFont="1" applyFill="1" applyBorder="1" applyAlignment="1" applyProtection="1">
      <alignment horizontal="center" vertical="center"/>
    </xf>
    <xf numFmtId="9" fontId="2" fillId="0" borderId="28" xfId="0" applyNumberFormat="1" applyFont="1" applyBorder="1" applyAlignment="1">
      <alignment horizontal="center" vertical="center" wrapText="1"/>
    </xf>
    <xf numFmtId="9" fontId="13" fillId="2" borderId="1" xfId="0" applyNumberFormat="1" applyFont="1" applyFill="1" applyBorder="1" applyAlignment="1">
      <alignment horizontal="center" vertical="center" wrapText="1"/>
    </xf>
    <xf numFmtId="0" fontId="6" fillId="0" borderId="1" xfId="0" applyFont="1" applyBorder="1" applyAlignment="1">
      <alignment vertical="top" wrapText="1"/>
    </xf>
    <xf numFmtId="1" fontId="2" fillId="0" borderId="1" xfId="0" applyNumberFormat="1" applyFont="1" applyBorder="1" applyAlignment="1">
      <alignment vertical="center" wrapText="1"/>
    </xf>
    <xf numFmtId="1" fontId="6" fillId="0" borderId="1" xfId="0" applyNumberFormat="1" applyFont="1" applyBorder="1" applyAlignment="1" applyProtection="1">
      <alignment vertical="center" wrapText="1"/>
      <protection locked="0"/>
    </xf>
    <xf numFmtId="9" fontId="3" fillId="0" borderId="12" xfId="3" applyFont="1" applyFill="1" applyBorder="1" applyAlignment="1" applyProtection="1">
      <alignment horizontal="center" vertical="center" wrapText="1"/>
    </xf>
    <xf numFmtId="1" fontId="0" fillId="0" borderId="13" xfId="0" applyNumberForma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9" fontId="2" fillId="0" borderId="39" xfId="3" applyFont="1" applyFill="1" applyBorder="1" applyAlignment="1" applyProtection="1">
      <alignment horizontal="center" vertical="center"/>
    </xf>
    <xf numFmtId="1" fontId="6" fillId="0" borderId="5" xfId="0" applyNumberFormat="1" applyFont="1" applyBorder="1" applyAlignment="1" applyProtection="1">
      <alignment vertical="center" wrapText="1"/>
      <protection locked="0"/>
    </xf>
    <xf numFmtId="9" fontId="3" fillId="0" borderId="1" xfId="0" applyNumberFormat="1" applyFont="1" applyBorder="1" applyAlignment="1">
      <alignment vertical="center" wrapText="1"/>
    </xf>
    <xf numFmtId="0" fontId="2" fillId="2" borderId="5" xfId="0" applyFont="1" applyFill="1" applyBorder="1" applyAlignment="1">
      <alignment vertical="center" wrapText="1"/>
    </xf>
    <xf numFmtId="9" fontId="3" fillId="0" borderId="1" xfId="3" applyFont="1" applyFill="1" applyBorder="1" applyAlignment="1" applyProtection="1">
      <alignment vertical="center" wrapText="1"/>
    </xf>
    <xf numFmtId="1" fontId="2" fillId="0" borderId="5" xfId="0" applyNumberFormat="1" applyFont="1" applyBorder="1" applyAlignment="1">
      <alignment vertical="center" wrapText="1"/>
    </xf>
    <xf numFmtId="3" fontId="0" fillId="0" borderId="1" xfId="0" applyNumberFormat="1" applyBorder="1" applyAlignment="1" applyProtection="1">
      <alignment horizontal="center" vertical="center" wrapText="1"/>
      <protection locked="0"/>
    </xf>
    <xf numFmtId="1" fontId="0" fillId="0" borderId="1" xfId="0" applyNumberFormat="1" applyBorder="1" applyAlignment="1" applyProtection="1">
      <alignment horizontal="center" vertical="center" wrapText="1"/>
      <protection locked="0"/>
    </xf>
    <xf numFmtId="0" fontId="0" fillId="0" borderId="1" xfId="0" applyBorder="1" applyAlignment="1">
      <alignment vertical="top" wrapText="1"/>
    </xf>
    <xf numFmtId="0" fontId="6" fillId="0" borderId="1" xfId="0" applyFont="1" applyBorder="1" applyAlignment="1" applyProtection="1">
      <alignment horizontal="left" vertical="top" wrapText="1"/>
      <protection locked="0"/>
    </xf>
    <xf numFmtId="164" fontId="5" fillId="0" borderId="1" xfId="13" applyFont="1" applyBorder="1" applyAlignment="1" applyProtection="1">
      <alignment horizontal="center" vertical="center" wrapText="1"/>
      <protection locked="0"/>
    </xf>
    <xf numFmtId="164" fontId="5" fillId="0" borderId="1" xfId="13" applyFont="1" applyFill="1" applyBorder="1" applyAlignment="1" applyProtection="1">
      <alignment horizontal="center" vertical="center" wrapText="1"/>
      <protection locked="0"/>
    </xf>
    <xf numFmtId="0" fontId="6" fillId="0" borderId="1" xfId="0" applyFont="1" applyBorder="1" applyAlignment="1" applyProtection="1">
      <alignment vertical="top" wrapText="1"/>
      <protection locked="0"/>
    </xf>
    <xf numFmtId="0" fontId="2" fillId="0" borderId="1" xfId="0" applyFont="1" applyBorder="1" applyAlignment="1">
      <alignment vertical="center" wrapText="1"/>
    </xf>
    <xf numFmtId="0" fontId="2" fillId="0" borderId="1" xfId="2" applyFont="1" applyBorder="1" applyAlignment="1">
      <alignment horizontal="center" vertical="center" wrapText="1"/>
    </xf>
    <xf numFmtId="0" fontId="41" fillId="0" borderId="1" xfId="0" applyFont="1" applyBorder="1" applyAlignment="1">
      <alignment horizontal="center" vertical="center" wrapText="1"/>
    </xf>
    <xf numFmtId="0" fontId="0" fillId="2" borderId="5" xfId="0" applyFill="1" applyBorder="1" applyAlignment="1" applyProtection="1">
      <alignment wrapText="1"/>
      <protection locked="0"/>
    </xf>
    <xf numFmtId="0" fontId="14" fillId="0" borderId="28" xfId="0" applyFont="1" applyBorder="1" applyAlignment="1" applyProtection="1">
      <alignment wrapText="1"/>
      <protection locked="0"/>
    </xf>
    <xf numFmtId="0" fontId="2" fillId="2" borderId="1" xfId="2" applyFont="1" applyFill="1" applyBorder="1" applyAlignment="1">
      <alignment horizontal="center" vertical="center" wrapText="1"/>
    </xf>
    <xf numFmtId="0" fontId="40" fillId="2" borderId="5" xfId="0" applyFont="1" applyFill="1" applyBorder="1" applyAlignment="1" applyProtection="1">
      <alignment horizontal="center" vertical="center" wrapText="1"/>
      <protection locked="0"/>
    </xf>
    <xf numFmtId="0" fontId="40" fillId="2" borderId="5" xfId="0" applyFont="1" applyFill="1" applyBorder="1" applyAlignment="1" applyProtection="1">
      <alignment horizontal="left" vertical="center" wrapText="1"/>
      <protection locked="0"/>
    </xf>
    <xf numFmtId="0" fontId="23" fillId="2" borderId="1" xfId="1" applyFont="1" applyFill="1" applyBorder="1" applyAlignment="1">
      <alignment horizontal="center" vertical="center" wrapText="1"/>
    </xf>
    <xf numFmtId="0" fontId="15" fillId="0" borderId="1" xfId="0" applyFont="1" applyBorder="1" applyAlignment="1">
      <alignment vertical="center" wrapText="1"/>
    </xf>
    <xf numFmtId="0" fontId="6" fillId="0" borderId="5" xfId="0" applyFont="1" applyBorder="1" applyAlignment="1">
      <alignment vertical="center" wrapText="1"/>
    </xf>
    <xf numFmtId="0" fontId="6" fillId="2" borderId="5" xfId="0" applyFont="1" applyFill="1" applyBorder="1" applyAlignment="1">
      <alignment vertical="center" wrapText="1"/>
    </xf>
    <xf numFmtId="0" fontId="2" fillId="3" borderId="1" xfId="0" applyFont="1" applyFill="1" applyBorder="1" applyAlignment="1">
      <alignment horizontal="center" vertical="center" wrapText="1"/>
    </xf>
    <xf numFmtId="0" fontId="6" fillId="0" borderId="29" xfId="0" applyFont="1" applyBorder="1" applyAlignment="1">
      <alignment vertical="center" wrapText="1"/>
    </xf>
    <xf numFmtId="0" fontId="52" fillId="0" borderId="1" xfId="0" applyFont="1" applyBorder="1" applyAlignment="1">
      <alignment horizontal="left" vertical="center" wrapText="1"/>
    </xf>
    <xf numFmtId="0" fontId="52" fillId="0" borderId="1" xfId="0" applyFont="1" applyBorder="1" applyAlignment="1">
      <alignment vertical="top" wrapText="1"/>
    </xf>
    <xf numFmtId="9" fontId="13" fillId="0" borderId="1" xfId="0" applyNumberFormat="1" applyFont="1" applyBorder="1" applyAlignment="1">
      <alignment horizontal="center" vertical="center" wrapText="1"/>
    </xf>
    <xf numFmtId="1" fontId="14" fillId="0" borderId="1" xfId="0" applyNumberFormat="1" applyFont="1" applyBorder="1" applyAlignment="1" applyProtection="1">
      <alignment horizontal="center" vertical="center" wrapText="1"/>
      <protection locked="0"/>
    </xf>
    <xf numFmtId="0" fontId="54" fillId="0" borderId="1" xfId="0" applyFont="1" applyBorder="1" applyAlignment="1">
      <alignment vertical="top" wrapText="1"/>
    </xf>
    <xf numFmtId="0" fontId="41" fillId="2" borderId="1" xfId="0" applyFont="1" applyFill="1" applyBorder="1" applyAlignment="1">
      <alignment horizontal="center" vertical="center" wrapText="1"/>
    </xf>
    <xf numFmtId="0" fontId="0" fillId="2" borderId="28" xfId="0" applyFill="1" applyBorder="1" applyAlignment="1" applyProtection="1">
      <alignment wrapText="1"/>
      <protection locked="0"/>
    </xf>
    <xf numFmtId="0" fontId="6" fillId="8" borderId="1" xfId="0" applyFont="1" applyFill="1" applyBorder="1" applyAlignment="1">
      <alignment vertical="center" wrapText="1"/>
    </xf>
    <xf numFmtId="1" fontId="2" fillId="0" borderId="29" xfId="0" applyNumberFormat="1" applyFont="1" applyBorder="1" applyAlignment="1">
      <alignment vertical="center" wrapText="1"/>
    </xf>
    <xf numFmtId="1" fontId="6" fillId="0" borderId="29" xfId="0" applyNumberFormat="1" applyFont="1" applyBorder="1" applyAlignment="1" applyProtection="1">
      <alignment vertical="center" wrapText="1"/>
      <protection locked="0"/>
    </xf>
    <xf numFmtId="0" fontId="4" fillId="2" borderId="1" xfId="0" applyFont="1" applyFill="1" applyBorder="1" applyAlignment="1">
      <alignment horizontal="justify" vertical="center" wrapText="1"/>
    </xf>
    <xf numFmtId="0" fontId="2" fillId="22" borderId="1" xfId="0" applyFont="1" applyFill="1" applyBorder="1" applyAlignment="1">
      <alignment horizontal="center" vertical="center" wrapText="1"/>
    </xf>
    <xf numFmtId="9" fontId="3" fillId="22" borderId="1" xfId="0" applyNumberFormat="1" applyFont="1" applyFill="1" applyBorder="1" applyAlignment="1">
      <alignment horizontal="center" vertical="center" wrapText="1"/>
    </xf>
    <xf numFmtId="0" fontId="2" fillId="22" borderId="1" xfId="0" applyFont="1" applyFill="1" applyBorder="1" applyAlignment="1">
      <alignment vertical="center" wrapText="1"/>
    </xf>
    <xf numFmtId="9" fontId="3" fillId="22" borderId="10" xfId="3" applyFont="1" applyFill="1" applyBorder="1" applyAlignment="1" applyProtection="1">
      <alignment horizontal="center" vertical="center" wrapText="1"/>
    </xf>
    <xf numFmtId="0" fontId="6" fillId="22" borderId="1" xfId="0" applyFont="1" applyFill="1" applyBorder="1" applyAlignment="1" applyProtection="1">
      <alignment horizontal="center" vertical="center" wrapText="1"/>
      <protection locked="0"/>
    </xf>
    <xf numFmtId="0" fontId="2" fillId="22" borderId="1" xfId="0" applyFont="1" applyFill="1" applyBorder="1" applyAlignment="1" applyProtection="1">
      <alignment horizontal="center" vertical="center" wrapText="1"/>
      <protection locked="0"/>
    </xf>
    <xf numFmtId="0" fontId="2" fillId="2" borderId="1" xfId="1" applyFont="1" applyFill="1" applyBorder="1" applyAlignment="1">
      <alignment horizontal="center" vertical="center" wrapText="1"/>
    </xf>
    <xf numFmtId="0" fontId="50" fillId="16" borderId="1" xfId="0" applyFont="1" applyFill="1" applyBorder="1" applyAlignment="1" applyProtection="1">
      <alignment horizontal="center" wrapText="1"/>
      <protection locked="0"/>
    </xf>
    <xf numFmtId="0" fontId="49" fillId="16" borderId="1" xfId="0" applyFont="1" applyFill="1" applyBorder="1" applyAlignment="1" applyProtection="1">
      <alignment horizontal="center" vertical="center" wrapText="1"/>
      <protection locked="0"/>
    </xf>
    <xf numFmtId="0" fontId="49" fillId="17" borderId="1" xfId="0" applyFont="1" applyFill="1" applyBorder="1" applyAlignment="1" applyProtection="1">
      <alignment horizontal="center" vertical="center" wrapText="1"/>
      <protection locked="0"/>
    </xf>
    <xf numFmtId="0" fontId="50" fillId="19" borderId="1" xfId="0" applyFont="1" applyFill="1" applyBorder="1" applyAlignment="1" applyProtection="1">
      <alignment horizontal="center" vertical="center" wrapText="1"/>
      <protection locked="0"/>
    </xf>
    <xf numFmtId="0" fontId="49" fillId="19" borderId="1" xfId="0" applyFont="1" applyFill="1" applyBorder="1" applyAlignment="1" applyProtection="1">
      <alignment wrapText="1"/>
      <protection locked="0"/>
    </xf>
    <xf numFmtId="0" fontId="7" fillId="19" borderId="1" xfId="0" applyFont="1" applyFill="1" applyBorder="1" applyAlignment="1" applyProtection="1">
      <alignment horizontal="center" vertical="center" wrapText="1"/>
      <protection locked="0"/>
    </xf>
    <xf numFmtId="1" fontId="6" fillId="23" borderId="1" xfId="0" applyNumberFormat="1" applyFont="1" applyFill="1" applyBorder="1" applyAlignment="1" applyProtection="1">
      <alignment horizontal="center" vertical="center" wrapText="1"/>
      <protection locked="0"/>
    </xf>
    <xf numFmtId="9" fontId="2" fillId="23" borderId="1" xfId="0" applyNumberFormat="1" applyFont="1" applyFill="1" applyBorder="1" applyAlignment="1">
      <alignment horizontal="center" vertical="center" wrapText="1"/>
    </xf>
    <xf numFmtId="0" fontId="2" fillId="23" borderId="1" xfId="0" applyFont="1" applyFill="1" applyBorder="1" applyAlignment="1">
      <alignment horizontal="center" vertical="center" wrapText="1"/>
    </xf>
    <xf numFmtId="9" fontId="2" fillId="23" borderId="10" xfId="3" applyFont="1" applyFill="1" applyBorder="1" applyAlignment="1" applyProtection="1">
      <alignment horizontal="center" vertical="center" wrapText="1"/>
    </xf>
    <xf numFmtId="49" fontId="6" fillId="23" borderId="1" xfId="0" applyNumberFormat="1" applyFont="1" applyFill="1" applyBorder="1" applyAlignment="1">
      <alignment vertical="center" wrapText="1"/>
    </xf>
    <xf numFmtId="0" fontId="2" fillId="23" borderId="1" xfId="0" applyFont="1" applyFill="1" applyBorder="1" applyAlignment="1">
      <alignment vertical="center" wrapText="1"/>
    </xf>
    <xf numFmtId="0" fontId="6" fillId="23" borderId="1" xfId="0" applyFont="1" applyFill="1" applyBorder="1" applyAlignment="1">
      <alignment wrapText="1"/>
    </xf>
    <xf numFmtId="0" fontId="6" fillId="23" borderId="1" xfId="0" applyFont="1" applyFill="1" applyBorder="1" applyAlignment="1" applyProtection="1">
      <alignment horizontal="center" vertical="center" wrapText="1"/>
      <protection locked="0"/>
    </xf>
    <xf numFmtId="0" fontId="2" fillId="23" borderId="29" xfId="0" applyFont="1" applyFill="1" applyBorder="1" applyAlignment="1">
      <alignment horizontal="center" vertical="center" wrapText="1"/>
    </xf>
    <xf numFmtId="1" fontId="2" fillId="23" borderId="1" xfId="0" applyNumberFormat="1" applyFont="1" applyFill="1" applyBorder="1" applyAlignment="1" applyProtection="1">
      <alignment horizontal="center" vertical="center" wrapText="1"/>
      <protection locked="0"/>
    </xf>
    <xf numFmtId="0" fontId="59" fillId="0" borderId="1" xfId="0" applyFont="1" applyBorder="1" applyAlignment="1">
      <alignment horizontal="left" vertical="top" wrapText="1"/>
    </xf>
    <xf numFmtId="0" fontId="52" fillId="0" borderId="1" xfId="0" applyFont="1" applyBorder="1" applyAlignment="1">
      <alignment horizontal="left" vertical="top" wrapText="1"/>
    </xf>
    <xf numFmtId="0" fontId="59" fillId="0" borderId="1" xfId="0" applyFont="1" applyBorder="1" applyAlignment="1">
      <alignment horizontal="center" vertical="top" wrapText="1"/>
    </xf>
    <xf numFmtId="0" fontId="59" fillId="0" borderId="1" xfId="2" applyFont="1" applyBorder="1" applyAlignment="1">
      <alignment horizontal="center" vertical="center" wrapText="1"/>
    </xf>
    <xf numFmtId="1" fontId="52" fillId="0" borderId="1" xfId="0" applyNumberFormat="1" applyFont="1" applyBorder="1" applyAlignment="1">
      <alignment horizontal="center" vertical="center" wrapText="1"/>
    </xf>
    <xf numFmtId="1" fontId="52" fillId="0" borderId="1" xfId="0" applyNumberFormat="1" applyFont="1" applyBorder="1" applyAlignment="1" applyProtection="1">
      <alignment horizontal="center" vertical="center" wrapText="1"/>
      <protection locked="0"/>
    </xf>
    <xf numFmtId="9" fontId="60" fillId="0" borderId="1" xfId="0" applyNumberFormat="1" applyFont="1" applyBorder="1" applyAlignment="1">
      <alignment horizontal="center" vertical="center" wrapText="1"/>
    </xf>
    <xf numFmtId="9" fontId="60" fillId="0" borderId="10" xfId="3" applyFont="1" applyFill="1" applyBorder="1" applyAlignment="1" applyProtection="1">
      <alignment horizontal="center" vertical="center" wrapText="1"/>
    </xf>
    <xf numFmtId="0" fontId="59" fillId="0" borderId="1" xfId="0" applyFont="1" applyBorder="1" applyAlignment="1">
      <alignment horizontal="left" vertical="center" wrapText="1"/>
    </xf>
    <xf numFmtId="0" fontId="59" fillId="0" borderId="1" xfId="0" quotePrefix="1" applyFont="1" applyBorder="1" applyAlignment="1">
      <alignment horizontal="left" vertical="top" wrapText="1"/>
    </xf>
    <xf numFmtId="0" fontId="59" fillId="2" borderId="1" xfId="2" applyFont="1" applyFill="1" applyBorder="1" applyAlignment="1">
      <alignment horizontal="center" vertical="center" wrapText="1"/>
    </xf>
    <xf numFmtId="0" fontId="59" fillId="0" borderId="29" xfId="0" applyFont="1" applyBorder="1" applyAlignment="1">
      <alignment horizontal="left" vertical="top" wrapText="1"/>
    </xf>
    <xf numFmtId="0" fontId="52" fillId="0" borderId="1" xfId="0" applyFont="1" applyBorder="1" applyAlignment="1">
      <alignment horizontal="justify" vertical="top" wrapText="1"/>
    </xf>
    <xf numFmtId="0" fontId="61" fillId="0" borderId="0" xfId="0" applyFont="1" applyAlignment="1">
      <alignment horizontal="justify" vertical="top" wrapText="1"/>
    </xf>
    <xf numFmtId="0" fontId="59" fillId="0" borderId="29" xfId="2" applyFont="1" applyBorder="1" applyAlignment="1">
      <alignment horizontal="center" vertical="center" wrapText="1"/>
    </xf>
    <xf numFmtId="1" fontId="52" fillId="0" borderId="29" xfId="0" applyNumberFormat="1" applyFont="1" applyBorder="1" applyAlignment="1">
      <alignment horizontal="center" vertical="center" wrapText="1"/>
    </xf>
    <xf numFmtId="1" fontId="52" fillId="0" borderId="29" xfId="0" applyNumberFormat="1" applyFont="1" applyBorder="1" applyAlignment="1" applyProtection="1">
      <alignment horizontal="center" vertical="center" wrapText="1"/>
      <protection locked="0"/>
    </xf>
    <xf numFmtId="9" fontId="60" fillId="0" borderId="29" xfId="0" applyNumberFormat="1" applyFont="1" applyBorder="1" applyAlignment="1">
      <alignment horizontal="center" vertical="center" wrapText="1"/>
    </xf>
    <xf numFmtId="0" fontId="52" fillId="0" borderId="0" xfId="0" applyFont="1" applyAlignment="1" applyProtection="1">
      <alignment vertical="top" wrapText="1"/>
      <protection locked="0"/>
    </xf>
    <xf numFmtId="9" fontId="60" fillId="0" borderId="31" xfId="3" applyFont="1" applyFill="1" applyBorder="1" applyAlignment="1" applyProtection="1">
      <alignment horizontal="center" vertical="center" wrapText="1"/>
    </xf>
    <xf numFmtId="9" fontId="3" fillId="0" borderId="31" xfId="3" applyFont="1" applyFill="1" applyBorder="1" applyAlignment="1" applyProtection="1">
      <alignment horizontal="center" vertical="center" wrapText="1"/>
    </xf>
    <xf numFmtId="0" fontId="61" fillId="0" borderId="1" xfId="0" applyFont="1" applyBorder="1" applyAlignment="1">
      <alignment horizontal="justify" vertical="top"/>
    </xf>
    <xf numFmtId="0" fontId="52" fillId="0" borderId="1" xfId="0" applyFont="1" applyBorder="1" applyAlignment="1" applyProtection="1">
      <alignment vertical="top" wrapText="1"/>
      <protection locked="0"/>
    </xf>
    <xf numFmtId="0" fontId="59" fillId="0" borderId="1" xfId="2" applyFont="1" applyBorder="1" applyAlignment="1">
      <alignment horizontal="left" vertical="top" wrapText="1"/>
    </xf>
    <xf numFmtId="3" fontId="52" fillId="0" borderId="13" xfId="0" applyNumberFormat="1" applyFont="1" applyBorder="1" applyAlignment="1" applyProtection="1">
      <alignment horizontal="center" vertical="center" wrapText="1"/>
      <protection locked="0"/>
    </xf>
    <xf numFmtId="3" fontId="52" fillId="0" borderId="1" xfId="0" applyNumberFormat="1" applyFont="1" applyBorder="1" applyAlignment="1" applyProtection="1">
      <alignment horizontal="center" vertical="center" wrapText="1"/>
      <protection locked="0"/>
    </xf>
    <xf numFmtId="0" fontId="59" fillId="0" borderId="1" xfId="0" applyFont="1" applyBorder="1" applyAlignment="1">
      <alignment horizontal="center" vertical="center" wrapText="1"/>
    </xf>
    <xf numFmtId="3" fontId="52" fillId="0" borderId="1" xfId="0" applyNumberFormat="1" applyFont="1" applyBorder="1" applyAlignment="1">
      <alignment horizontal="right" vertical="center"/>
    </xf>
    <xf numFmtId="3" fontId="52" fillId="0" borderId="0" xfId="0" applyNumberFormat="1" applyFont="1" applyAlignment="1">
      <alignment horizontal="right" vertical="center"/>
    </xf>
    <xf numFmtId="0" fontId="52" fillId="0" borderId="1" xfId="0" applyFont="1" applyBorder="1" applyAlignment="1">
      <alignment horizontal="center" vertical="center" wrapText="1"/>
    </xf>
    <xf numFmtId="0" fontId="59" fillId="0" borderId="8" xfId="0" applyFont="1" applyBorder="1" applyAlignment="1">
      <alignment horizontal="left" vertical="top" wrapText="1"/>
    </xf>
    <xf numFmtId="9" fontId="60" fillId="0" borderId="12" xfId="3" applyFont="1" applyFill="1" applyBorder="1" applyAlignment="1" applyProtection="1">
      <alignment horizontal="center" vertical="center" wrapText="1"/>
    </xf>
    <xf numFmtId="0" fontId="59" fillId="0" borderId="1" xfId="0" applyFont="1" applyBorder="1" applyAlignment="1">
      <alignment vertical="top" wrapText="1"/>
    </xf>
    <xf numFmtId="167" fontId="52" fillId="0" borderId="1" xfId="0" applyNumberFormat="1" applyFont="1" applyBorder="1" applyAlignment="1" applyProtection="1">
      <alignment horizontal="center" vertical="center" wrapText="1"/>
      <protection locked="0"/>
    </xf>
    <xf numFmtId="0" fontId="52" fillId="0" borderId="1" xfId="0" applyFont="1" applyBorder="1" applyAlignment="1">
      <alignment vertical="center" wrapText="1"/>
    </xf>
    <xf numFmtId="0" fontId="59" fillId="0" borderId="1" xfId="0" applyFont="1" applyBorder="1" applyAlignment="1">
      <alignment vertical="center" wrapText="1"/>
    </xf>
    <xf numFmtId="3" fontId="52" fillId="0" borderId="1" xfId="0" applyNumberFormat="1" applyFont="1" applyBorder="1" applyAlignment="1">
      <alignment horizontal="center" vertical="center" wrapText="1"/>
    </xf>
    <xf numFmtId="9" fontId="59" fillId="0" borderId="1" xfId="0" applyNumberFormat="1" applyFont="1" applyBorder="1" applyAlignment="1">
      <alignment horizontal="center" vertical="center" wrapText="1"/>
    </xf>
    <xf numFmtId="0" fontId="47" fillId="2" borderId="1" xfId="1" applyFont="1" applyFill="1" applyBorder="1" applyAlignment="1">
      <alignment horizontal="center" vertical="center" wrapText="1"/>
    </xf>
    <xf numFmtId="0" fontId="6" fillId="24" borderId="35" xfId="0" applyFont="1" applyFill="1" applyBorder="1" applyAlignment="1">
      <alignment horizontal="center" vertical="center" wrapText="1"/>
    </xf>
    <xf numFmtId="0" fontId="39" fillId="4" borderId="49" xfId="0" applyFont="1" applyFill="1" applyBorder="1" applyAlignment="1">
      <alignment horizontal="left" vertical="center" wrapText="1"/>
    </xf>
    <xf numFmtId="0" fontId="39" fillId="4" borderId="36" xfId="0" applyFont="1" applyFill="1" applyBorder="1" applyAlignment="1">
      <alignment horizontal="left" vertical="center" wrapText="1"/>
    </xf>
    <xf numFmtId="0" fontId="6" fillId="25" borderId="36" xfId="0" applyFont="1" applyFill="1" applyBorder="1" applyAlignment="1">
      <alignment horizontal="center" vertical="center" wrapText="1"/>
    </xf>
    <xf numFmtId="0" fontId="39" fillId="26" borderId="33" xfId="0" applyFont="1" applyFill="1" applyBorder="1" applyAlignment="1">
      <alignment horizontal="center" vertical="center"/>
    </xf>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2" xfId="0" applyBorder="1" applyAlignment="1">
      <alignment vertical="center" wrapText="1"/>
    </xf>
    <xf numFmtId="0" fontId="39" fillId="4" borderId="36" xfId="0" applyFont="1" applyFill="1" applyBorder="1" applyAlignment="1">
      <alignment horizontal="left" vertical="top" wrapText="1"/>
    </xf>
    <xf numFmtId="0" fontId="39" fillId="0" borderId="12" xfId="250" applyFont="1" applyBorder="1" applyAlignment="1">
      <alignment horizontal="left" wrapText="1"/>
    </xf>
    <xf numFmtId="0" fontId="39" fillId="0" borderId="12" xfId="250" applyFont="1" applyBorder="1" applyAlignment="1">
      <alignment horizontal="left" vertical="center" wrapText="1"/>
    </xf>
    <xf numFmtId="0" fontId="6" fillId="4" borderId="50" xfId="0" applyFont="1" applyFill="1" applyBorder="1" applyAlignment="1">
      <alignment vertical="center" wrapText="1"/>
    </xf>
    <xf numFmtId="0" fontId="39" fillId="0" borderId="33" xfId="250" applyFont="1" applyBorder="1" applyAlignment="1">
      <alignment vertical="center" wrapText="1"/>
    </xf>
    <xf numFmtId="0" fontId="39" fillId="27" borderId="33" xfId="0" applyFont="1" applyFill="1" applyBorder="1" applyAlignment="1">
      <alignment horizontal="center" vertical="center"/>
    </xf>
    <xf numFmtId="0" fontId="39" fillId="0" borderId="33" xfId="250" applyFont="1" applyBorder="1" applyAlignment="1">
      <alignment wrapText="1"/>
    </xf>
    <xf numFmtId="0" fontId="0" fillId="0" borderId="1" xfId="0" applyBorder="1" applyAlignment="1">
      <alignment vertical="center" wrapText="1"/>
    </xf>
    <xf numFmtId="0" fontId="64" fillId="25" borderId="50" xfId="0" applyFont="1" applyFill="1" applyBorder="1" applyAlignment="1">
      <alignment vertical="center" wrapText="1"/>
    </xf>
    <xf numFmtId="0" fontId="0" fillId="0" borderId="1" xfId="0" applyBorder="1"/>
    <xf numFmtId="0" fontId="6" fillId="26" borderId="44" xfId="0" applyFont="1" applyFill="1" applyBorder="1" applyAlignment="1">
      <alignment horizontal="center" vertical="center" wrapText="1"/>
    </xf>
    <xf numFmtId="0" fontId="64" fillId="26" borderId="33" xfId="0" applyFont="1" applyFill="1" applyBorder="1" applyAlignment="1">
      <alignment horizontal="center" vertical="center"/>
    </xf>
    <xf numFmtId="0" fontId="64" fillId="26" borderId="33" xfId="0" applyFont="1" applyFill="1" applyBorder="1" applyAlignment="1">
      <alignment horizontal="center"/>
    </xf>
    <xf numFmtId="0" fontId="0" fillId="0" borderId="1" xfId="0" applyBorder="1" applyAlignment="1">
      <alignment horizontal="left" vertical="center" wrapText="1"/>
    </xf>
    <xf numFmtId="0" fontId="64" fillId="4" borderId="36" xfId="0" applyFont="1" applyFill="1" applyBorder="1" applyAlignment="1">
      <alignment vertical="center" wrapText="1"/>
    </xf>
    <xf numFmtId="0" fontId="64" fillId="26" borderId="33" xfId="0" applyFont="1" applyFill="1" applyBorder="1" applyAlignment="1">
      <alignment horizontal="center" wrapText="1"/>
    </xf>
    <xf numFmtId="0" fontId="64" fillId="4" borderId="36" xfId="0" applyFont="1" applyFill="1" applyBorder="1" applyAlignment="1">
      <alignment horizontal="left" vertical="center" wrapText="1"/>
    </xf>
    <xf numFmtId="0" fontId="52" fillId="26" borderId="33" xfId="0" applyFont="1" applyFill="1" applyBorder="1" applyAlignment="1">
      <alignment horizontal="center" vertical="center" wrapText="1"/>
    </xf>
    <xf numFmtId="0" fontId="64" fillId="4" borderId="50" xfId="0" applyFont="1" applyFill="1" applyBorder="1" applyAlignment="1">
      <alignment vertical="center" wrapText="1"/>
    </xf>
    <xf numFmtId="0" fontId="64" fillId="4" borderId="51" xfId="0" applyFont="1" applyFill="1" applyBorder="1" applyAlignment="1">
      <alignment horizontal="left" vertical="center" wrapText="1"/>
    </xf>
    <xf numFmtId="0" fontId="49" fillId="18" borderId="1" xfId="0" applyFont="1" applyFill="1" applyBorder="1" applyAlignment="1" applyProtection="1">
      <alignment horizontal="justify" vertical="center" wrapText="1"/>
      <protection locked="0"/>
    </xf>
    <xf numFmtId="0" fontId="15" fillId="5" borderId="0" xfId="0" applyFont="1" applyFill="1" applyAlignment="1">
      <alignment wrapText="1"/>
    </xf>
    <xf numFmtId="0" fontId="0" fillId="14" borderId="1" xfId="0" applyFill="1" applyBorder="1" applyAlignment="1">
      <alignment horizontal="center" vertical="center"/>
    </xf>
    <xf numFmtId="0" fontId="0" fillId="14" borderId="12" xfId="0" applyFill="1" applyBorder="1" applyAlignment="1">
      <alignment vertical="center" wrapText="1"/>
    </xf>
    <xf numFmtId="0" fontId="0" fillId="14" borderId="1" xfId="0" applyFill="1" applyBorder="1" applyAlignment="1">
      <alignment vertical="center" wrapText="1"/>
    </xf>
    <xf numFmtId="0" fontId="39" fillId="14" borderId="33" xfId="250" applyFont="1" applyFill="1" applyBorder="1" applyAlignment="1">
      <alignment vertical="center" wrapText="1"/>
    </xf>
    <xf numFmtId="1" fontId="2" fillId="3" borderId="1" xfId="0" applyNumberFormat="1" applyFont="1" applyFill="1" applyBorder="1" applyAlignment="1" applyProtection="1">
      <alignment horizontal="center" vertical="center" wrapText="1"/>
      <protection locked="0"/>
    </xf>
    <xf numFmtId="4" fontId="6" fillId="0" borderId="13" xfId="0" applyNumberFormat="1" applyFont="1" applyBorder="1" applyAlignment="1">
      <alignment vertical="center"/>
    </xf>
    <xf numFmtId="0" fontId="6" fillId="0" borderId="0" xfId="0" applyFont="1" applyAlignment="1">
      <alignment horizontal="right" vertical="center"/>
    </xf>
    <xf numFmtId="0" fontId="0" fillId="3" borderId="13" xfId="0" applyFill="1" applyBorder="1" applyAlignment="1" applyProtection="1">
      <alignment horizontal="center" vertical="center" wrapText="1"/>
      <protection locked="0"/>
    </xf>
    <xf numFmtId="49" fontId="0" fillId="3" borderId="1" xfId="0" applyNumberFormat="1" applyFill="1" applyBorder="1" applyAlignment="1" applyProtection="1">
      <alignment horizontal="center" vertical="center" wrapText="1"/>
      <protection locked="0"/>
    </xf>
    <xf numFmtId="0" fontId="7" fillId="28" borderId="29" xfId="1" applyFont="1" applyFill="1" applyBorder="1" applyAlignment="1">
      <alignment horizontal="center" vertical="center" wrapText="1"/>
    </xf>
    <xf numFmtId="0" fontId="2" fillId="7" borderId="1" xfId="0" applyFont="1" applyFill="1" applyBorder="1" applyAlignment="1">
      <alignment horizontal="center" vertical="center" wrapText="1"/>
    </xf>
    <xf numFmtId="0" fontId="47" fillId="3" borderId="1" xfId="1" applyFont="1" applyFill="1" applyBorder="1" applyAlignment="1">
      <alignment horizontal="center" vertical="center" wrapText="1"/>
    </xf>
    <xf numFmtId="1" fontId="3" fillId="3" borderId="12" xfId="3" applyNumberFormat="1" applyFont="1" applyFill="1" applyBorder="1" applyAlignment="1" applyProtection="1">
      <alignment horizontal="center" vertical="center" wrapText="1"/>
    </xf>
    <xf numFmtId="1" fontId="0" fillId="3" borderId="1" xfId="0" applyNumberFormat="1" applyFill="1" applyBorder="1" applyAlignment="1">
      <alignment horizontal="center" vertical="center" wrapText="1"/>
    </xf>
    <xf numFmtId="1" fontId="7" fillId="23" borderId="1" xfId="0" applyNumberFormat="1" applyFont="1" applyFill="1" applyBorder="1" applyAlignment="1">
      <alignment horizontal="center" vertical="center" wrapText="1"/>
    </xf>
    <xf numFmtId="0" fontId="47" fillId="23" borderId="1" xfId="1" applyFont="1" applyFill="1" applyBorder="1" applyAlignment="1">
      <alignment horizontal="center" vertical="center" wrapText="1"/>
    </xf>
    <xf numFmtId="9" fontId="3" fillId="23" borderId="1" xfId="0" applyNumberFormat="1" applyFont="1" applyFill="1" applyBorder="1" applyAlignment="1">
      <alignment horizontal="center" vertical="center" wrapText="1"/>
    </xf>
    <xf numFmtId="9" fontId="3" fillId="23" borderId="1" xfId="3" applyFont="1" applyFill="1" applyBorder="1" applyAlignment="1" applyProtection="1">
      <alignment horizontal="center" vertical="center" wrapText="1"/>
    </xf>
    <xf numFmtId="9" fontId="3" fillId="23" borderId="10" xfId="3" applyFont="1" applyFill="1" applyBorder="1" applyAlignment="1" applyProtection="1">
      <alignment horizontal="center" vertical="center" wrapText="1"/>
    </xf>
    <xf numFmtId="0" fontId="47" fillId="8" borderId="1" xfId="1" applyFont="1" applyFill="1" applyBorder="1" applyAlignment="1">
      <alignment horizontal="center" vertical="center" wrapText="1"/>
    </xf>
    <xf numFmtId="0" fontId="47" fillId="7" borderId="1" xfId="4" applyFont="1" applyFill="1" applyBorder="1" applyAlignment="1">
      <alignment horizontal="center" vertical="center" wrapText="1"/>
    </xf>
    <xf numFmtId="0" fontId="48" fillId="3" borderId="1" xfId="0" applyFont="1" applyFill="1" applyBorder="1" applyAlignment="1">
      <alignment horizontal="center" vertical="center" wrapText="1"/>
    </xf>
    <xf numFmtId="9" fontId="2" fillId="3" borderId="1" xfId="3" applyFont="1" applyFill="1" applyBorder="1" applyAlignment="1">
      <alignment horizontal="center" vertical="center" wrapText="1"/>
    </xf>
    <xf numFmtId="0" fontId="3" fillId="23" borderId="1" xfId="0" applyFont="1" applyFill="1" applyBorder="1" applyAlignment="1">
      <alignment horizontal="center" vertical="center" wrapText="1"/>
    </xf>
    <xf numFmtId="0" fontId="7" fillId="28" borderId="1" xfId="1" applyFont="1" applyFill="1" applyBorder="1" applyAlignment="1">
      <alignment horizontal="center" vertical="center" wrapText="1"/>
    </xf>
    <xf numFmtId="0" fontId="47" fillId="8" borderId="1" xfId="0" applyFont="1" applyFill="1" applyBorder="1" applyAlignment="1">
      <alignment horizontal="center" vertical="center" wrapText="1"/>
    </xf>
    <xf numFmtId="0" fontId="7" fillId="28" borderId="1" xfId="0" applyFont="1" applyFill="1" applyBorder="1" applyAlignment="1">
      <alignment horizontal="center" vertical="center" wrapText="1"/>
    </xf>
    <xf numFmtId="0" fontId="16" fillId="23" borderId="1" xfId="0" applyFont="1" applyFill="1" applyBorder="1" applyAlignment="1">
      <alignment horizontal="center" vertical="center" wrapText="1"/>
    </xf>
    <xf numFmtId="49" fontId="14" fillId="2" borderId="1" xfId="0" applyNumberFormat="1" applyFont="1" applyFill="1" applyBorder="1" applyAlignment="1" applyProtection="1">
      <alignment horizontal="center" vertical="center" wrapText="1"/>
      <protection locked="0"/>
    </xf>
    <xf numFmtId="0" fontId="0" fillId="2" borderId="1" xfId="0" applyFill="1" applyBorder="1" applyAlignment="1" applyProtection="1">
      <alignment horizontal="center" wrapText="1"/>
      <protection locked="0"/>
    </xf>
    <xf numFmtId="0" fontId="0" fillId="0" borderId="1" xfId="0" applyBorder="1" applyAlignment="1">
      <alignment horizontal="left" vertical="top" wrapText="1"/>
    </xf>
    <xf numFmtId="0" fontId="0" fillId="0" borderId="0" xfId="0" applyAlignment="1" applyProtection="1">
      <alignment vertical="top" wrapText="1"/>
      <protection locked="0"/>
    </xf>
    <xf numFmtId="0" fontId="0" fillId="0" borderId="29" xfId="0" applyBorder="1" applyAlignment="1" applyProtection="1">
      <alignment vertical="top" wrapText="1"/>
      <protection locked="0"/>
    </xf>
    <xf numFmtId="41" fontId="5" fillId="0" borderId="13" xfId="251" applyFont="1" applyFill="1" applyBorder="1" applyAlignment="1" applyProtection="1">
      <alignment horizontal="center" vertical="center" wrapText="1"/>
      <protection locked="0"/>
    </xf>
    <xf numFmtId="164" fontId="52" fillId="0" borderId="1" xfId="13" applyFont="1" applyFill="1" applyBorder="1" applyAlignment="1">
      <alignment horizontal="center" vertical="center" wrapText="1"/>
    </xf>
    <xf numFmtId="1" fontId="14" fillId="0" borderId="13" xfId="0" applyNumberFormat="1" applyFont="1" applyBorder="1" applyAlignment="1" applyProtection="1">
      <alignment horizontal="center" vertical="center" wrapText="1"/>
      <protection locked="0"/>
    </xf>
    <xf numFmtId="0" fontId="1" fillId="0" borderId="1" xfId="0" applyFont="1" applyBorder="1" applyAlignment="1">
      <alignment vertical="top" wrapText="1"/>
    </xf>
    <xf numFmtId="9" fontId="3" fillId="3" borderId="12" xfId="3" applyFont="1" applyFill="1" applyBorder="1" applyAlignment="1" applyProtection="1">
      <alignment horizontal="center" vertical="center" wrapText="1"/>
    </xf>
    <xf numFmtId="0" fontId="0" fillId="0" borderId="1" xfId="0" applyBorder="1" applyAlignment="1" applyProtection="1">
      <alignment horizontal="center" vertical="center" wrapText="1"/>
      <protection locked="0"/>
    </xf>
    <xf numFmtId="0" fontId="2" fillId="3" borderId="1" xfId="0" applyFont="1" applyFill="1" applyBorder="1" applyAlignment="1">
      <alignment horizontal="left" vertical="center" wrapText="1"/>
    </xf>
    <xf numFmtId="0" fontId="2" fillId="22" borderId="12" xfId="0" applyFont="1" applyFill="1" applyBorder="1" applyAlignment="1">
      <alignment horizontal="center" vertical="center" wrapText="1"/>
    </xf>
    <xf numFmtId="9" fontId="3" fillId="22" borderId="1" xfId="3" applyFont="1" applyFill="1" applyBorder="1" applyAlignment="1" applyProtection="1">
      <alignment horizontal="center" vertical="center" wrapText="1"/>
    </xf>
    <xf numFmtId="0" fontId="3" fillId="3" borderId="1" xfId="0" applyFont="1" applyFill="1" applyBorder="1" applyAlignment="1">
      <alignment horizontal="left" vertical="center" wrapText="1"/>
    </xf>
    <xf numFmtId="1" fontId="2" fillId="23" borderId="1" xfId="0" applyNumberFormat="1" applyFont="1" applyFill="1" applyBorder="1" applyAlignment="1">
      <alignment horizontal="center" vertical="center" wrapText="1"/>
    </xf>
    <xf numFmtId="9" fontId="2" fillId="23" borderId="1" xfId="3" applyFont="1" applyFill="1" applyBorder="1" applyAlignment="1" applyProtection="1">
      <alignment horizontal="center" vertical="center" wrapText="1"/>
    </xf>
    <xf numFmtId="1" fontId="2" fillId="4" borderId="1" xfId="0" applyNumberFormat="1" applyFont="1" applyFill="1" applyBorder="1" applyAlignment="1">
      <alignment horizontal="center" vertical="center" wrapText="1"/>
    </xf>
    <xf numFmtId="1" fontId="6" fillId="4" borderId="1" xfId="0" applyNumberFormat="1" applyFont="1" applyFill="1" applyBorder="1" applyAlignment="1" applyProtection="1">
      <alignment horizontal="center" vertical="center" wrapText="1"/>
      <protection locked="0"/>
    </xf>
    <xf numFmtId="9" fontId="2" fillId="4" borderId="1" xfId="0" applyNumberFormat="1" applyFont="1" applyFill="1" applyBorder="1" applyAlignment="1">
      <alignment horizontal="center" vertical="center" wrapText="1"/>
    </xf>
    <xf numFmtId="0" fontId="6" fillId="4" borderId="1" xfId="0" applyFont="1" applyFill="1" applyBorder="1" applyAlignment="1" applyProtection="1">
      <alignment horizontal="center" vertical="center" wrapText="1"/>
      <protection locked="0"/>
    </xf>
    <xf numFmtId="9" fontId="2" fillId="4" borderId="1" xfId="3" applyFont="1" applyFill="1" applyBorder="1" applyAlignment="1" applyProtection="1">
      <alignment horizontal="center" vertical="center" wrapText="1"/>
    </xf>
    <xf numFmtId="0" fontId="6" fillId="7" borderId="1" xfId="0" applyFont="1" applyFill="1" applyBorder="1" applyAlignment="1" applyProtection="1">
      <alignment horizontal="center" vertical="center" wrapText="1"/>
      <protection locked="0"/>
    </xf>
    <xf numFmtId="1" fontId="6" fillId="7" borderId="1" xfId="0" applyNumberFormat="1" applyFont="1" applyFill="1" applyBorder="1" applyAlignment="1" applyProtection="1">
      <alignment horizontal="center" vertical="center" wrapText="1"/>
      <protection locked="0"/>
    </xf>
    <xf numFmtId="9" fontId="2" fillId="7" borderId="1" xfId="0" applyNumberFormat="1" applyFont="1" applyFill="1" applyBorder="1" applyAlignment="1">
      <alignment horizontal="center" vertical="center" wrapText="1"/>
    </xf>
    <xf numFmtId="0" fontId="6" fillId="7" borderId="1" xfId="0" applyFont="1" applyFill="1" applyBorder="1" applyAlignment="1" applyProtection="1">
      <alignment wrapText="1"/>
      <protection locked="0"/>
    </xf>
    <xf numFmtId="9" fontId="2" fillId="3" borderId="1" xfId="3" applyFont="1" applyFill="1" applyBorder="1" applyAlignment="1" applyProtection="1">
      <alignment horizontal="center" vertical="center" wrapText="1"/>
    </xf>
    <xf numFmtId="1" fontId="6" fillId="23" borderId="1" xfId="0" applyNumberFormat="1" applyFont="1" applyFill="1" applyBorder="1" applyAlignment="1">
      <alignment horizontal="center" vertical="center" wrapText="1"/>
    </xf>
    <xf numFmtId="1" fontId="6" fillId="4" borderId="1" xfId="0" applyNumberFormat="1" applyFont="1" applyFill="1" applyBorder="1" applyAlignment="1">
      <alignment horizontal="center" vertical="center" wrapText="1"/>
    </xf>
    <xf numFmtId="49" fontId="6" fillId="4" borderId="1" xfId="0" applyNumberFormat="1" applyFont="1" applyFill="1" applyBorder="1" applyAlignment="1">
      <alignment vertical="center" wrapText="1"/>
    </xf>
    <xf numFmtId="49" fontId="6" fillId="7" borderId="1" xfId="0" applyNumberFormat="1" applyFont="1" applyFill="1" applyBorder="1" applyAlignment="1">
      <alignment vertical="center" wrapText="1"/>
    </xf>
    <xf numFmtId="0" fontId="2" fillId="4" borderId="1" xfId="0" applyFont="1" applyFill="1" applyBorder="1" applyAlignment="1">
      <alignment vertical="center" wrapText="1"/>
    </xf>
    <xf numFmtId="0" fontId="6" fillId="4" borderId="1" xfId="0" applyFont="1" applyFill="1" applyBorder="1" applyAlignment="1">
      <alignment horizontal="center" vertical="center" wrapText="1"/>
    </xf>
    <xf numFmtId="0" fontId="6" fillId="7" borderId="1" xfId="0" applyFont="1" applyFill="1" applyBorder="1" applyAlignment="1">
      <alignment vertical="center" wrapText="1"/>
    </xf>
    <xf numFmtId="1" fontId="2" fillId="7" borderId="1" xfId="0" applyNumberFormat="1" applyFont="1" applyFill="1" applyBorder="1" applyAlignment="1">
      <alignment horizontal="center" vertical="center" wrapText="1"/>
    </xf>
    <xf numFmtId="0" fontId="6" fillId="4" borderId="1" xfId="0" applyFont="1" applyFill="1" applyBorder="1" applyAlignment="1">
      <alignment wrapText="1"/>
    </xf>
    <xf numFmtId="0" fontId="6" fillId="4" borderId="1" xfId="0" applyFont="1" applyFill="1" applyBorder="1" applyAlignment="1">
      <alignment vertical="center" wrapText="1"/>
    </xf>
    <xf numFmtId="0" fontId="2" fillId="4" borderId="1" xfId="0" applyFont="1" applyFill="1" applyBorder="1" applyAlignment="1">
      <alignment horizontal="center" vertical="center" wrapText="1"/>
    </xf>
    <xf numFmtId="0" fontId="6" fillId="7" borderId="1" xfId="0" applyFont="1" applyFill="1" applyBorder="1" applyAlignment="1" applyProtection="1">
      <alignment vertical="center" wrapText="1"/>
      <protection locked="0"/>
    </xf>
    <xf numFmtId="0" fontId="50" fillId="0" borderId="1" xfId="0" applyFont="1" applyBorder="1" applyAlignment="1" applyProtection="1">
      <alignment horizontal="center" vertical="center" wrapText="1"/>
      <protection locked="0"/>
    </xf>
    <xf numFmtId="0" fontId="49" fillId="0" borderId="1" xfId="0" applyFont="1" applyBorder="1" applyAlignment="1" applyProtection="1">
      <alignment wrapText="1"/>
      <protection locked="0"/>
    </xf>
    <xf numFmtId="9" fontId="3" fillId="2" borderId="1" xfId="3" applyFont="1" applyFill="1" applyBorder="1" applyAlignment="1" applyProtection="1">
      <alignment horizontal="center" vertical="center" wrapText="1"/>
    </xf>
    <xf numFmtId="0" fontId="2" fillId="8" borderId="5"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2" fillId="8" borderId="29" xfId="0" applyFont="1" applyFill="1" applyBorder="1" applyAlignment="1">
      <alignment horizontal="center" vertical="center" wrapText="1"/>
    </xf>
    <xf numFmtId="9" fontId="3" fillId="2" borderId="5" xfId="0" applyNumberFormat="1" applyFont="1" applyFill="1" applyBorder="1" applyAlignment="1">
      <alignment horizontal="center" vertical="center" wrapText="1"/>
    </xf>
    <xf numFmtId="9" fontId="3" fillId="2" borderId="6" xfId="0" applyNumberFormat="1" applyFont="1" applyFill="1" applyBorder="1" applyAlignment="1">
      <alignment horizontal="center" vertical="center" wrapText="1"/>
    </xf>
    <xf numFmtId="9" fontId="3" fillId="2" borderId="29" xfId="0" applyNumberFormat="1"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9" xfId="0" applyFont="1" applyFill="1" applyBorder="1" applyAlignment="1">
      <alignment horizontal="center" vertical="center" wrapText="1"/>
    </xf>
    <xf numFmtId="9" fontId="3" fillId="0" borderId="5" xfId="3" applyFont="1" applyFill="1" applyBorder="1" applyAlignment="1" applyProtection="1">
      <alignment horizontal="center" vertical="center" wrapText="1"/>
    </xf>
    <xf numFmtId="9" fontId="3" fillId="0" borderId="6" xfId="3" applyFont="1" applyFill="1" applyBorder="1" applyAlignment="1" applyProtection="1">
      <alignment horizontal="center" vertical="center" wrapText="1"/>
    </xf>
    <xf numFmtId="9" fontId="3" fillId="0" borderId="29" xfId="3" applyFont="1" applyFill="1" applyBorder="1" applyAlignment="1" applyProtection="1">
      <alignment horizontal="center" vertical="center" wrapText="1"/>
    </xf>
    <xf numFmtId="1" fontId="2" fillId="2" borderId="5" xfId="0" applyNumberFormat="1" applyFont="1" applyFill="1" applyBorder="1" applyAlignment="1">
      <alignment horizontal="center" vertical="center" wrapText="1"/>
    </xf>
    <xf numFmtId="1" fontId="2" fillId="2" borderId="6" xfId="0" applyNumberFormat="1" applyFont="1" applyFill="1" applyBorder="1" applyAlignment="1">
      <alignment horizontal="center" vertical="center" wrapText="1"/>
    </xf>
    <xf numFmtId="1" fontId="2" fillId="2" borderId="29" xfId="0" applyNumberFormat="1" applyFont="1" applyFill="1" applyBorder="1" applyAlignment="1">
      <alignment horizontal="center" vertical="center" wrapText="1"/>
    </xf>
    <xf numFmtId="1" fontId="0" fillId="0" borderId="5" xfId="0" applyNumberFormat="1" applyBorder="1" applyAlignment="1" applyProtection="1">
      <alignment horizontal="center" vertical="center" wrapText="1"/>
      <protection locked="0"/>
    </xf>
    <xf numFmtId="1" fontId="0" fillId="0" borderId="6" xfId="0" applyNumberFormat="1" applyBorder="1" applyAlignment="1" applyProtection="1">
      <alignment horizontal="center" vertical="center" wrapText="1"/>
      <protection locked="0"/>
    </xf>
    <xf numFmtId="1" fontId="0" fillId="0" borderId="29" xfId="0" applyNumberFormat="1" applyBorder="1" applyAlignment="1" applyProtection="1">
      <alignment horizontal="center" vertical="center" wrapText="1"/>
      <protection locked="0"/>
    </xf>
    <xf numFmtId="0" fontId="6" fillId="2" borderId="5" xfId="0" applyFont="1" applyFill="1" applyBorder="1" applyAlignment="1">
      <alignment vertical="center" wrapText="1"/>
    </xf>
    <xf numFmtId="0" fontId="6" fillId="2" borderId="29" xfId="0" applyFont="1" applyFill="1" applyBorder="1" applyAlignment="1">
      <alignment vertical="center" wrapText="1"/>
    </xf>
    <xf numFmtId="1" fontId="6" fillId="0" borderId="5" xfId="0" applyNumberFormat="1" applyFont="1" applyBorder="1" applyAlignment="1" applyProtection="1">
      <alignment horizontal="center" vertical="center" wrapText="1"/>
      <protection locked="0"/>
    </xf>
    <xf numFmtId="1" fontId="6" fillId="0" borderId="6" xfId="0" applyNumberFormat="1" applyFont="1" applyBorder="1" applyAlignment="1" applyProtection="1">
      <alignment horizontal="center" vertical="center" wrapText="1"/>
      <protection locked="0"/>
    </xf>
    <xf numFmtId="1" fontId="6" fillId="0" borderId="29" xfId="0" applyNumberFormat="1" applyFont="1" applyBorder="1" applyAlignment="1" applyProtection="1">
      <alignment horizontal="center" vertical="center" wrapText="1"/>
      <protection locked="0"/>
    </xf>
    <xf numFmtId="9" fontId="3" fillId="0" borderId="5" xfId="0" applyNumberFormat="1" applyFont="1" applyBorder="1" applyAlignment="1">
      <alignment horizontal="center" vertical="center" wrapText="1"/>
    </xf>
    <xf numFmtId="9" fontId="3" fillId="0" borderId="6" xfId="0" applyNumberFormat="1" applyFont="1" applyBorder="1" applyAlignment="1">
      <alignment horizontal="center" vertical="center" wrapText="1"/>
    </xf>
    <xf numFmtId="9" fontId="3" fillId="0" borderId="29" xfId="0" applyNumberFormat="1" applyFont="1" applyBorder="1" applyAlignment="1">
      <alignment horizontal="center" vertical="center" wrapText="1"/>
    </xf>
    <xf numFmtId="0" fontId="6" fillId="2" borderId="1" xfId="0" applyFont="1" applyFill="1" applyBorder="1" applyAlignment="1">
      <alignment horizontal="justify"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29" xfId="0" applyFont="1" applyFill="1" applyBorder="1" applyAlignment="1">
      <alignment vertical="center" wrapText="1"/>
    </xf>
    <xf numFmtId="1" fontId="6" fillId="0" borderId="1" xfId="0" applyNumberFormat="1" applyFont="1" applyBorder="1" applyAlignment="1" applyProtection="1">
      <alignment horizontal="center" vertical="center" wrapText="1"/>
      <protection locked="0"/>
    </xf>
    <xf numFmtId="9" fontId="3" fillId="0" borderId="1"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9" fontId="3" fillId="0" borderId="1" xfId="3" applyFont="1" applyFill="1" applyBorder="1" applyAlignment="1" applyProtection="1">
      <alignment horizontal="center" vertical="center" wrapText="1"/>
    </xf>
    <xf numFmtId="0" fontId="6" fillId="0" borderId="5" xfId="0" applyFont="1" applyBorder="1" applyAlignment="1">
      <alignment vertical="center" wrapText="1"/>
    </xf>
    <xf numFmtId="0" fontId="6" fillId="0" borderId="29" xfId="0" applyFont="1" applyBorder="1" applyAlignment="1">
      <alignment vertical="center" wrapText="1"/>
    </xf>
    <xf numFmtId="0" fontId="2" fillId="0" borderId="5" xfId="0" applyFont="1" applyBorder="1" applyAlignment="1">
      <alignment horizontal="center" vertical="center" wrapText="1"/>
    </xf>
    <xf numFmtId="0" fontId="2" fillId="0" borderId="29" xfId="0" applyFont="1" applyBorder="1" applyAlignment="1">
      <alignment horizontal="center" vertical="center" wrapText="1"/>
    </xf>
    <xf numFmtId="1" fontId="2" fillId="0" borderId="5" xfId="0" applyNumberFormat="1" applyFont="1" applyBorder="1" applyAlignment="1">
      <alignment horizontal="center" vertical="center" wrapText="1"/>
    </xf>
    <xf numFmtId="1" fontId="2" fillId="0" borderId="6" xfId="0" applyNumberFormat="1" applyFont="1" applyBorder="1" applyAlignment="1">
      <alignment horizontal="center" vertical="center" wrapText="1"/>
    </xf>
    <xf numFmtId="1" fontId="2" fillId="0" borderId="29"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0" fontId="6" fillId="0" borderId="1" xfId="0" applyFont="1" applyBorder="1" applyAlignment="1">
      <alignment horizontal="justify" vertical="center" wrapText="1"/>
    </xf>
    <xf numFmtId="0" fontId="6" fillId="0" borderId="1" xfId="0" applyFont="1" applyBorder="1" applyAlignment="1">
      <alignment vertical="center" wrapText="1"/>
    </xf>
    <xf numFmtId="0" fontId="2" fillId="2" borderId="1" xfId="0" applyFont="1" applyFill="1" applyBorder="1" applyAlignment="1">
      <alignment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9" xfId="0" applyFont="1" applyBorder="1" applyAlignment="1">
      <alignment horizontal="center" vertical="center" wrapText="1"/>
    </xf>
    <xf numFmtId="0" fontId="49" fillId="19" borderId="5" xfId="0" applyFont="1" applyFill="1" applyBorder="1" applyAlignment="1">
      <alignment horizontal="center" vertical="center" wrapText="1"/>
    </xf>
    <xf numFmtId="0" fontId="49" fillId="19" borderId="29"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2" borderId="13"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45" fillId="0" borderId="1" xfId="0" applyFont="1" applyBorder="1" applyAlignment="1">
      <alignment horizontal="justify" vertical="center" wrapText="1"/>
    </xf>
    <xf numFmtId="1" fontId="0" fillId="0" borderId="5" xfId="0" applyNumberFormat="1" applyBorder="1" applyAlignment="1">
      <alignment horizontal="center" vertical="center" wrapText="1"/>
    </xf>
    <xf numFmtId="1" fontId="0" fillId="0" borderId="29" xfId="0" applyNumberFormat="1" applyBorder="1" applyAlignment="1">
      <alignment horizontal="center" vertical="center" wrapText="1"/>
    </xf>
    <xf numFmtId="0" fontId="50" fillId="19" borderId="5" xfId="0" applyFont="1" applyFill="1" applyBorder="1" applyAlignment="1">
      <alignment horizontal="center" vertical="center" wrapText="1"/>
    </xf>
    <xf numFmtId="0" fontId="50" fillId="19" borderId="6" xfId="0" applyFont="1" applyFill="1" applyBorder="1" applyAlignment="1">
      <alignment horizontal="center" vertical="center" wrapText="1"/>
    </xf>
    <xf numFmtId="0" fontId="50" fillId="19" borderId="52" xfId="0" applyFont="1" applyFill="1" applyBorder="1" applyAlignment="1">
      <alignment horizontal="center" vertical="center" wrapText="1"/>
    </xf>
    <xf numFmtId="0" fontId="0" fillId="14" borderId="5" xfId="0" applyFill="1" applyBorder="1" applyAlignment="1" applyProtection="1">
      <alignment horizontal="center" vertical="center" wrapText="1"/>
      <protection locked="0"/>
    </xf>
    <xf numFmtId="0" fontId="0" fillId="14" borderId="6" xfId="0" applyFill="1" applyBorder="1" applyAlignment="1" applyProtection="1">
      <alignment horizontal="center" vertical="center" wrapText="1"/>
      <protection locked="0"/>
    </xf>
    <xf numFmtId="0" fontId="0" fillId="14" borderId="29" xfId="0" applyFill="1" applyBorder="1" applyAlignment="1" applyProtection="1">
      <alignment horizontal="center" vertical="center" wrapText="1"/>
      <protection locked="0"/>
    </xf>
    <xf numFmtId="0" fontId="12" fillId="20" borderId="5" xfId="0" applyFont="1" applyFill="1" applyBorder="1" applyAlignment="1">
      <alignment horizontal="center" vertical="center" wrapText="1"/>
    </xf>
    <xf numFmtId="0" fontId="12" fillId="20" borderId="6" xfId="0" applyFont="1" applyFill="1" applyBorder="1" applyAlignment="1">
      <alignment horizontal="center" vertical="center" wrapText="1"/>
    </xf>
    <xf numFmtId="0" fontId="12" fillId="20" borderId="29" xfId="0" applyFont="1" applyFill="1" applyBorder="1" applyAlignment="1">
      <alignment horizontal="center" vertical="center" wrapText="1"/>
    </xf>
    <xf numFmtId="0" fontId="12" fillId="14" borderId="5" xfId="0" applyFont="1" applyFill="1" applyBorder="1" applyAlignment="1">
      <alignment horizontal="center" vertical="center" wrapText="1"/>
    </xf>
    <xf numFmtId="0" fontId="12" fillId="14" borderId="6" xfId="0" applyFont="1" applyFill="1" applyBorder="1" applyAlignment="1">
      <alignment horizontal="center" vertical="center" wrapText="1"/>
    </xf>
    <xf numFmtId="0" fontId="12" fillId="14" borderId="29" xfId="0" applyFont="1" applyFill="1" applyBorder="1" applyAlignment="1">
      <alignment horizontal="center" vertical="center" wrapText="1"/>
    </xf>
    <xf numFmtId="0" fontId="12" fillId="15" borderId="5" xfId="0" applyFont="1" applyFill="1" applyBorder="1" applyAlignment="1">
      <alignment horizontal="center" vertical="center" wrapText="1"/>
    </xf>
    <xf numFmtId="0" fontId="12" fillId="15" borderId="6" xfId="0" applyFont="1" applyFill="1" applyBorder="1" applyAlignment="1">
      <alignment horizontal="center" vertical="center" wrapText="1"/>
    </xf>
    <xf numFmtId="0" fontId="12" fillId="15" borderId="52" xfId="0" applyFont="1" applyFill="1" applyBorder="1" applyAlignment="1">
      <alignment horizontal="center" vertical="center" wrapText="1"/>
    </xf>
    <xf numFmtId="0" fontId="0" fillId="8" borderId="48" xfId="0" applyFill="1" applyBorder="1" applyAlignment="1" applyProtection="1">
      <alignment horizontal="center" vertical="center" wrapText="1"/>
      <protection locked="0"/>
    </xf>
    <xf numFmtId="0" fontId="0" fillId="8" borderId="47" xfId="0" applyFill="1" applyBorder="1" applyAlignment="1" applyProtection="1">
      <alignment horizontal="center" vertical="center" wrapText="1"/>
      <protection locked="0"/>
    </xf>
    <xf numFmtId="0" fontId="0" fillId="8" borderId="7" xfId="0" applyFill="1" applyBorder="1" applyAlignment="1" applyProtection="1">
      <alignment horizontal="center" vertical="center" wrapText="1"/>
      <protection locked="0"/>
    </xf>
    <xf numFmtId="0" fontId="6" fillId="0" borderId="5" xfId="0" applyFont="1" applyBorder="1" applyAlignment="1">
      <alignment horizontal="left" vertical="center" wrapText="1"/>
    </xf>
    <xf numFmtId="0" fontId="6" fillId="0" borderId="29" xfId="0" applyFont="1" applyBorder="1" applyAlignment="1">
      <alignment horizontal="left" vertical="center" wrapText="1"/>
    </xf>
    <xf numFmtId="0" fontId="2" fillId="0" borderId="1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7" xfId="0" applyFont="1" applyBorder="1" applyAlignment="1">
      <alignment horizontal="center" vertical="center" wrapText="1"/>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29" xfId="0" applyFont="1" applyBorder="1" applyAlignment="1" applyProtection="1">
      <alignment horizontal="center" vertical="center" wrapText="1"/>
      <protection locked="0"/>
    </xf>
    <xf numFmtId="9" fontId="2" fillId="0" borderId="21" xfId="3" applyFont="1" applyFill="1" applyBorder="1" applyAlignment="1" applyProtection="1">
      <alignment horizontal="center" vertical="center" wrapText="1"/>
    </xf>
    <xf numFmtId="9" fontId="2" fillId="0" borderId="31" xfId="3" applyFont="1" applyFill="1" applyBorder="1" applyAlignment="1" applyProtection="1">
      <alignment horizontal="center" vertical="center" wrapText="1"/>
    </xf>
    <xf numFmtId="0" fontId="6" fillId="0" borderId="25" xfId="0" applyFont="1" applyBorder="1" applyAlignment="1" applyProtection="1">
      <alignment horizontal="center" vertical="center" wrapText="1"/>
      <protection locked="0"/>
    </xf>
    <xf numFmtId="0" fontId="6" fillId="0" borderId="32" xfId="0" applyFont="1" applyBorder="1" applyAlignment="1" applyProtection="1">
      <alignment horizontal="center" vertical="center" wrapText="1"/>
      <protection locked="0"/>
    </xf>
    <xf numFmtId="9" fontId="2" fillId="2" borderId="5" xfId="0" applyNumberFormat="1" applyFont="1" applyFill="1" applyBorder="1" applyAlignment="1">
      <alignment horizontal="center" vertical="center" wrapText="1"/>
    </xf>
    <xf numFmtId="9" fontId="2" fillId="2" borderId="29" xfId="0" applyNumberFormat="1" applyFont="1" applyFill="1" applyBorder="1" applyAlignment="1">
      <alignment horizontal="center" vertical="center" wrapText="1"/>
    </xf>
    <xf numFmtId="1" fontId="6" fillId="0" borderId="25" xfId="0" applyNumberFormat="1" applyFont="1" applyBorder="1" applyAlignment="1" applyProtection="1">
      <alignment horizontal="center" vertical="center" wrapText="1"/>
      <protection locked="0"/>
    </xf>
    <xf numFmtId="1" fontId="6" fillId="0" borderId="32" xfId="0" applyNumberFormat="1" applyFont="1" applyBorder="1" applyAlignment="1" applyProtection="1">
      <alignment horizontal="center" vertical="center" wrapText="1"/>
      <protection locked="0"/>
    </xf>
    <xf numFmtId="0" fontId="3" fillId="13" borderId="2" xfId="0" applyFont="1" applyFill="1" applyBorder="1" applyAlignment="1">
      <alignment horizontal="center" vertical="center" wrapText="1"/>
    </xf>
    <xf numFmtId="0" fontId="3" fillId="13" borderId="22" xfId="0" applyFont="1" applyFill="1" applyBorder="1" applyAlignment="1">
      <alignment horizontal="center" vertical="center" wrapText="1"/>
    </xf>
    <xf numFmtId="0" fontId="3" fillId="13" borderId="14" xfId="0" applyFont="1" applyFill="1" applyBorder="1" applyAlignment="1">
      <alignment horizontal="center" vertical="center" wrapText="1"/>
    </xf>
    <xf numFmtId="0" fontId="3" fillId="13" borderId="16" xfId="0" applyFont="1" applyFill="1" applyBorder="1" applyAlignment="1">
      <alignment horizontal="center" vertical="center" wrapText="1"/>
    </xf>
    <xf numFmtId="0" fontId="3" fillId="13" borderId="15" xfId="0" applyFont="1" applyFill="1" applyBorder="1" applyAlignment="1">
      <alignment horizontal="center" vertical="center" wrapText="1"/>
    </xf>
    <xf numFmtId="0" fontId="3" fillId="13" borderId="1" xfId="0" applyFont="1" applyFill="1" applyBorder="1" applyAlignment="1">
      <alignment horizontal="center" vertical="center" wrapText="1"/>
    </xf>
    <xf numFmtId="0" fontId="3" fillId="13" borderId="5"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6" borderId="21" xfId="0" applyFont="1" applyFill="1" applyBorder="1" applyAlignment="1">
      <alignment horizontal="center" vertical="center" wrapText="1"/>
    </xf>
    <xf numFmtId="0" fontId="3" fillId="6" borderId="26"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13" borderId="10" xfId="0" applyFont="1" applyFill="1" applyBorder="1" applyAlignment="1">
      <alignment horizontal="center" vertical="center" wrapText="1"/>
    </xf>
    <xf numFmtId="0" fontId="3" fillId="13" borderId="21" xfId="0" applyFont="1" applyFill="1" applyBorder="1" applyAlignment="1">
      <alignment horizontal="center" vertical="center" wrapText="1"/>
    </xf>
    <xf numFmtId="0" fontId="3" fillId="13" borderId="13" xfId="0" applyFont="1" applyFill="1" applyBorder="1" applyAlignment="1">
      <alignment horizontal="center" vertical="center" wrapText="1"/>
    </xf>
    <xf numFmtId="0" fontId="2" fillId="0" borderId="21" xfId="0" applyFont="1" applyBorder="1" applyAlignment="1">
      <alignment horizontal="center" vertical="center" wrapText="1"/>
    </xf>
    <xf numFmtId="0" fontId="2" fillId="0" borderId="31" xfId="0" applyFont="1" applyBorder="1" applyAlignment="1">
      <alignment horizontal="center" vertical="center" wrapText="1"/>
    </xf>
    <xf numFmtId="0" fontId="3" fillId="5" borderId="40"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0" fillId="0" borderId="1" xfId="0" applyBorder="1" applyAlignment="1">
      <alignment horizontal="center" wrapText="1"/>
    </xf>
    <xf numFmtId="0" fontId="8" fillId="2" borderId="1" xfId="0" applyFont="1" applyFill="1" applyBorder="1" applyAlignment="1" applyProtection="1">
      <alignment horizontal="center" vertical="center" wrapText="1"/>
      <protection locked="0"/>
    </xf>
    <xf numFmtId="0" fontId="0" fillId="8" borderId="1" xfId="0" applyFill="1" applyBorder="1" applyAlignment="1" applyProtection="1">
      <alignment horizontal="center" vertical="center" wrapText="1"/>
      <protection locked="0"/>
    </xf>
    <xf numFmtId="0" fontId="2" fillId="2" borderId="5" xfId="0" applyFont="1" applyFill="1" applyBorder="1" applyAlignment="1">
      <alignment horizontal="center" vertical="center" wrapText="1" readingOrder="1"/>
    </xf>
    <xf numFmtId="0" fontId="2" fillId="2" borderId="29" xfId="0" applyFont="1" applyFill="1" applyBorder="1" applyAlignment="1">
      <alignment horizontal="center" vertical="center" wrapText="1" readingOrder="1"/>
    </xf>
    <xf numFmtId="0" fontId="3" fillId="2" borderId="12" xfId="0" applyFont="1" applyFill="1" applyBorder="1" applyAlignment="1">
      <alignment horizontal="left" vertical="justify" wrapText="1"/>
    </xf>
    <xf numFmtId="0" fontId="3" fillId="2" borderId="8" xfId="0" applyFont="1" applyFill="1" applyBorder="1" applyAlignment="1">
      <alignment horizontal="left" vertical="justify" wrapText="1"/>
    </xf>
    <xf numFmtId="0" fontId="3" fillId="4" borderId="5"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7" borderId="14" xfId="0" applyFont="1" applyFill="1" applyBorder="1" applyAlignment="1">
      <alignment horizontal="center" vertical="center" wrapText="1"/>
    </xf>
    <xf numFmtId="0" fontId="3" fillId="7" borderId="16" xfId="0" applyFont="1" applyFill="1" applyBorder="1" applyAlignment="1">
      <alignment horizontal="center" vertical="center" wrapText="1"/>
    </xf>
    <xf numFmtId="0" fontId="3" fillId="7" borderId="15" xfId="0" applyFont="1" applyFill="1" applyBorder="1" applyAlignment="1">
      <alignment horizontal="center" vertical="center" wrapText="1"/>
    </xf>
    <xf numFmtId="0" fontId="3" fillId="0" borderId="17" xfId="0" applyFont="1" applyBorder="1" applyAlignment="1">
      <alignment horizontal="left" vertical="center" wrapText="1"/>
    </xf>
    <xf numFmtId="0" fontId="3" fillId="0" borderId="9" xfId="0" applyFont="1" applyBorder="1" applyAlignment="1">
      <alignment horizontal="left" vertical="center" wrapText="1"/>
    </xf>
    <xf numFmtId="0" fontId="3" fillId="0" borderId="18" xfId="0" applyFont="1" applyBorder="1" applyAlignment="1">
      <alignment horizontal="left" vertical="center" wrapText="1"/>
    </xf>
    <xf numFmtId="0" fontId="3" fillId="0" borderId="7" xfId="0" applyFont="1" applyBorder="1" applyAlignment="1">
      <alignment horizontal="left" vertical="center" wrapText="1"/>
    </xf>
    <xf numFmtId="0" fontId="3" fillId="0" borderId="12" xfId="0" applyFont="1" applyBorder="1" applyAlignment="1">
      <alignment horizontal="left" vertical="center" wrapText="1"/>
    </xf>
    <xf numFmtId="0" fontId="3" fillId="0" borderId="8" xfId="0" applyFont="1" applyBorder="1" applyAlignment="1">
      <alignment horizontal="left" vertical="center" wrapText="1"/>
    </xf>
    <xf numFmtId="0" fontId="3" fillId="7" borderId="1"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3" fillId="7" borderId="10" xfId="0" applyFont="1" applyFill="1" applyBorder="1" applyAlignment="1">
      <alignment horizontal="center" vertical="center" wrapText="1"/>
    </xf>
    <xf numFmtId="0" fontId="3" fillId="7" borderId="21"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8" xfId="0" applyFont="1" applyBorder="1" applyAlignment="1">
      <alignment horizontal="center" vertical="center" wrapText="1"/>
    </xf>
    <xf numFmtId="0" fontId="3" fillId="13" borderId="4" xfId="0" applyFont="1" applyFill="1" applyBorder="1" applyAlignment="1">
      <alignment horizontal="center" vertical="center" wrapText="1"/>
    </xf>
    <xf numFmtId="0" fontId="3" fillId="13" borderId="3" xfId="0" applyFont="1" applyFill="1" applyBorder="1" applyAlignment="1">
      <alignment horizontal="center" vertical="center" wrapText="1"/>
    </xf>
    <xf numFmtId="0" fontId="3" fillId="7" borderId="13"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3" fillId="0" borderId="20" xfId="0" applyFont="1" applyBorder="1" applyAlignment="1">
      <alignment horizontal="left" vertical="center" wrapText="1"/>
    </xf>
    <xf numFmtId="0" fontId="3" fillId="0" borderId="3" xfId="0" applyFont="1" applyBorder="1" applyAlignment="1">
      <alignment horizontal="left" vertical="center" wrapText="1"/>
    </xf>
    <xf numFmtId="0" fontId="3" fillId="0" borderId="17"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0" xfId="0" applyFont="1" applyAlignment="1">
      <alignment horizontal="center" vertical="center" wrapText="1"/>
    </xf>
    <xf numFmtId="0" fontId="3" fillId="0" borderId="41" xfId="0" applyFont="1" applyBorder="1" applyAlignment="1">
      <alignment horizontal="center" vertical="center" wrapText="1"/>
    </xf>
    <xf numFmtId="0" fontId="3" fillId="0" borderId="3" xfId="0" applyFont="1" applyBorder="1" applyAlignment="1">
      <alignment horizontal="center" vertical="center" wrapText="1"/>
    </xf>
    <xf numFmtId="0" fontId="2" fillId="2" borderId="1" xfId="0" applyFont="1" applyFill="1" applyBorder="1" applyAlignment="1">
      <alignment horizontal="justify" vertical="center" wrapText="1"/>
    </xf>
    <xf numFmtId="0" fontId="2" fillId="8" borderId="1" xfId="0" applyFont="1" applyFill="1" applyBorder="1" applyAlignment="1">
      <alignment horizontal="center" vertical="center" wrapText="1"/>
    </xf>
    <xf numFmtId="0" fontId="2" fillId="2" borderId="1" xfId="4" applyFont="1" applyFill="1" applyBorder="1" applyAlignment="1">
      <alignment horizontal="center" vertical="center" wrapText="1"/>
    </xf>
    <xf numFmtId="0" fontId="2" fillId="2" borderId="5" xfId="0" applyFont="1" applyFill="1" applyBorder="1" applyAlignment="1">
      <alignment horizontal="justify" vertical="center" wrapText="1" readingOrder="1"/>
    </xf>
    <xf numFmtId="0" fontId="2" fillId="2" borderId="29" xfId="0" applyFont="1" applyFill="1" applyBorder="1" applyAlignment="1">
      <alignment horizontal="justify" vertical="center" wrapText="1" readingOrder="1"/>
    </xf>
    <xf numFmtId="0" fontId="2" fillId="0" borderId="28" xfId="0" applyFont="1" applyBorder="1" applyAlignment="1">
      <alignment horizontal="center" vertical="center" wrapText="1"/>
    </xf>
    <xf numFmtId="0" fontId="0" fillId="8" borderId="5" xfId="0" applyFill="1" applyBorder="1" applyAlignment="1" applyProtection="1">
      <alignment horizontal="center" vertical="center" wrapText="1"/>
      <protection locked="0"/>
    </xf>
    <xf numFmtId="0" fontId="0" fillId="8" borderId="6" xfId="0" applyFill="1" applyBorder="1" applyAlignment="1" applyProtection="1">
      <alignment horizontal="center" vertical="center" wrapText="1"/>
      <protection locked="0"/>
    </xf>
    <xf numFmtId="0" fontId="0" fillId="8" borderId="29" xfId="0" applyFill="1" applyBorder="1" applyAlignment="1" applyProtection="1">
      <alignment horizontal="center" vertical="center" wrapText="1"/>
      <protection locked="0"/>
    </xf>
    <xf numFmtId="0" fontId="14" fillId="2" borderId="1" xfId="0" applyFont="1" applyFill="1" applyBorder="1" applyAlignment="1">
      <alignment horizont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top" wrapText="1"/>
    </xf>
    <xf numFmtId="0" fontId="0" fillId="0" borderId="1" xfId="0" applyBorder="1" applyAlignment="1">
      <alignment horizontal="center"/>
    </xf>
    <xf numFmtId="0" fontId="0" fillId="0" borderId="1" xfId="0" applyBorder="1" applyAlignment="1">
      <alignment horizontal="center" vertical="center" wrapText="1"/>
    </xf>
    <xf numFmtId="0" fontId="17" fillId="2" borderId="0" xfId="0" applyFont="1" applyFill="1" applyAlignment="1">
      <alignment horizontal="left"/>
    </xf>
    <xf numFmtId="0" fontId="19" fillId="9" borderId="1" xfId="0" applyFont="1" applyFill="1" applyBorder="1" applyAlignment="1">
      <alignment horizontal="center" vertical="center" wrapText="1"/>
    </xf>
    <xf numFmtId="0" fontId="20" fillId="10" borderId="1" xfId="0" applyFont="1" applyFill="1" applyBorder="1" applyAlignment="1">
      <alignment horizontal="center" vertical="center" wrapText="1"/>
    </xf>
    <xf numFmtId="0" fontId="22" fillId="11" borderId="12" xfId="0" applyFont="1" applyFill="1" applyBorder="1" applyAlignment="1">
      <alignment horizontal="center" vertical="center" wrapText="1"/>
    </xf>
    <xf numFmtId="0" fontId="22" fillId="11" borderId="8"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29" xfId="0" applyFont="1" applyBorder="1" applyAlignment="1">
      <alignment horizontal="center" vertical="center" wrapText="1"/>
    </xf>
    <xf numFmtId="0" fontId="23" fillId="2" borderId="1" xfId="0" applyFont="1" applyFill="1" applyBorder="1" applyAlignment="1">
      <alignment horizontal="center" vertical="center" wrapText="1"/>
    </xf>
    <xf numFmtId="0" fontId="11" fillId="0" borderId="33" xfId="0" applyFont="1" applyBorder="1" applyAlignment="1">
      <alignment horizontal="left" vertical="center" wrapText="1"/>
    </xf>
    <xf numFmtId="0" fontId="11" fillId="0" borderId="34" xfId="0" applyFont="1" applyBorder="1" applyAlignment="1">
      <alignment horizontal="left" vertical="center" wrapText="1"/>
    </xf>
    <xf numFmtId="0" fontId="11" fillId="0" borderId="35" xfId="0" applyFont="1" applyBorder="1" applyAlignment="1">
      <alignment horizontal="left" vertical="center" wrapText="1"/>
    </xf>
    <xf numFmtId="1" fontId="31" fillId="0" borderId="33" xfId="0" applyNumberFormat="1" applyFont="1" applyBorder="1" applyAlignment="1">
      <alignment horizontal="center" vertical="center" wrapText="1"/>
    </xf>
    <xf numFmtId="1" fontId="31" fillId="0" borderId="35" xfId="0" applyNumberFormat="1" applyFont="1" applyBorder="1" applyAlignment="1">
      <alignment horizontal="center" vertical="center" wrapText="1"/>
    </xf>
    <xf numFmtId="0" fontId="30" fillId="0" borderId="33" xfId="0" applyFont="1" applyBorder="1" applyAlignment="1">
      <alignment horizontal="center" vertical="center" wrapText="1"/>
    </xf>
    <xf numFmtId="0" fontId="30" fillId="0" borderId="34" xfId="0" applyFont="1" applyBorder="1" applyAlignment="1">
      <alignment horizontal="center" vertical="center" wrapText="1"/>
    </xf>
    <xf numFmtId="0" fontId="30" fillId="0" borderId="35" xfId="0" applyFont="1" applyBorder="1" applyAlignment="1">
      <alignment horizontal="center" vertical="center" wrapText="1"/>
    </xf>
    <xf numFmtId="0" fontId="25" fillId="12" borderId="0" xfId="0" applyFont="1" applyFill="1" applyAlignment="1">
      <alignment horizontal="left" vertical="center" wrapText="1"/>
    </xf>
    <xf numFmtId="0" fontId="25" fillId="0" borderId="12" xfId="0" applyFont="1" applyBorder="1" applyAlignment="1">
      <alignment horizontal="left" vertical="center" wrapText="1"/>
    </xf>
    <xf numFmtId="0" fontId="25" fillId="0" borderId="11" xfId="0" applyFont="1" applyBorder="1" applyAlignment="1">
      <alignment horizontal="left" vertical="center" wrapText="1"/>
    </xf>
    <xf numFmtId="0" fontId="25" fillId="0" borderId="8" xfId="0" applyFont="1" applyBorder="1" applyAlignment="1">
      <alignment horizontal="left" vertical="center" wrapText="1"/>
    </xf>
    <xf numFmtId="0" fontId="25" fillId="12" borderId="12" xfId="0" applyFont="1" applyFill="1" applyBorder="1" applyAlignment="1">
      <alignment horizontal="left" vertical="center" wrapText="1"/>
    </xf>
    <xf numFmtId="0" fontId="25" fillId="12" borderId="11" xfId="0" applyFont="1" applyFill="1" applyBorder="1" applyAlignment="1">
      <alignment horizontal="left" vertical="center" wrapText="1"/>
    </xf>
    <xf numFmtId="0" fontId="25" fillId="12" borderId="8" xfId="0" applyFont="1" applyFill="1" applyBorder="1" applyAlignment="1">
      <alignment horizontal="left" vertical="center" wrapText="1"/>
    </xf>
    <xf numFmtId="0" fontId="22" fillId="2" borderId="1" xfId="0" applyFont="1" applyFill="1" applyBorder="1" applyAlignment="1">
      <alignment horizontal="center" vertical="center" wrapText="1"/>
    </xf>
    <xf numFmtId="0" fontId="24" fillId="0" borderId="24" xfId="0" applyFont="1" applyBorder="1" applyAlignment="1">
      <alignment horizontal="center" vertical="center" wrapText="1"/>
    </xf>
    <xf numFmtId="0" fontId="24" fillId="0" borderId="0" xfId="0" applyFont="1" applyAlignment="1">
      <alignment horizontal="center" vertical="center" wrapText="1"/>
    </xf>
    <xf numFmtId="0" fontId="24" fillId="2" borderId="53" xfId="0" applyFont="1" applyFill="1" applyBorder="1" applyAlignment="1">
      <alignment horizontal="center" vertical="center" wrapText="1"/>
    </xf>
    <xf numFmtId="0" fontId="23" fillId="2" borderId="54" xfId="0" applyFont="1" applyFill="1" applyBorder="1" applyAlignment="1">
      <alignment horizontal="left" vertical="center" wrapText="1"/>
    </xf>
    <xf numFmtId="0" fontId="12" fillId="2" borderId="30" xfId="0" applyFont="1" applyFill="1" applyBorder="1" applyAlignment="1">
      <alignment horizontal="left" vertical="center" wrapText="1"/>
    </xf>
    <xf numFmtId="0" fontId="12" fillId="2" borderId="30" xfId="0" applyFont="1" applyFill="1" applyBorder="1" applyAlignment="1">
      <alignment horizontal="center" vertical="center" wrapText="1"/>
    </xf>
    <xf numFmtId="1" fontId="12" fillId="2" borderId="30"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1" fontId="6" fillId="2" borderId="1" xfId="0" applyNumberFormat="1" applyFont="1" applyFill="1" applyBorder="1" applyAlignment="1" applyProtection="1">
      <alignment horizontal="center" vertical="center" wrapText="1"/>
      <protection locked="0"/>
    </xf>
    <xf numFmtId="9" fontId="24" fillId="2" borderId="54" xfId="3" applyFont="1" applyFill="1" applyBorder="1" applyAlignment="1" applyProtection="1">
      <alignment horizontal="center" vertical="center" wrapText="1"/>
    </xf>
    <xf numFmtId="1" fontId="12" fillId="2" borderId="54" xfId="0" applyNumberFormat="1" applyFont="1" applyFill="1" applyBorder="1" applyAlignment="1">
      <alignment horizontal="center" vertical="center" wrapText="1"/>
    </xf>
    <xf numFmtId="1" fontId="69" fillId="2" borderId="54" xfId="0" applyNumberFormat="1" applyFont="1" applyFill="1" applyBorder="1" applyAlignment="1" applyProtection="1">
      <alignment horizontal="center" vertical="center" wrapText="1"/>
      <protection locked="0"/>
    </xf>
    <xf numFmtId="9" fontId="24" fillId="2" borderId="54" xfId="0" applyNumberFormat="1" applyFont="1" applyFill="1" applyBorder="1" applyAlignment="1">
      <alignment horizontal="center" vertical="center" wrapText="1"/>
    </xf>
    <xf numFmtId="1" fontId="23" fillId="2" borderId="30" xfId="0" applyNumberFormat="1" applyFont="1" applyFill="1" applyBorder="1" applyAlignment="1" applyProtection="1">
      <alignment horizontal="center" vertical="center" wrapText="1"/>
      <protection locked="0"/>
    </xf>
    <xf numFmtId="0" fontId="11" fillId="2" borderId="54" xfId="0" applyFont="1" applyFill="1" applyBorder="1" applyAlignment="1">
      <alignment horizontal="left" vertical="center" wrapText="1"/>
    </xf>
    <xf numFmtId="9" fontId="24" fillId="2" borderId="55" xfId="3" applyFont="1" applyFill="1" applyBorder="1" applyAlignment="1" applyProtection="1">
      <alignment horizontal="center" vertical="center" wrapText="1"/>
    </xf>
    <xf numFmtId="0" fontId="24" fillId="2" borderId="42" xfId="0" applyFont="1" applyFill="1" applyBorder="1" applyAlignment="1">
      <alignment horizontal="center" vertical="center" wrapText="1"/>
    </xf>
    <xf numFmtId="0" fontId="23" fillId="2" borderId="6"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center" vertical="center" wrapText="1"/>
    </xf>
    <xf numFmtId="1" fontId="12" fillId="2" borderId="1" xfId="0" applyNumberFormat="1" applyFont="1" applyFill="1" applyBorder="1" applyAlignment="1">
      <alignment horizontal="center" vertical="center" wrapText="1"/>
    </xf>
    <xf numFmtId="9" fontId="24" fillId="2" borderId="29" xfId="3" applyFont="1" applyFill="1" applyBorder="1" applyAlignment="1" applyProtection="1">
      <alignment horizontal="center" vertical="center" wrapText="1"/>
    </xf>
    <xf numFmtId="1" fontId="12" fillId="2" borderId="29" xfId="0" applyNumberFormat="1" applyFont="1" applyFill="1" applyBorder="1" applyAlignment="1">
      <alignment horizontal="center" vertical="center" wrapText="1"/>
    </xf>
    <xf numFmtId="1" fontId="69" fillId="2" borderId="29" xfId="0" applyNumberFormat="1" applyFont="1" applyFill="1" applyBorder="1" applyAlignment="1" applyProtection="1">
      <alignment horizontal="center" vertical="center" wrapText="1"/>
      <protection locked="0"/>
    </xf>
    <xf numFmtId="9" fontId="24" fillId="2" borderId="29" xfId="0" applyNumberFormat="1" applyFont="1" applyFill="1" applyBorder="1" applyAlignment="1">
      <alignment horizontal="center" vertical="center" wrapText="1"/>
    </xf>
    <xf numFmtId="1" fontId="23" fillId="2" borderId="1" xfId="0" applyNumberFormat="1" applyFont="1" applyFill="1" applyBorder="1" applyAlignment="1" applyProtection="1">
      <alignment horizontal="center" vertical="center" wrapText="1"/>
      <protection locked="0"/>
    </xf>
    <xf numFmtId="0" fontId="11" fillId="2" borderId="29" xfId="0" applyFont="1" applyFill="1" applyBorder="1" applyAlignment="1">
      <alignment horizontal="left" vertical="center" wrapText="1"/>
    </xf>
    <xf numFmtId="9" fontId="24" fillId="2" borderId="31" xfId="3"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23" fillId="2" borderId="1" xfId="0" applyFont="1" applyFill="1" applyBorder="1" applyAlignment="1" applyProtection="1">
      <alignment horizontal="center" vertical="center" wrapText="1"/>
      <protection locked="0"/>
    </xf>
    <xf numFmtId="1" fontId="12" fillId="2" borderId="1" xfId="0" applyNumberFormat="1" applyFont="1" applyFill="1" applyBorder="1" applyAlignment="1">
      <alignment horizontal="center" vertical="center" wrapText="1"/>
    </xf>
    <xf numFmtId="9" fontId="6" fillId="2" borderId="1" xfId="0" applyNumberFormat="1" applyFont="1" applyFill="1" applyBorder="1" applyAlignment="1" applyProtection="1">
      <alignment horizontal="center" vertical="center" wrapText="1"/>
      <protection locked="0"/>
    </xf>
    <xf numFmtId="9" fontId="3" fillId="2" borderId="1" xfId="0" applyNumberFormat="1" applyFont="1" applyFill="1" applyBorder="1" applyAlignment="1">
      <alignment vertical="center" wrapText="1"/>
    </xf>
    <xf numFmtId="9" fontId="24" fillId="2" borderId="1" xfId="3" applyFont="1" applyFill="1" applyBorder="1" applyAlignment="1" applyProtection="1">
      <alignment horizontal="center" vertical="center" wrapText="1"/>
    </xf>
    <xf numFmtId="1" fontId="69" fillId="2" borderId="1" xfId="0" applyNumberFormat="1" applyFont="1" applyFill="1" applyBorder="1" applyAlignment="1" applyProtection="1">
      <alignment horizontal="center" vertical="center" wrapText="1"/>
      <protection locked="0"/>
    </xf>
    <xf numFmtId="9" fontId="24" fillId="2" borderId="1" xfId="0" applyNumberFormat="1" applyFont="1" applyFill="1" applyBorder="1" applyAlignment="1">
      <alignment horizontal="center" vertical="center" wrapText="1"/>
    </xf>
    <xf numFmtId="1" fontId="23" fillId="2" borderId="1" xfId="0" applyNumberFormat="1" applyFont="1" applyFill="1" applyBorder="1" applyAlignment="1" applyProtection="1">
      <alignment horizontal="center" vertical="center" wrapText="1"/>
      <protection locked="0"/>
    </xf>
    <xf numFmtId="0" fontId="70" fillId="2" borderId="1" xfId="0" applyFont="1" applyFill="1" applyBorder="1" applyAlignment="1">
      <alignment horizontal="left" vertical="center" wrapText="1"/>
    </xf>
    <xf numFmtId="9" fontId="24" fillId="2" borderId="10" xfId="3" applyFont="1" applyFill="1" applyBorder="1" applyAlignment="1" applyProtection="1">
      <alignment horizontal="center" vertical="center" wrapText="1"/>
    </xf>
    <xf numFmtId="0" fontId="23" fillId="2" borderId="29" xfId="0" applyFont="1" applyFill="1" applyBorder="1" applyAlignment="1">
      <alignment horizontal="left" vertical="center" wrapText="1"/>
    </xf>
    <xf numFmtId="0" fontId="12" fillId="2" borderId="5" xfId="0" applyFont="1" applyFill="1" applyBorder="1" applyAlignment="1">
      <alignment horizontal="center" vertical="center" wrapText="1"/>
    </xf>
    <xf numFmtId="0" fontId="23" fillId="2" borderId="5" xfId="0" applyFont="1" applyFill="1" applyBorder="1" applyAlignment="1" applyProtection="1">
      <alignment horizontal="center" vertical="center" wrapText="1"/>
      <protection locked="0"/>
    </xf>
    <xf numFmtId="1" fontId="12" fillId="2" borderId="5" xfId="0" applyNumberFormat="1" applyFont="1" applyFill="1" applyBorder="1" applyAlignment="1">
      <alignment horizontal="center" vertical="center" wrapText="1"/>
    </xf>
    <xf numFmtId="9" fontId="6" fillId="2" borderId="5" xfId="0" applyNumberFormat="1" applyFont="1" applyFill="1" applyBorder="1" applyAlignment="1" applyProtection="1">
      <alignment horizontal="center" vertical="center" wrapText="1"/>
      <protection locked="0"/>
    </xf>
    <xf numFmtId="1" fontId="6" fillId="2" borderId="5" xfId="0" applyNumberFormat="1" applyFont="1" applyFill="1" applyBorder="1" applyAlignment="1" applyProtection="1">
      <alignment horizontal="center" vertical="center" wrapText="1"/>
      <protection locked="0"/>
    </xf>
    <xf numFmtId="1" fontId="23" fillId="2" borderId="5" xfId="0" applyNumberFormat="1" applyFont="1" applyFill="1" applyBorder="1" applyAlignment="1" applyProtection="1">
      <alignment horizontal="center" vertical="center" wrapText="1"/>
      <protection locked="0"/>
    </xf>
    <xf numFmtId="0" fontId="23" fillId="2" borderId="1" xfId="0" applyFont="1" applyFill="1" applyBorder="1" applyAlignment="1">
      <alignment horizontal="left" vertical="center" wrapText="1"/>
    </xf>
    <xf numFmtId="0" fontId="12" fillId="2" borderId="29" xfId="0" applyFont="1" applyFill="1" applyBorder="1" applyAlignment="1">
      <alignment horizontal="center" vertical="center" wrapText="1"/>
    </xf>
    <xf numFmtId="0" fontId="23" fillId="2" borderId="29" xfId="0" applyFont="1" applyFill="1" applyBorder="1" applyAlignment="1" applyProtection="1">
      <alignment horizontal="center" vertical="center" wrapText="1"/>
      <protection locked="0"/>
    </xf>
    <xf numFmtId="9" fontId="6" fillId="2" borderId="29" xfId="0" applyNumberFormat="1" applyFont="1" applyFill="1" applyBorder="1" applyAlignment="1" applyProtection="1">
      <alignment horizontal="center" vertical="center" wrapText="1"/>
      <protection locked="0"/>
    </xf>
    <xf numFmtId="1" fontId="6" fillId="2" borderId="29" xfId="0" applyNumberFormat="1" applyFont="1" applyFill="1" applyBorder="1" applyAlignment="1" applyProtection="1">
      <alignment horizontal="center" vertical="center" wrapText="1"/>
      <protection locked="0"/>
    </xf>
    <xf numFmtId="1" fontId="23" fillId="2" borderId="29" xfId="0" applyNumberFormat="1" applyFont="1" applyFill="1" applyBorder="1" applyAlignment="1" applyProtection="1">
      <alignment horizontal="center" vertical="center" wrapText="1"/>
      <protection locked="0"/>
    </xf>
    <xf numFmtId="9" fontId="6" fillId="2" borderId="1" xfId="0" applyNumberFormat="1" applyFont="1" applyFill="1" applyBorder="1" applyAlignment="1" applyProtection="1">
      <alignment horizontal="center" vertical="center" wrapText="1"/>
      <protection locked="0"/>
    </xf>
    <xf numFmtId="0" fontId="6" fillId="2" borderId="5" xfId="0" applyFont="1" applyFill="1" applyBorder="1" applyAlignment="1">
      <alignment horizontal="center" vertical="center" wrapText="1"/>
    </xf>
    <xf numFmtId="9" fontId="24" fillId="2" borderId="5" xfId="3" applyFont="1" applyFill="1" applyBorder="1" applyAlignment="1" applyProtection="1">
      <alignment horizontal="center" vertical="center" wrapText="1"/>
    </xf>
    <xf numFmtId="1" fontId="69" fillId="2" borderId="5" xfId="0" applyNumberFormat="1" applyFont="1" applyFill="1" applyBorder="1" applyAlignment="1" applyProtection="1">
      <alignment horizontal="center" vertical="center" wrapText="1"/>
      <protection locked="0"/>
    </xf>
    <xf numFmtId="9" fontId="24" fillId="2" borderId="5" xfId="0" applyNumberFormat="1" applyFont="1" applyFill="1" applyBorder="1" applyAlignment="1">
      <alignment horizontal="center" vertical="center" wrapText="1"/>
    </xf>
    <xf numFmtId="9" fontId="24" fillId="2" borderId="21" xfId="3" applyFont="1" applyFill="1" applyBorder="1" applyAlignment="1" applyProtection="1">
      <alignment horizontal="center" vertical="center" wrapText="1"/>
    </xf>
    <xf numFmtId="0" fontId="6" fillId="2" borderId="29" xfId="0" applyFont="1" applyFill="1" applyBorder="1" applyAlignment="1">
      <alignment horizontal="center" vertical="center" wrapText="1"/>
    </xf>
    <xf numFmtId="0" fontId="23" fillId="2" borderId="29" xfId="0" applyFont="1" applyFill="1" applyBorder="1" applyAlignment="1">
      <alignment horizontal="center" vertical="center" wrapText="1"/>
    </xf>
    <xf numFmtId="1" fontId="12" fillId="2" borderId="21" xfId="0" applyNumberFormat="1" applyFont="1" applyFill="1" applyBorder="1" applyAlignment="1">
      <alignment horizontal="center" vertical="center" wrapText="1"/>
    </xf>
    <xf numFmtId="0" fontId="24" fillId="2" borderId="43" xfId="0" applyFont="1" applyFill="1" applyBorder="1" applyAlignment="1">
      <alignment horizontal="center" vertical="center" wrapText="1"/>
    </xf>
    <xf numFmtId="0" fontId="23" fillId="2" borderId="28" xfId="0" applyFont="1" applyFill="1" applyBorder="1" applyAlignment="1">
      <alignment horizontal="left" vertical="center" wrapText="1"/>
    </xf>
    <xf numFmtId="0" fontId="12" fillId="2" borderId="28" xfId="0" applyFont="1" applyFill="1" applyBorder="1" applyAlignment="1">
      <alignment horizontal="left" vertical="center" wrapText="1"/>
    </xf>
    <xf numFmtId="0" fontId="12" fillId="2" borderId="28" xfId="0" applyFont="1" applyFill="1" applyBorder="1" applyAlignment="1">
      <alignment horizontal="center" vertical="center" wrapText="1"/>
    </xf>
    <xf numFmtId="0" fontId="23" fillId="2" borderId="37" xfId="0" applyFont="1" applyFill="1" applyBorder="1" applyAlignment="1" applyProtection="1">
      <alignment horizontal="center" vertical="center" wrapText="1"/>
      <protection locked="0"/>
    </xf>
    <xf numFmtId="1" fontId="12" fillId="2" borderId="28" xfId="0" applyNumberFormat="1" applyFont="1" applyFill="1" applyBorder="1" applyAlignment="1">
      <alignment horizontal="center" vertical="center" wrapText="1"/>
    </xf>
    <xf numFmtId="1" fontId="12" fillId="2" borderId="37" xfId="0" applyNumberFormat="1" applyFont="1" applyFill="1" applyBorder="1" applyAlignment="1">
      <alignment horizontal="center" vertical="center" wrapText="1"/>
    </xf>
    <xf numFmtId="9" fontId="24" fillId="2" borderId="37" xfId="0" applyNumberFormat="1" applyFont="1" applyFill="1" applyBorder="1" applyAlignment="1">
      <alignment horizontal="center" vertical="center" wrapText="1"/>
    </xf>
    <xf numFmtId="1" fontId="23" fillId="2" borderId="28" xfId="0" applyNumberFormat="1" applyFont="1" applyFill="1" applyBorder="1" applyAlignment="1" applyProtection="1">
      <alignment horizontal="center" vertical="center" wrapText="1"/>
      <protection locked="0"/>
    </xf>
    <xf numFmtId="0" fontId="23" fillId="2" borderId="37" xfId="0" applyFont="1" applyFill="1" applyBorder="1" applyAlignment="1">
      <alignment horizontal="center" vertical="center" wrapText="1"/>
    </xf>
    <xf numFmtId="1" fontId="12" fillId="2" borderId="39" xfId="0" applyNumberFormat="1" applyFont="1" applyFill="1" applyBorder="1" applyAlignment="1">
      <alignment horizontal="center" vertical="center" wrapText="1"/>
    </xf>
    <xf numFmtId="0" fontId="6" fillId="8" borderId="1" xfId="0" applyFont="1" applyFill="1" applyBorder="1" applyAlignment="1">
      <alignment horizontal="center" vertical="center" wrapText="1"/>
    </xf>
    <xf numFmtId="0" fontId="2" fillId="8" borderId="22" xfId="0" applyFont="1" applyFill="1" applyBorder="1" applyAlignment="1">
      <alignment horizontal="center" vertical="center" wrapText="1"/>
    </xf>
    <xf numFmtId="0" fontId="2" fillId="8" borderId="23" xfId="0" applyFont="1" applyFill="1" applyBorder="1" applyAlignment="1">
      <alignment horizontal="center" vertical="center" wrapText="1"/>
    </xf>
    <xf numFmtId="0" fontId="2" fillId="8" borderId="40" xfId="0" applyFont="1" applyFill="1" applyBorder="1" applyAlignment="1">
      <alignment horizontal="center" vertical="center" wrapText="1"/>
    </xf>
    <xf numFmtId="0" fontId="2" fillId="8" borderId="45" xfId="0" applyFont="1" applyFill="1" applyBorder="1" applyAlignment="1">
      <alignment horizontal="center" vertical="center" wrapText="1"/>
    </xf>
    <xf numFmtId="0" fontId="2" fillId="8" borderId="45" xfId="0" applyFont="1" applyFill="1" applyBorder="1" applyAlignment="1">
      <alignment horizontal="center" vertical="center" wrapText="1"/>
    </xf>
    <xf numFmtId="0" fontId="2" fillId="8" borderId="45" xfId="0" applyFont="1" applyFill="1" applyBorder="1" applyAlignment="1">
      <alignment horizontal="center" vertical="center"/>
    </xf>
    <xf numFmtId="0" fontId="2" fillId="8" borderId="46" xfId="0" applyFont="1" applyFill="1" applyBorder="1" applyAlignment="1">
      <alignment horizontal="center" vertical="center" wrapText="1"/>
    </xf>
    <xf numFmtId="0" fontId="59" fillId="8" borderId="1" xfId="0" applyFont="1" applyFill="1" applyBorder="1" applyAlignment="1">
      <alignment horizontal="left" vertical="top" wrapText="1"/>
    </xf>
    <xf numFmtId="0" fontId="14" fillId="8" borderId="5" xfId="0" applyFont="1" applyFill="1" applyBorder="1" applyAlignment="1" applyProtection="1">
      <alignment vertical="center" wrapText="1"/>
      <protection locked="0"/>
    </xf>
    <xf numFmtId="0" fontId="0" fillId="8" borderId="5" xfId="0" applyFill="1" applyBorder="1" applyAlignment="1" applyProtection="1">
      <alignment wrapText="1"/>
      <protection locked="0"/>
    </xf>
    <xf numFmtId="0" fontId="0" fillId="8" borderId="28" xfId="0" applyFill="1" applyBorder="1" applyAlignment="1" applyProtection="1">
      <alignment wrapText="1"/>
      <protection locked="0"/>
    </xf>
    <xf numFmtId="0" fontId="36" fillId="2" borderId="1" xfId="0" quotePrefix="1" applyFont="1" applyFill="1" applyBorder="1" applyAlignment="1">
      <alignment horizontal="center" vertical="center" wrapText="1"/>
    </xf>
    <xf numFmtId="0" fontId="0" fillId="2" borderId="1" xfId="0" applyFill="1" applyBorder="1" applyAlignment="1">
      <alignment horizontal="center" vertical="center"/>
    </xf>
    <xf numFmtId="9" fontId="3" fillId="2" borderId="10" xfId="3" applyFont="1" applyFill="1" applyBorder="1" applyAlignment="1" applyProtection="1">
      <alignment horizontal="center" vertical="center" wrapText="1"/>
    </xf>
    <xf numFmtId="0" fontId="6" fillId="2" borderId="0" xfId="0" applyFont="1" applyFill="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36" fillId="2" borderId="40" xfId="0" applyFont="1" applyFill="1" applyBorder="1" applyAlignment="1">
      <alignment horizontal="center" vertical="center" wrapText="1"/>
    </xf>
    <xf numFmtId="0" fontId="0" fillId="2" borderId="0" xfId="0" applyFill="1" applyAlignment="1" applyProtection="1">
      <alignment horizontal="center" vertical="center" wrapText="1"/>
      <protection locked="0"/>
    </xf>
    <xf numFmtId="49" fontId="2" fillId="2" borderId="1" xfId="0" applyNumberFormat="1" applyFont="1" applyFill="1" applyBorder="1" applyAlignment="1" applyProtection="1">
      <alignment horizontal="center" vertical="center" wrapText="1"/>
      <protection locked="0"/>
    </xf>
    <xf numFmtId="49" fontId="6" fillId="2" borderId="1" xfId="0" applyNumberFormat="1" applyFont="1" applyFill="1" applyBorder="1" applyAlignment="1" applyProtection="1">
      <alignment horizontal="center" vertical="center" wrapText="1"/>
      <protection locked="0"/>
    </xf>
    <xf numFmtId="0" fontId="6" fillId="2" borderId="1" xfId="0" applyFont="1" applyFill="1" applyBorder="1" applyAlignment="1" applyProtection="1">
      <alignment wrapText="1"/>
      <protection locked="0"/>
    </xf>
    <xf numFmtId="0" fontId="0" fillId="2" borderId="1" xfId="0" applyFill="1" applyBorder="1" applyAlignment="1">
      <alignment vertical="center" wrapText="1"/>
    </xf>
    <xf numFmtId="43" fontId="5" fillId="0" borderId="13" xfId="252" applyFont="1" applyFill="1" applyBorder="1" applyAlignment="1" applyProtection="1">
      <alignment horizontal="center" vertical="center" wrapText="1"/>
      <protection locked="0"/>
    </xf>
    <xf numFmtId="43" fontId="5" fillId="0" borderId="1" xfId="252" applyFont="1" applyFill="1" applyBorder="1" applyAlignment="1" applyProtection="1">
      <alignment horizontal="center" vertical="center" wrapText="1"/>
      <protection locked="0"/>
    </xf>
    <xf numFmtId="0" fontId="74" fillId="0" borderId="1" xfId="0" applyFont="1" applyBorder="1" applyAlignment="1">
      <alignment vertical="top" wrapText="1"/>
    </xf>
    <xf numFmtId="0" fontId="52" fillId="0" borderId="1" xfId="0" applyFont="1" applyBorder="1" applyAlignment="1" applyProtection="1">
      <alignment horizontal="left" vertical="top" wrapText="1"/>
      <protection locked="0"/>
    </xf>
    <xf numFmtId="0" fontId="59" fillId="8" borderId="1" xfId="0" applyFont="1" applyFill="1" applyBorder="1" applyAlignment="1">
      <alignment horizontal="left" vertical="center" wrapText="1"/>
    </xf>
    <xf numFmtId="0" fontId="59" fillId="8" borderId="29" xfId="0" applyFont="1" applyFill="1" applyBorder="1" applyAlignment="1">
      <alignment horizontal="left" vertical="center" wrapText="1"/>
    </xf>
    <xf numFmtId="0" fontId="59" fillId="8" borderId="29" xfId="0" applyFont="1" applyFill="1" applyBorder="1" applyAlignment="1">
      <alignment horizontal="left" vertical="top" wrapText="1"/>
    </xf>
    <xf numFmtId="0" fontId="52" fillId="8" borderId="0" xfId="0" applyFont="1" applyFill="1" applyAlignment="1">
      <alignment horizontal="justify" vertical="top"/>
    </xf>
    <xf numFmtId="0" fontId="59" fillId="8" borderId="0" xfId="0" applyFont="1" applyFill="1" applyAlignment="1">
      <alignment horizontal="justify" vertical="top"/>
    </xf>
    <xf numFmtId="0" fontId="59" fillId="8" borderId="1" xfId="0" applyFont="1" applyFill="1" applyBorder="1" applyAlignment="1">
      <alignment vertical="top" wrapText="1"/>
    </xf>
    <xf numFmtId="0" fontId="59" fillId="8" borderId="1" xfId="0" applyFont="1" applyFill="1" applyBorder="1" applyAlignment="1">
      <alignment horizontal="center" vertical="top" wrapText="1"/>
    </xf>
    <xf numFmtId="0" fontId="59" fillId="8" borderId="1" xfId="0" applyFont="1" applyFill="1" applyBorder="1" applyAlignment="1">
      <alignment vertical="center" wrapText="1"/>
    </xf>
    <xf numFmtId="0" fontId="2" fillId="8" borderId="25" xfId="0" applyFont="1" applyFill="1" applyBorder="1" applyAlignment="1">
      <alignment horizontal="center" vertical="center" wrapText="1"/>
    </xf>
    <xf numFmtId="0" fontId="2" fillId="8" borderId="42" xfId="0" applyFont="1" applyFill="1" applyBorder="1" applyAlignment="1">
      <alignment horizontal="center" vertical="center" wrapText="1"/>
    </xf>
    <xf numFmtId="0" fontId="2" fillId="8" borderId="43" xfId="0" applyFont="1" applyFill="1" applyBorder="1" applyAlignment="1">
      <alignment horizontal="center" vertical="center" wrapText="1"/>
    </xf>
  </cellXfs>
  <cellStyles count="253">
    <cellStyle name="Millares" xfId="252" builtinId="3"/>
    <cellStyle name="Millares [0]" xfId="251" builtinId="6"/>
    <cellStyle name="Millares [0] 2" xfId="27" xr:uid="{00000000-0005-0000-0000-000000000000}"/>
    <cellStyle name="Millares [0] 2 2" xfId="60" xr:uid="{00000000-0005-0000-0000-000001000000}"/>
    <cellStyle name="Millares [0] 2 2 2" xfId="246" xr:uid="{70178125-BC3F-466E-B576-3A934D6B4FB4}"/>
    <cellStyle name="Millares [0] 2 2 3" xfId="219" xr:uid="{7FADFFE3-90FB-48D7-A971-2FF42DD0A5D1}"/>
    <cellStyle name="Millares [0] 2 2 4" xfId="190" xr:uid="{DBEEEFDC-3EF6-4570-8F34-9B043D1F0CEE}"/>
    <cellStyle name="Millares [0] 2 2 5" xfId="125" xr:uid="{B2A66F93-2B9E-4E53-9363-23F896016E2B}"/>
    <cellStyle name="Millares [0] 2 3" xfId="231" xr:uid="{4F182E13-EAD1-4736-85CD-8240DDA36AF6}"/>
    <cellStyle name="Millares [0] 2 4" xfId="209" xr:uid="{93F6F86C-F537-4658-8721-C8FF25382642}"/>
    <cellStyle name="Millares [0] 2 5" xfId="157" xr:uid="{509FAA90-CACB-490F-9B60-EFAE3EA064B6}"/>
    <cellStyle name="Millares [0] 2 6" xfId="92" xr:uid="{E50D708A-39CC-430B-9E3B-0814069CBAD7}"/>
    <cellStyle name="Millares [0] 3" xfId="16" xr:uid="{00000000-0005-0000-0000-000002000000}"/>
    <cellStyle name="Millares [0] 3 2" xfId="49" xr:uid="{00000000-0005-0000-0000-000003000000}"/>
    <cellStyle name="Millares [0] 3 2 2" xfId="237" xr:uid="{D655E9D6-E710-4E14-A535-8E18963A87CF}"/>
    <cellStyle name="Millares [0] 3 2 3" xfId="179" xr:uid="{0691EEA9-3054-4864-BDBD-8ABEC976A75D}"/>
    <cellStyle name="Millares [0] 3 2 4" xfId="114" xr:uid="{56FBADFB-2376-4CBE-B332-E73EC01DC6D3}"/>
    <cellStyle name="Millares [0] 3 3" xfId="213" xr:uid="{2DFFA1DA-B071-4D20-B527-F554F15FC3A4}"/>
    <cellStyle name="Millares [0] 3 4" xfId="146" xr:uid="{19AE0BE0-63D1-4CB7-AA7C-84C89E8DD501}"/>
    <cellStyle name="Millares [0] 3 5" xfId="81" xr:uid="{0BFEA49D-E594-466E-BD9E-BE9872C9FC08}"/>
    <cellStyle name="Millares 2" xfId="5" xr:uid="{00000000-0005-0000-0000-000004000000}"/>
    <cellStyle name="Millares 2 10" xfId="72" xr:uid="{3E30DFB9-5763-44A6-8605-725CD5F371DB}"/>
    <cellStyle name="Millares 2 2" xfId="8" xr:uid="{00000000-0005-0000-0000-000005000000}"/>
    <cellStyle name="Millares 2 2 2" xfId="26" xr:uid="{00000000-0005-0000-0000-000006000000}"/>
    <cellStyle name="Millares 2 2 2 2" xfId="59" xr:uid="{00000000-0005-0000-0000-000007000000}"/>
    <cellStyle name="Millares 2 2 2 2 2" xfId="245" xr:uid="{BD606123-F5B9-4440-B83D-101A213C3473}"/>
    <cellStyle name="Millares 2 2 2 2 3" xfId="218" xr:uid="{86072CC3-9A7F-4143-BFF1-5442D46D81CB}"/>
    <cellStyle name="Millares 2 2 2 2 4" xfId="189" xr:uid="{79B74FCA-6C83-4094-9D71-0C3D712AC08F}"/>
    <cellStyle name="Millares 2 2 2 2 5" xfId="124" xr:uid="{4A86228D-2244-49D3-A0EF-9E3346D1FAED}"/>
    <cellStyle name="Millares 2 2 2 3" xfId="230" xr:uid="{9434F144-AF83-4F10-A3CC-90ED8C510C1C}"/>
    <cellStyle name="Millares 2 2 2 4" xfId="208" xr:uid="{A1EBA802-397B-4734-B6E5-19D9204A8658}"/>
    <cellStyle name="Millares 2 2 2 5" xfId="156" xr:uid="{5DF0DF7F-F358-4D49-A7ED-9C24858AB7A4}"/>
    <cellStyle name="Millares 2 2 2 6" xfId="91" xr:uid="{9AEA8918-8F90-4D6A-9391-C342817240DB}"/>
    <cellStyle name="Millares 2 2 3" xfId="15" xr:uid="{00000000-0005-0000-0000-000008000000}"/>
    <cellStyle name="Millares 2 2 3 2" xfId="48" xr:uid="{00000000-0005-0000-0000-000009000000}"/>
    <cellStyle name="Millares 2 2 3 2 2" xfId="236" xr:uid="{5513FAE5-915E-40E0-A3DA-34106CD15786}"/>
    <cellStyle name="Millares 2 2 3 2 3" xfId="178" xr:uid="{0BE3D5FB-7380-4ADF-82AB-E1C518946963}"/>
    <cellStyle name="Millares 2 2 3 2 4" xfId="113" xr:uid="{1AA5122A-45E1-4FB3-87C5-C73915942E82}"/>
    <cellStyle name="Millares 2 2 3 3" xfId="212" xr:uid="{A72D6AB6-4E55-4C08-A0E5-BE6CD604C92D}"/>
    <cellStyle name="Millares 2 2 3 4" xfId="145" xr:uid="{7C379CA4-D027-47D5-BA97-34B6377D225A}"/>
    <cellStyle name="Millares 2 2 3 5" xfId="80" xr:uid="{23BCB1FA-489F-40E3-B251-D18765834AC2}"/>
    <cellStyle name="Millares 2 2 4" xfId="42" xr:uid="{00000000-0005-0000-0000-00000A000000}"/>
    <cellStyle name="Millares 2 2 4 2" xfId="222" xr:uid="{85001139-E468-46C8-94FF-97E5EA6552B4}"/>
    <cellStyle name="Millares 2 2 4 3" xfId="172" xr:uid="{B24B326E-D2CC-4899-BAB6-E6EBFEA8C11E}"/>
    <cellStyle name="Millares 2 2 4 4" xfId="107" xr:uid="{4324FA92-C527-418E-8636-3E204AECF5BD}"/>
    <cellStyle name="Millares 2 2 5" xfId="203" xr:uid="{DE56B833-E14E-46D0-B6E7-0BB6C9BB8330}"/>
    <cellStyle name="Millares 2 2 6" xfId="139" xr:uid="{ABCCEFE4-B798-4C36-B486-F72383B647AF}"/>
    <cellStyle name="Millares 2 2 7" xfId="74" xr:uid="{4B292B3B-5E18-4A2D-A339-BAE4690E4689}"/>
    <cellStyle name="Millares 2 3" xfId="9" xr:uid="{00000000-0005-0000-0000-00000B000000}"/>
    <cellStyle name="Millares 2 3 2" xfId="29" xr:uid="{00000000-0005-0000-0000-00000C000000}"/>
    <cellStyle name="Millares 2 3 2 2" xfId="62" xr:uid="{00000000-0005-0000-0000-00000D000000}"/>
    <cellStyle name="Millares 2 3 2 2 2" xfId="248" xr:uid="{59F0856E-7949-4F03-93D6-1970D4E87194}"/>
    <cellStyle name="Millares 2 3 2 2 3" xfId="220" xr:uid="{ECBC0042-24A0-4EEA-940D-5408566AFEEA}"/>
    <cellStyle name="Millares 2 3 2 2 4" xfId="192" xr:uid="{8B1011F0-541C-40C8-BC48-73C1800062DE}"/>
    <cellStyle name="Millares 2 3 2 2 5" xfId="127" xr:uid="{A5D349BE-6918-484A-BD00-58109C2E9BD9}"/>
    <cellStyle name="Millares 2 3 2 3" xfId="233" xr:uid="{32999440-5B61-49C6-B848-15E43F9C57A8}"/>
    <cellStyle name="Millares 2 3 2 4" xfId="210" xr:uid="{7392991A-8A27-46C8-95F4-C2D43BC4DE89}"/>
    <cellStyle name="Millares 2 3 2 5" xfId="159" xr:uid="{0593A806-C02E-4FC0-9E73-39F7FE1DF319}"/>
    <cellStyle name="Millares 2 3 2 6" xfId="94" xr:uid="{6C244E4D-24CA-4349-80EF-B13131A147EA}"/>
    <cellStyle name="Millares 2 3 3" xfId="18" xr:uid="{00000000-0005-0000-0000-00000E000000}"/>
    <cellStyle name="Millares 2 3 3 2" xfId="51" xr:uid="{00000000-0005-0000-0000-00000F000000}"/>
    <cellStyle name="Millares 2 3 3 2 2" xfId="238" xr:uid="{A1B14592-5C5A-4589-8B20-B1A3DF62257D}"/>
    <cellStyle name="Millares 2 3 3 2 3" xfId="181" xr:uid="{388ED3BB-5111-43C9-A935-2FFD7AF35150}"/>
    <cellStyle name="Millares 2 3 3 2 4" xfId="116" xr:uid="{6B9FCE24-F3E0-4D6A-9953-10216AC838DF}"/>
    <cellStyle name="Millares 2 3 3 3" xfId="214" xr:uid="{7983D92D-ACAC-40EC-9F7A-08B754DE8967}"/>
    <cellStyle name="Millares 2 3 3 4" xfId="148" xr:uid="{5350A5C8-5959-4636-83AA-599B0F16F423}"/>
    <cellStyle name="Millares 2 3 3 5" xfId="83" xr:uid="{87AFD237-EBE1-4645-8F51-5D61EAD70D96}"/>
    <cellStyle name="Millares 2 3 4" xfId="43" xr:uid="{00000000-0005-0000-0000-000010000000}"/>
    <cellStyle name="Millares 2 3 4 2" xfId="223" xr:uid="{DF8F0157-EEA1-4811-ADB0-37DA7A878EA9}"/>
    <cellStyle name="Millares 2 3 4 3" xfId="173" xr:uid="{036F21B0-BC6C-43AD-9BEE-D13A31C33FFB}"/>
    <cellStyle name="Millares 2 3 4 4" xfId="108" xr:uid="{93BCAB2E-7B4D-42D0-A7C3-B96ACD40F9AD}"/>
    <cellStyle name="Millares 2 3 5" xfId="204" xr:uid="{1521D82E-1A27-485F-91A9-72F1F5B0FF58}"/>
    <cellStyle name="Millares 2 3 6" xfId="140" xr:uid="{08C0E0AE-27C1-4D5F-B937-60202D5E125C}"/>
    <cellStyle name="Millares 2 3 7" xfId="75" xr:uid="{75969FC3-FB8D-4BDC-93A8-D4CB448674D4}"/>
    <cellStyle name="Millares 2 4" xfId="20" xr:uid="{00000000-0005-0000-0000-000011000000}"/>
    <cellStyle name="Millares 2 4 2" xfId="53" xr:uid="{00000000-0005-0000-0000-000012000000}"/>
    <cellStyle name="Millares 2 4 2 2" xfId="239" xr:uid="{D047378E-BB7F-4D6B-BC21-204A8ED9E754}"/>
    <cellStyle name="Millares 2 4 2 3" xfId="215" xr:uid="{FFC6B6CF-B07A-493D-9DBA-1ADDC8FB60E9}"/>
    <cellStyle name="Millares 2 4 2 4" xfId="183" xr:uid="{8F9FECBC-C625-46C9-85D4-3D26BD26FF10}"/>
    <cellStyle name="Millares 2 4 2 5" xfId="118" xr:uid="{EDF8AC6C-5325-4717-ADE9-88BB4D2FA244}"/>
    <cellStyle name="Millares 2 4 3" xfId="224" xr:uid="{4C060DC3-7A3A-4234-BC24-C2669A655D53}"/>
    <cellStyle name="Millares 2 4 4" xfId="205" xr:uid="{F04EFD70-E21E-464C-A1BB-C1E289C7514B}"/>
    <cellStyle name="Millares 2 4 5" xfId="150" xr:uid="{90EC30C4-91E6-4085-BABD-6A337756C450}"/>
    <cellStyle name="Millares 2 4 6" xfId="85" xr:uid="{48E48D10-722A-41DC-AD20-4A386ADB8DBE}"/>
    <cellStyle name="Millares 2 5" xfId="22" xr:uid="{00000000-0005-0000-0000-000013000000}"/>
    <cellStyle name="Millares 2 5 2" xfId="55" xr:uid="{00000000-0005-0000-0000-000014000000}"/>
    <cellStyle name="Millares 2 5 2 2" xfId="241" xr:uid="{12849D1C-6AD8-4D74-AAA7-E1F7B311483F}"/>
    <cellStyle name="Millares 2 5 2 3" xfId="216" xr:uid="{B12D1176-3F86-48BC-9E7B-FCC4747918F9}"/>
    <cellStyle name="Millares 2 5 2 4" xfId="185" xr:uid="{9CE6C3C7-C4AD-4471-8356-961279E1E713}"/>
    <cellStyle name="Millares 2 5 2 5" xfId="120" xr:uid="{97708405-F14D-4D66-A12B-B79CE7D5ACF0}"/>
    <cellStyle name="Millares 2 5 3" xfId="226" xr:uid="{08661F84-3D23-441D-80AC-26843199ADC1}"/>
    <cellStyle name="Millares 2 5 4" xfId="206" xr:uid="{29A04BF4-B1F4-415A-A5A6-7D94B129ADE4}"/>
    <cellStyle name="Millares 2 5 5" xfId="152" xr:uid="{8A390983-9E26-48BB-A34A-7A16B640AF58}"/>
    <cellStyle name="Millares 2 5 6" xfId="87" xr:uid="{52B238D8-A4E7-411D-8309-95267B93A689}"/>
    <cellStyle name="Millares 2 6" xfId="12" xr:uid="{00000000-0005-0000-0000-000015000000}"/>
    <cellStyle name="Millares 2 6 2" xfId="46" xr:uid="{00000000-0005-0000-0000-000016000000}"/>
    <cellStyle name="Millares 2 6 2 2" xfId="235" xr:uid="{4A6DD3B4-2B9F-4493-8EF8-4F0E0AC97574}"/>
    <cellStyle name="Millares 2 6 2 3" xfId="176" xr:uid="{7C5BEE08-5E2F-4D06-8FA1-6E821CF00F6C}"/>
    <cellStyle name="Millares 2 6 2 4" xfId="111" xr:uid="{C6DEFCD3-2907-4066-96A2-0D9E44B61589}"/>
    <cellStyle name="Millares 2 6 3" xfId="211" xr:uid="{40D2546F-DF6D-446A-AE7A-627ACB6F8F0C}"/>
    <cellStyle name="Millares 2 6 4" xfId="143" xr:uid="{20AEC3D2-D318-4610-B6C2-E33CD80D3E81}"/>
    <cellStyle name="Millares 2 6 5" xfId="78" xr:uid="{78B107D0-2B04-44B3-B586-927BEDDADAB1}"/>
    <cellStyle name="Millares 2 7" xfId="40" xr:uid="{00000000-0005-0000-0000-000017000000}"/>
    <cellStyle name="Millares 2 7 2" xfId="221" xr:uid="{F2F8DC66-725F-4CB0-B8D1-C004877E4F6B}"/>
    <cellStyle name="Millares 2 7 3" xfId="170" xr:uid="{24DE60B8-6695-4D20-AACF-370533613542}"/>
    <cellStyle name="Millares 2 7 4" xfId="105" xr:uid="{91AC127C-8608-448C-9D35-790AA4A33818}"/>
    <cellStyle name="Millares 2 8" xfId="202" xr:uid="{431DEC9A-B9F3-4824-A432-2049D67B2D20}"/>
    <cellStyle name="Millares 2 9" xfId="137" xr:uid="{4540498C-90D6-48C2-BECF-6F1A3C6CCAD3}"/>
    <cellStyle name="Millares 3" xfId="24" xr:uid="{00000000-0005-0000-0000-000018000000}"/>
    <cellStyle name="Millares 3 2" xfId="57" xr:uid="{00000000-0005-0000-0000-000019000000}"/>
    <cellStyle name="Millares 3 2 2" xfId="243" xr:uid="{87E4041F-87A6-4B7D-B796-D4264778D812}"/>
    <cellStyle name="Millares 3 2 3" xfId="217" xr:uid="{25AB590A-8A36-4237-BC4A-4266ACABE611}"/>
    <cellStyle name="Millares 3 2 4" xfId="187" xr:uid="{C673815E-67E0-4CF9-A0FE-D7CDCBC7592B}"/>
    <cellStyle name="Millares 3 2 5" xfId="122" xr:uid="{485290E9-0EB4-486C-83FC-245C85585DEB}"/>
    <cellStyle name="Millares 3 3" xfId="228" xr:uid="{63BE2A20-15BB-4B7A-BB2E-C963E6F2C4D7}"/>
    <cellStyle name="Millares 3 4" xfId="207" xr:uid="{BB4DE327-325A-4AD6-B3EA-13BDC87A61FA}"/>
    <cellStyle name="Millares 3 5" xfId="154" xr:uid="{E9DE16C3-ADB5-4681-AFBD-50A835B83981}"/>
    <cellStyle name="Millares 3 6" xfId="89" xr:uid="{04E4C5F0-60E8-42FF-A80A-EE119E16DBF0}"/>
    <cellStyle name="Millares 4" xfId="33" xr:uid="{00000000-0005-0000-0000-00001A000000}"/>
    <cellStyle name="Millares 4 2" xfId="66" xr:uid="{00000000-0005-0000-0000-00001B000000}"/>
    <cellStyle name="Millares 4 2 2" xfId="196" xr:uid="{30E5D9E4-603D-4BB9-BC34-48065A3347A2}"/>
    <cellStyle name="Millares 4 2 3" xfId="131" xr:uid="{850C3BA3-7442-418D-9B44-DB28DE239A1F}"/>
    <cellStyle name="Millares 4 3" xfId="163" xr:uid="{B78698A4-8436-4879-8C20-8F30AC6A2A7E}"/>
    <cellStyle name="Millares 4 4" xfId="98" xr:uid="{C8284B1F-E087-42D1-A626-0DECBB06D7C7}"/>
    <cellStyle name="Millares 5" xfId="36" xr:uid="{00000000-0005-0000-0000-00001C000000}"/>
    <cellStyle name="Millares 5 2" xfId="69" xr:uid="{00000000-0005-0000-0000-00001D000000}"/>
    <cellStyle name="Millares 5 2 2" xfId="199" xr:uid="{B3188C3A-BE9C-4CF5-AC4B-0DF0C98B27CA}"/>
    <cellStyle name="Millares 5 2 3" xfId="134" xr:uid="{73A7ABC0-1120-4660-BB42-893219894411}"/>
    <cellStyle name="Millares 5 3" xfId="166" xr:uid="{DBB2369E-914B-469E-8DF6-8FC5798F9737}"/>
    <cellStyle name="Millares 5 4" xfId="101" xr:uid="{7B3BDD72-B576-4496-846A-A4878AC089F1}"/>
    <cellStyle name="Millares 6" xfId="35" xr:uid="{00000000-0005-0000-0000-00001E000000}"/>
    <cellStyle name="Millares 6 2" xfId="68" xr:uid="{00000000-0005-0000-0000-00001F000000}"/>
    <cellStyle name="Millares 6 2 2" xfId="198" xr:uid="{6D432BD4-8C03-46A5-A57C-B7F47B1C05CC}"/>
    <cellStyle name="Millares 6 2 3" xfId="133" xr:uid="{5B6D9A1C-AC35-410D-B867-FBB110D59B6E}"/>
    <cellStyle name="Millares 6 3" xfId="165" xr:uid="{CF4B5C33-02ED-4D62-8E6F-3AC6EDF274EA}"/>
    <cellStyle name="Millares 6 4" xfId="100" xr:uid="{272CB6E2-DED5-4146-BD0A-12201CC08690}"/>
    <cellStyle name="Millares 7" xfId="34" xr:uid="{00000000-0005-0000-0000-000020000000}"/>
    <cellStyle name="Millares 7 2" xfId="67" xr:uid="{00000000-0005-0000-0000-000021000000}"/>
    <cellStyle name="Millares 7 2 2" xfId="197" xr:uid="{DF34BC23-E3F7-485B-9A7C-CC41CA56E16C}"/>
    <cellStyle name="Millares 7 2 3" xfId="132" xr:uid="{B782FF0B-A967-4066-A1C6-0B0A6A212C59}"/>
    <cellStyle name="Millares 7 3" xfId="164" xr:uid="{AEDB0FFD-E950-467D-AF83-E27FE510E9DC}"/>
    <cellStyle name="Millares 7 4" xfId="99" xr:uid="{171AFE64-ABD6-4E2F-979D-DEBEEA01D4B1}"/>
    <cellStyle name="Moneda [0] 2" xfId="28" xr:uid="{00000000-0005-0000-0000-000022000000}"/>
    <cellStyle name="Moneda [0] 2 2" xfId="61" xr:uid="{00000000-0005-0000-0000-000023000000}"/>
    <cellStyle name="Moneda [0] 2 2 2" xfId="247" xr:uid="{E732B91B-732C-449F-8367-09D6B0860431}"/>
    <cellStyle name="Moneda [0] 2 2 3" xfId="191" xr:uid="{A94F889F-DCE6-4101-BDE6-24903006E8AF}"/>
    <cellStyle name="Moneda [0] 2 2 4" xfId="126" xr:uid="{12272200-A4BC-4DD8-AD63-0C74B2A7F45F}"/>
    <cellStyle name="Moneda [0] 2 3" xfId="232" xr:uid="{F79CF408-B33F-48CC-BFAC-04F0759C8FF4}"/>
    <cellStyle name="Moneda [0] 2 4" xfId="158" xr:uid="{BF01B692-17AA-4869-B9EA-CB19E01FBEF3}"/>
    <cellStyle name="Moneda [0] 2 5" xfId="93" xr:uid="{BBFB0890-0F19-44DC-B48E-DF314E2CFD52}"/>
    <cellStyle name="Moneda [0] 3" xfId="17" xr:uid="{00000000-0005-0000-0000-000024000000}"/>
    <cellStyle name="Moneda [0] 3 2" xfId="50" xr:uid="{00000000-0005-0000-0000-000025000000}"/>
    <cellStyle name="Moneda [0] 3 2 2" xfId="180" xr:uid="{76BCDA58-A560-4559-A2AA-B0B602028EBC}"/>
    <cellStyle name="Moneda [0] 3 2 3" xfId="115" xr:uid="{C50CF35E-CFA2-476E-ABC9-B2BCDC15D344}"/>
    <cellStyle name="Moneda [0] 3 3" xfId="147" xr:uid="{34E51B95-9A99-44A3-818A-E8BEAD4C523C}"/>
    <cellStyle name="Moneda [0] 3 4" xfId="82" xr:uid="{244C898D-9C56-404B-B8D5-A4B3A48D66B2}"/>
    <cellStyle name="Moneda 10" xfId="38" xr:uid="{00000000-0005-0000-0000-000026000000}"/>
    <cellStyle name="Moneda 10 2" xfId="71" xr:uid="{00000000-0005-0000-0000-000027000000}"/>
    <cellStyle name="Moneda 10 2 2" xfId="201" xr:uid="{2A4AE0D8-BD85-4A63-BF98-160ACDDC997C}"/>
    <cellStyle name="Moneda 10 2 3" xfId="136" xr:uid="{6DFC04E5-3E83-48E4-8508-0D4A35D81AC3}"/>
    <cellStyle name="Moneda 10 3" xfId="168" xr:uid="{445373E8-3A4D-4179-B4C6-41117E3BFFBC}"/>
    <cellStyle name="Moneda 10 4" xfId="103" xr:uid="{422FA93F-FBEA-4F4F-B62C-12F9291CC8B3}"/>
    <cellStyle name="Moneda 11" xfId="32" xr:uid="{00000000-0005-0000-0000-000028000000}"/>
    <cellStyle name="Moneda 11 2" xfId="65" xr:uid="{00000000-0005-0000-0000-000029000000}"/>
    <cellStyle name="Moneda 11 2 2" xfId="195" xr:uid="{7227CA3D-40BD-4EFF-AE3A-D5AF81A91846}"/>
    <cellStyle name="Moneda 11 2 3" xfId="130" xr:uid="{9384D462-B218-43E3-8133-45B4E177CBB6}"/>
    <cellStyle name="Moneda 11 3" xfId="162" xr:uid="{3926C50C-6EB5-4BDE-8334-F1CA5F49A6C0}"/>
    <cellStyle name="Moneda 11 4" xfId="97" xr:uid="{0F304C80-BB18-485D-8B7B-22A8CB9D33FD}"/>
    <cellStyle name="Moneda 12" xfId="13" xr:uid="{00000000-0005-0000-0000-00002A000000}"/>
    <cellStyle name="Moneda 13" xfId="39" xr:uid="{00000000-0005-0000-0000-00002B000000}"/>
    <cellStyle name="Moneda 13 2" xfId="169" xr:uid="{DDC50BA4-8022-44A0-80E9-16EDC8D9DD58}"/>
    <cellStyle name="Moneda 13 3" xfId="104" xr:uid="{02678E00-5FB9-4BD4-84CE-BA97EDDCBE48}"/>
    <cellStyle name="Moneda 2" xfId="6" xr:uid="{00000000-0005-0000-0000-00002C000000}"/>
    <cellStyle name="Moneda 3" xfId="7" xr:uid="{00000000-0005-0000-0000-00002D000000}"/>
    <cellStyle name="Moneda 3 2" xfId="25" xr:uid="{00000000-0005-0000-0000-00002E000000}"/>
    <cellStyle name="Moneda 3 2 2" xfId="58" xr:uid="{00000000-0005-0000-0000-00002F000000}"/>
    <cellStyle name="Moneda 3 2 2 2" xfId="244" xr:uid="{127D611F-AED2-4844-A523-E601F559DD1C}"/>
    <cellStyle name="Moneda 3 2 2 3" xfId="188" xr:uid="{C2BB8333-EBC6-44AE-9EA5-34B3FC2B5C8C}"/>
    <cellStyle name="Moneda 3 2 2 4" xfId="123" xr:uid="{5DDC0277-EF0F-4F17-BA48-CCC514779A2D}"/>
    <cellStyle name="Moneda 3 2 3" xfId="229" xr:uid="{4CAEF757-2FDE-4810-856C-0A2272AF2822}"/>
    <cellStyle name="Moneda 3 2 4" xfId="155" xr:uid="{6068C4B2-2DBD-4FCE-9A9A-CE1F33C84603}"/>
    <cellStyle name="Moneda 3 2 5" xfId="90" xr:uid="{EF6D0CEA-DD66-4230-8DE2-72ECCD85B150}"/>
    <cellStyle name="Moneda 3 3" xfId="14" xr:uid="{00000000-0005-0000-0000-000030000000}"/>
    <cellStyle name="Moneda 3 3 2" xfId="47" xr:uid="{00000000-0005-0000-0000-000031000000}"/>
    <cellStyle name="Moneda 3 3 2 2" xfId="177" xr:uid="{CF11BB0B-EDF5-4801-93F4-1744D1074B02}"/>
    <cellStyle name="Moneda 3 3 2 3" xfId="112" xr:uid="{1A3518B6-CF3E-4B78-8242-3422C29D65DB}"/>
    <cellStyle name="Moneda 3 3 3" xfId="144" xr:uid="{AAC9452A-9E0D-464E-BCA6-AEF623A49B27}"/>
    <cellStyle name="Moneda 3 3 4" xfId="79" xr:uid="{9AE350FA-1FD2-4FEE-90F6-636FA92BDD85}"/>
    <cellStyle name="Moneda 3 4" xfId="41" xr:uid="{00000000-0005-0000-0000-000032000000}"/>
    <cellStyle name="Moneda 3 4 2" xfId="171" xr:uid="{7FAA42EC-E7E6-465C-9C4A-2ACC6E890D28}"/>
    <cellStyle name="Moneda 3 4 3" xfId="106" xr:uid="{78F43573-DD72-457C-8637-48904B94C53A}"/>
    <cellStyle name="Moneda 3 5" xfId="138" xr:uid="{CE167393-8000-411D-B7DB-047487371688}"/>
    <cellStyle name="Moneda 3 6" xfId="73" xr:uid="{3061BEE7-ED9E-49C8-B6F9-97804B2389BA}"/>
    <cellStyle name="Moneda 4" xfId="10" xr:uid="{00000000-0005-0000-0000-000033000000}"/>
    <cellStyle name="Moneda 4 2" xfId="30" xr:uid="{00000000-0005-0000-0000-000034000000}"/>
    <cellStyle name="Moneda 4 2 2" xfId="63" xr:uid="{00000000-0005-0000-0000-000035000000}"/>
    <cellStyle name="Moneda 4 2 2 2" xfId="249" xr:uid="{E85121A7-86CD-4925-ABDA-9E6D29F6CD9D}"/>
    <cellStyle name="Moneda 4 2 2 3" xfId="193" xr:uid="{40D39BD1-2528-4E57-85D0-A962E721A39C}"/>
    <cellStyle name="Moneda 4 2 2 4" xfId="128" xr:uid="{883AB257-345B-49EC-A920-0565DDCDF797}"/>
    <cellStyle name="Moneda 4 2 3" xfId="234" xr:uid="{D22A220B-0518-4054-9279-AFECA94491A9}"/>
    <cellStyle name="Moneda 4 2 4" xfId="160" xr:uid="{D786C58C-B269-42FD-833C-1B780F9AF871}"/>
    <cellStyle name="Moneda 4 2 5" xfId="95" xr:uid="{96199F28-1D49-417E-ABE1-6A22395FDFDF}"/>
    <cellStyle name="Moneda 4 3" xfId="19" xr:uid="{00000000-0005-0000-0000-000036000000}"/>
    <cellStyle name="Moneda 4 3 2" xfId="52" xr:uid="{00000000-0005-0000-0000-000037000000}"/>
    <cellStyle name="Moneda 4 3 2 2" xfId="182" xr:uid="{B77C7CC3-29A4-4AF0-A88D-C32D0F6CC073}"/>
    <cellStyle name="Moneda 4 3 2 3" xfId="117" xr:uid="{62AB15BE-A293-4D20-930D-31FDF344E9FF}"/>
    <cellStyle name="Moneda 4 3 3" xfId="149" xr:uid="{C7F91718-8239-4A23-93D9-E2D638CC0DA8}"/>
    <cellStyle name="Moneda 4 3 4" xfId="84" xr:uid="{51EE94D3-32D7-48D0-A563-A43D3812197A}"/>
    <cellStyle name="Moneda 4 4" xfId="44" xr:uid="{00000000-0005-0000-0000-000038000000}"/>
    <cellStyle name="Moneda 4 4 2" xfId="174" xr:uid="{E0EC3747-342C-4A00-BFA3-9FD902703209}"/>
    <cellStyle name="Moneda 4 4 3" xfId="109" xr:uid="{4FD25F76-728C-41FB-A193-E95CF855B665}"/>
    <cellStyle name="Moneda 4 5" xfId="141" xr:uid="{886DB6D0-3BA2-476D-BF7C-8E2F54FC2DF1}"/>
    <cellStyle name="Moneda 4 6" xfId="76" xr:uid="{9894E7BE-6ACC-4FA7-9817-4E5B6C8D0485}"/>
    <cellStyle name="Moneda 5" xfId="21" xr:uid="{00000000-0005-0000-0000-000039000000}"/>
    <cellStyle name="Moneda 5 2" xfId="54" xr:uid="{00000000-0005-0000-0000-00003A000000}"/>
    <cellStyle name="Moneda 5 2 2" xfId="240" xr:uid="{F6719D75-67B7-4FAE-8C2F-A2CA11A0DEFB}"/>
    <cellStyle name="Moneda 5 2 3" xfId="184" xr:uid="{70C2350E-210B-460D-9339-D926566B039F}"/>
    <cellStyle name="Moneda 5 2 4" xfId="119" xr:uid="{397815FD-A0EE-41CA-96EC-C0D4C3B5893A}"/>
    <cellStyle name="Moneda 5 3" xfId="225" xr:uid="{30DFACAE-199F-42E7-9F08-3FD3608F0454}"/>
    <cellStyle name="Moneda 5 4" xfId="151" xr:uid="{D30A8722-4B81-493E-878C-56E06195D247}"/>
    <cellStyle name="Moneda 5 5" xfId="86" xr:uid="{45926AAC-9D82-4114-B001-902ECA1C086F}"/>
    <cellStyle name="Moneda 6" xfId="23" xr:uid="{00000000-0005-0000-0000-00003B000000}"/>
    <cellStyle name="Moneda 6 2" xfId="56" xr:uid="{00000000-0005-0000-0000-00003C000000}"/>
    <cellStyle name="Moneda 6 2 2" xfId="242" xr:uid="{AA5F3F99-4468-44FF-9A80-C5A3A580BA50}"/>
    <cellStyle name="Moneda 6 2 3" xfId="186" xr:uid="{FA99460A-AE4D-4D04-9263-B8CEB219A882}"/>
    <cellStyle name="Moneda 6 2 4" xfId="121" xr:uid="{A80DAD7B-DEC2-48F8-B166-B348656D9269}"/>
    <cellStyle name="Moneda 6 3" xfId="227" xr:uid="{E4340DD4-9206-4491-80F6-CA894215DDFA}"/>
    <cellStyle name="Moneda 6 4" xfId="153" xr:uid="{9136828C-3978-4698-A362-7DAF39562AA0}"/>
    <cellStyle name="Moneda 6 5" xfId="88" xr:uid="{1A37130B-0D00-452D-8E13-E1F2E329E45D}"/>
    <cellStyle name="Moneda 7" xfId="11" xr:uid="{00000000-0005-0000-0000-00003D000000}"/>
    <cellStyle name="Moneda 7 2" xfId="45" xr:uid="{00000000-0005-0000-0000-00003E000000}"/>
    <cellStyle name="Moneda 7 2 2" xfId="175" xr:uid="{1A76D414-5CC1-4368-BF93-BF8D2DBDDF67}"/>
    <cellStyle name="Moneda 7 2 3" xfId="110" xr:uid="{531274A5-174A-4404-9573-A0716DF8AF81}"/>
    <cellStyle name="Moneda 7 3" xfId="142" xr:uid="{24216711-C269-49A4-BD31-CFCB7B9211EA}"/>
    <cellStyle name="Moneda 7 4" xfId="77" xr:uid="{A1C70821-A85C-4055-8555-E23673ECB813}"/>
    <cellStyle name="Moneda 8" xfId="31" xr:uid="{00000000-0005-0000-0000-00003F000000}"/>
    <cellStyle name="Moneda 8 2" xfId="64" xr:uid="{00000000-0005-0000-0000-000040000000}"/>
    <cellStyle name="Moneda 8 2 2" xfId="194" xr:uid="{F128702C-C089-4F96-A421-DBD6BC3A8FE3}"/>
    <cellStyle name="Moneda 8 2 3" xfId="129" xr:uid="{C548620E-2AD8-4820-830E-CFCFAE2F5A4E}"/>
    <cellStyle name="Moneda 8 3" xfId="161" xr:uid="{D629D9AC-5D69-459B-812B-80C6125DEB90}"/>
    <cellStyle name="Moneda 8 4" xfId="96" xr:uid="{8B07F5D8-75C8-4452-A12A-965FDC286A07}"/>
    <cellStyle name="Moneda 9" xfId="37" xr:uid="{00000000-0005-0000-0000-000041000000}"/>
    <cellStyle name="Moneda 9 2" xfId="70" xr:uid="{00000000-0005-0000-0000-000042000000}"/>
    <cellStyle name="Moneda 9 2 2" xfId="200" xr:uid="{33E98260-DBDE-45FE-8734-5F86EED185CD}"/>
    <cellStyle name="Moneda 9 2 3" xfId="135" xr:uid="{CADEE4DA-5429-48B2-900D-205E6B565506}"/>
    <cellStyle name="Moneda 9 3" xfId="167" xr:uid="{A62430FE-1D97-4200-A4E4-AA7BEBD917BA}"/>
    <cellStyle name="Moneda 9 4" xfId="102" xr:uid="{9FA26DDC-5C3E-4C68-BDB6-58956487B084}"/>
    <cellStyle name="Normal" xfId="0" builtinId="0"/>
    <cellStyle name="Normal 2" xfId="1" xr:uid="{00000000-0005-0000-0000-000044000000}"/>
    <cellStyle name="Normal 2 2" xfId="4" xr:uid="{00000000-0005-0000-0000-000045000000}"/>
    <cellStyle name="Normal 2 3" xfId="250" xr:uid="{AB46D4D4-4CA3-41F2-8297-FFB84F9ACE9D}"/>
    <cellStyle name="Normal 3" xfId="2" xr:uid="{00000000-0005-0000-0000-000046000000}"/>
    <cellStyle name="Porcentaje" xfId="3" builtinId="5"/>
  </cellStyles>
  <dxfs count="0"/>
  <tableStyles count="0" defaultTableStyle="TableStyleMedium2" defaultPivotStyle="PivotStyleLight16"/>
  <colors>
    <mruColors>
      <color rgb="FF99FF66"/>
      <color rgb="FFFF9966"/>
      <color rgb="FF99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worksheet" Target="worksheets/sheet12.xml"/><Relationship Id="rId18" Type="http://schemas.openxmlformats.org/officeDocument/2006/relationships/sharedStrings" Target="sharedStrings.xml"/><Relationship Id="rId3" Type="http://schemas.openxmlformats.org/officeDocument/2006/relationships/worksheet" Target="worksheets/sheet2.xml"/><Relationship Id="rId7" Type="http://schemas.openxmlformats.org/officeDocument/2006/relationships/worksheet" Target="worksheets/sheet6.xml"/><Relationship Id="rId12" Type="http://schemas.openxmlformats.org/officeDocument/2006/relationships/worksheet" Target="worksheets/sheet11.xml"/><Relationship Id="rId17" Type="http://schemas.openxmlformats.org/officeDocument/2006/relationships/styles" Target="styles.xml"/><Relationship Id="rId2" Type="http://schemas.openxmlformats.org/officeDocument/2006/relationships/worksheet" Target="worksheets/sheet1.xml"/><Relationship Id="rId16" Type="http://schemas.openxmlformats.org/officeDocument/2006/relationships/theme" Target="theme/theme1.xml"/><Relationship Id="rId1" Type="http://schemas.openxmlformats.org/officeDocument/2006/relationships/chartsheet" Target="chartsheets/sheet1.xml"/><Relationship Id="rId6" Type="http://schemas.openxmlformats.org/officeDocument/2006/relationships/worksheet" Target="worksheets/sheet5.xml"/><Relationship Id="rId11" Type="http://schemas.openxmlformats.org/officeDocument/2006/relationships/worksheet" Target="worksheets/sheet10.xml"/><Relationship Id="rId5" Type="http://schemas.openxmlformats.org/officeDocument/2006/relationships/worksheet" Target="worksheets/sheet4.xml"/><Relationship Id="rId15" Type="http://schemas.openxmlformats.org/officeDocument/2006/relationships/externalLink" Target="externalLinks/externalLink1.xml"/><Relationship Id="rId10" Type="http://schemas.openxmlformats.org/officeDocument/2006/relationships/worksheet" Target="worksheets/sheet9.xml"/><Relationship Id="rId19" Type="http://schemas.openxmlformats.org/officeDocument/2006/relationships/calcChain" Target="calcChain.xml"/><Relationship Id="rId4" Type="http://schemas.openxmlformats.org/officeDocument/2006/relationships/worksheet" Target="worksheets/sheet3.xml"/><Relationship Id="rId9" Type="http://schemas.openxmlformats.org/officeDocument/2006/relationships/worksheet" Target="worksheets/sheet8.xml"/><Relationship Id="rId14" Type="http://schemas.openxmlformats.org/officeDocument/2006/relationships/worksheet" Target="worksheets/sheet1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Monitoreo_Seguimento_Evaluación!$E$1:$E$6</c:f>
              <c:strCache>
                <c:ptCount val="6"/>
                <c:pt idx="0">
                  <c:v>DIRECCIONAMIENTO ESTRATEGICO</c:v>
                </c:pt>
                <c:pt idx="1">
                  <c:v>MONITOREO, SEGUIMIENTO Y EVALUACION DEL PLAN DE ACCION INSTITUCIONAL</c:v>
                </c:pt>
              </c:strCache>
            </c:strRef>
          </c:tx>
          <c:spPr>
            <a:solidFill>
              <a:schemeClr val="accent1"/>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Documentos soportes para revisión y validación de información .  Información cargada en el aplicativo web en los plazos establecidos por el Ministerio de Salud y protección Social  y Resolución del IDS</c:v>
                  </c:pt>
                  <c:pt idx="105">
                    <c:v>- Documento del PSFF presentado a Ministerio de Hacienda y viabilizado a la ESE.  
- Informe de monitoreo  Trimestral del  PSFF entregado por la ESE con PSFF para Revisión y validación.
- Informe de Seguimiento Trimestral elaborado a las ESE con PSFF y env</c:v>
                  </c:pt>
                  <c:pt idx="106">
                    <c:v>Actas de conciliación  que serán generadas en virtud de la Resoluciòn 1545 de 2019 y sus modificaciones desde el  aplicativo de gestión de aportes patronales del MSPS o a traves de cumplimiento deotras normas. 
- Cierre de mesas y cargue de Actas de concil</c:v>
                  </c:pt>
                  <c:pt idx="107">
                    <c:v>Grupo Financiero - Asesores con responsabilidad de las ESE para documento de distribución y ejecución Recursos de Oferta del sistema General de Participaciones</c:v>
                  </c:pt>
                  <c:pt idx="108">
                    <c:v>Total asignado por resolucion y Numero de ESE con  valor asignado - Informes de ejecuciòn y reportes exigidos por la norma  para su ejecuciòn</c:v>
                  </c:pt>
                  <c:pt idx="109">
                    <c:v>Circularizar lineamientos para elaboración del proyecto de presupuesto ingresos y gastos de la vigencia 2023. Presupuestos elaborados. Presupuestos programados. Modificaciones presupuestales asesoradas.  Conceptos aprobación presupuesto y modificaciones a </c:v>
                  </c:pt>
                  <c:pt idx="110">
                    <c:v>Documentos soportes presentados por la ESE a las cuales se le asignaron recursos de acuerdo a la descripción de la medida asignada.  Resolución IDS asignación cupo recursos. Archivos documentales concepto de pago. </c:v>
                  </c:pt>
                  <c:pt idx="111">
                    <c:v>Consolidado de la documentación solicitada y remitida a la Contadora del Departamento </c:v>
                  </c:pt>
                  <c:pt idx="112">
                    <c:v>Plan de Desarrollo del Departamento elaborado 2024-2027</c:v>
                  </c:pt>
                  <c:pt idx="113">
                    <c:v>Certificaciones e informes financiero requerido de cada muncipio descentralizado según metodología MSPS</c:v>
                  </c:pt>
                  <c:pt idx="114">
                    <c:v>Resolución (s) de distribución de recursos de confinanciación por municipios y cuadro de distribución por fuentes del régimen subsidiado- Acto Administrativo de ajustes de recursos con y sin situación de fondos de acuerdo a la LMA mensual</c:v>
                  </c:pt>
                  <c:pt idx="115">
                    <c:v>Documentos de constitución de Reservas y Cuentas por pagar, cuadro operaciones de cierre.</c:v>
                  </c:pt>
                  <c:pt idx="116">
                    <c:v>Ejecución presupuestal de Ingresos y Gastos</c:v>
                  </c:pt>
                  <c:pt idx="117">
                    <c:v>Informes contables presentados a los Entes Nacionales y de Control y registro operaciones en el sofware de TNS</c:v>
                  </c:pt>
                  <c:pt idx="118">
                    <c:v>movimientos de presupuesto, contabilidad y tesoreria registrados en el sistema integrado financiero TNS</c:v>
                  </c:pt>
                  <c:pt idx="119">
                    <c:v>Cuentas de cobro con el cumplimiento de los requisitos registradas y pagadas</c:v>
                  </c:pt>
                  <c:pt idx="120">
                    <c:v>Documentos : Ordenanzas y/o Decretos. Acuerdos Junta de Salud </c:v>
                  </c:pt>
                  <c:pt idx="121">
                    <c:v>Informes presentados oportunamente a entes nacionales y de control fiscal en medio físico y/o magnético o en archivos planos a través de cargas en páguina web</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Sistemas de Información</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Coordinar la entrega y validación de  la información hospitalaria en la aplicación del Decreto 2193 de 2004, a todas la Red Pública del Departamento</c:v>
                  </c:pt>
                  <c:pt idx="105">
                    <c:v>Coordinar la elaboración de los Programas de Saneamiento Fiscal y Financiero de las ESE categorizadas en riesgo medio o alto de acuerdo al aplicativo y metodología del MSE de los PSFF de las ESE, páguina web del Ministerio de Hacienda y Crédito Público  y </c:v>
                  </c:pt>
                  <c:pt idx="106">
                    <c:v>Convocar y coordinar mesas de saneamiento  de acuerdo a la solicitud de las entidades empledoras o Administradoras en cumplimiento de información  del  inciso   segundo  del  artículo  9 de  la Resolución 1545-10/06/2019 
- Actualizar el registro de la  in</c:v>
                  </c:pt>
                  <c:pt idx="107">
                    <c:v>Documento de Distribución recursos SGP- Subsidio Oferta por ESE y por Municipio aprobados por Comité Directivo-  Indicadores Financieros concertado por ESE y Certificaciones trimestrales de seguimiento .</c:v>
                  </c:pt>
                  <c:pt idx="108">
                    <c:v>Expedir Concepto Técnico para incorporar al presupuesto los recursos del MSPS asignados por Resolcuiòn - Realizar seguimiento a la ejecuciòn, verificar cumplimiento de requisitos y  reportes a través de las plataforma SIHO o el medio que defina el MSPS par</c:v>
                  </c:pt>
                  <c:pt idx="109">
                    <c:v>Asesoría, asistencia técnica y revisión:  elaboración del Presupuesto de Ingresos y Gastos de las ESE del departamento para la siguiente vigencia. - Modificaciones, adiciones al Presupuesto de Ingresos y Gastos, plan de cargos  de las ESE del Departamento </c:v>
                  </c:pt>
                  <c:pt idx="110">
                    <c:v>Realizar propuesta de distribución de los recursos cupos asignados como apoyo a los PSFF a las ESE categorizadas en riesgo medio y alto y modificaciones a la propuesta.  - Asistencia Técnica, seguimiento, revisión, aprobación conceptos objeto de pago por p</c:v>
                  </c:pt>
                  <c:pt idx="111">
                    <c:v>Realizar comunicación solicitud información cuadros informe a la Contraloria General de la Nación (SIRECI) sobre ejecución recursos del Sistema General de Participaciones. Consolidado de la información.</c:v>
                  </c:pt>
                  <c:pt idx="112">
                    <c:v>Colaborar en la ejecución del Plan de Desarrollo del Departamento en lo correspondiente a recursos financieros del sector salud</c:v>
                  </c:pt>
                  <c:pt idx="113">
                    <c:v>Acreditación de Municipios Descentralizados en aspectos financieros</c:v>
                  </c:pt>
                  <c:pt idx="114">
                    <c:v>Coordinar la aplicación de los recursos de Rentas Cedidas, para cofinanciar el régimen subsidado en el 2023. Ajustar de acuerdo a la LMA los recursos girados con y sin situación de fondos</c:v>
                  </c:pt>
                  <c:pt idx="115">
                    <c:v>Efectuar reuniones para realizar el cierre vigencia 2023 de la Sede del Instituto Departamental de Salud con la conciliación entre las Oficinas de Presupuesto , contabilidad y Tesoreria y producir los Actos Administrativos </c:v>
                  </c:pt>
                  <c:pt idx="116">
                    <c:v>Desarrollo de actividades financieras: Ejecución del Presupuesto vigencia 2023</c:v>
                  </c:pt>
                  <c:pt idx="117">
                    <c:v>Contabilización de operaciones económicas, financieras y contables , elaboración informes contables</c:v>
                  </c:pt>
                  <c:pt idx="118">
                    <c:v>Registro Presupuestal de la vigencia  2024  con sus ejecución de disponibildiades, registros y definitivas presupuestales. Recaudos de Tesoreria, pago de compromisos: Conciliaciones, boletines de caja, elaboración y presentación de informes
</c:v>
                  </c:pt>
                  <c:pt idx="119">
                    <c:v>Elaboración, radicación y trámite de ordenes de pago diferentes conceptos</c:v>
                  </c:pt>
                  <c:pt idx="120">
                    <c:v>Coordinar y elaborar los proyectos de ordenanzas, decretos, acuerdos de junta, elaborar y modificar el presupuesto de rentas y gastos del Instituto.</c:v>
                  </c:pt>
                  <c:pt idx="121">
                    <c:v>Elaboración de los diferentes informes requeridos por los Entes Nacional y Entes de Control</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Direccionamiento
Estrategico</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Cin asignacion de recursos SGP-SUBSIDIO A LA OFERTA</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Grupo Recursos Humanos</c:v>
                  </c:pt>
                  <c:pt idx="135">
                    <c:v>ATENCION EN SALUD </c:v>
                  </c:pt>
                  <c:pt idx="188">
                    <c:v>SALUD PUBLICA </c:v>
                  </c:pt>
                </c:lvl>
              </c:multiLvlStrCache>
            </c:multiLvlStrRef>
          </c:cat>
          <c:val>
            <c:numRef>
              <c:f>Monitoreo_Seguimento_Evaluación!$E$7:$E$220</c:f>
              <c:numCache>
                <c:formatCode>General</c:formatCode>
                <c:ptCount val="214"/>
                <c:pt idx="0">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50">
                  <c:v>0</c:v>
                </c:pt>
                <c:pt idx="51">
                  <c:v>0</c:v>
                </c:pt>
                <c:pt idx="52">
                  <c:v>0</c:v>
                </c:pt>
                <c:pt idx="54">
                  <c:v>0</c:v>
                </c:pt>
                <c:pt idx="56">
                  <c:v>0</c:v>
                </c:pt>
                <c:pt idx="57">
                  <c:v>0</c:v>
                </c:pt>
                <c:pt idx="59">
                  <c:v>0</c:v>
                </c:pt>
                <c:pt idx="61">
                  <c:v>0</c:v>
                </c:pt>
                <c:pt idx="62">
                  <c:v>0</c:v>
                </c:pt>
                <c:pt idx="64">
                  <c:v>0</c:v>
                </c:pt>
                <c:pt idx="65">
                  <c:v>0</c:v>
                </c:pt>
                <c:pt idx="66">
                  <c:v>0</c:v>
                </c:pt>
                <c:pt idx="67">
                  <c:v>0</c:v>
                </c:pt>
                <c:pt idx="69">
                  <c:v>0</c:v>
                </c:pt>
                <c:pt idx="70">
                  <c:v>0</c:v>
                </c:pt>
                <c:pt idx="71">
                  <c:v>0</c:v>
                </c:pt>
                <c:pt idx="73">
                  <c:v>0</c:v>
                </c:pt>
                <c:pt idx="74">
                  <c:v>0</c:v>
                </c:pt>
                <c:pt idx="75">
                  <c:v>0</c:v>
                </c:pt>
                <c:pt idx="81">
                  <c:v>0</c:v>
                </c:pt>
                <c:pt idx="90">
                  <c:v>0</c:v>
                </c:pt>
                <c:pt idx="92">
                  <c:v>0</c:v>
                </c:pt>
                <c:pt idx="94">
                  <c:v>0</c:v>
                </c:pt>
                <c:pt idx="95">
                  <c:v>0</c:v>
                </c:pt>
                <c:pt idx="96">
                  <c:v>0</c:v>
                </c:pt>
                <c:pt idx="97">
                  <c:v>0</c:v>
                </c:pt>
                <c:pt idx="98">
                  <c:v>0</c:v>
                </c:pt>
                <c:pt idx="99">
                  <c:v>0</c:v>
                </c:pt>
                <c:pt idx="100">
                  <c:v>0</c:v>
                </c:pt>
                <c:pt idx="101">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numCache>
            </c:numRef>
          </c:val>
          <c:extLst>
            <c:ext xmlns:c16="http://schemas.microsoft.com/office/drawing/2014/chart" uri="{C3380CC4-5D6E-409C-BE32-E72D297353CC}">
              <c16:uniqueId val="{00000000-22F5-417D-A0B0-C1FC6CF47164}"/>
            </c:ext>
          </c:extLst>
        </c:ser>
        <c:ser>
          <c:idx val="1"/>
          <c:order val="1"/>
          <c:tx>
            <c:strRef>
              <c:f>Monitoreo_Seguimento_Evaluación!$F$1:$F$6</c:f>
              <c:strCache>
                <c:ptCount val="6"/>
                <c:pt idx="0">
                  <c:v>DIRECCIONAMIENTO ESTRATEGICO</c:v>
                </c:pt>
                <c:pt idx="1">
                  <c:v>MONITOREO, SEGUIMIENTO Y EVALUACION DEL PLAN DE ACCION INSTITUCIONAL</c:v>
                </c:pt>
              </c:strCache>
            </c:strRef>
          </c:tx>
          <c:spPr>
            <a:solidFill>
              <a:schemeClr val="accent2"/>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Documentos soportes para revisión y validación de información .  Información cargada en el aplicativo web en los plazos establecidos por el Ministerio de Salud y protección Social  y Resolución del IDS</c:v>
                  </c:pt>
                  <c:pt idx="105">
                    <c:v>- Documento del PSFF presentado a Ministerio de Hacienda y viabilizado a la ESE.  
- Informe de monitoreo  Trimestral del  PSFF entregado por la ESE con PSFF para Revisión y validación.
- Informe de Seguimiento Trimestral elaborado a las ESE con PSFF y env</c:v>
                  </c:pt>
                  <c:pt idx="106">
                    <c:v>Actas de conciliación  que serán generadas en virtud de la Resoluciòn 1545 de 2019 y sus modificaciones desde el  aplicativo de gestión de aportes patronales del MSPS o a traves de cumplimiento deotras normas. 
- Cierre de mesas y cargue de Actas de concil</c:v>
                  </c:pt>
                  <c:pt idx="107">
                    <c:v>Grupo Financiero - Asesores con responsabilidad de las ESE para documento de distribución y ejecución Recursos de Oferta del sistema General de Participaciones</c:v>
                  </c:pt>
                  <c:pt idx="108">
                    <c:v>Total asignado por resolucion y Numero de ESE con  valor asignado - Informes de ejecuciòn y reportes exigidos por la norma  para su ejecuciòn</c:v>
                  </c:pt>
                  <c:pt idx="109">
                    <c:v>Circularizar lineamientos para elaboración del proyecto de presupuesto ingresos y gastos de la vigencia 2023. Presupuestos elaborados. Presupuestos programados. Modificaciones presupuestales asesoradas.  Conceptos aprobación presupuesto y modificaciones a </c:v>
                  </c:pt>
                  <c:pt idx="110">
                    <c:v>Documentos soportes presentados por la ESE a las cuales se le asignaron recursos de acuerdo a la descripción de la medida asignada.  Resolución IDS asignación cupo recursos. Archivos documentales concepto de pago. </c:v>
                  </c:pt>
                  <c:pt idx="111">
                    <c:v>Consolidado de la documentación solicitada y remitida a la Contadora del Departamento </c:v>
                  </c:pt>
                  <c:pt idx="112">
                    <c:v>Plan de Desarrollo del Departamento elaborado 2024-2027</c:v>
                  </c:pt>
                  <c:pt idx="113">
                    <c:v>Certificaciones e informes financiero requerido de cada muncipio descentralizado según metodología MSPS</c:v>
                  </c:pt>
                  <c:pt idx="114">
                    <c:v>Resolución (s) de distribución de recursos de confinanciación por municipios y cuadro de distribución por fuentes del régimen subsidiado- Acto Administrativo de ajustes de recursos con y sin situación de fondos de acuerdo a la LMA mensual</c:v>
                  </c:pt>
                  <c:pt idx="115">
                    <c:v>Documentos de constitución de Reservas y Cuentas por pagar, cuadro operaciones de cierre.</c:v>
                  </c:pt>
                  <c:pt idx="116">
                    <c:v>Ejecución presupuestal de Ingresos y Gastos</c:v>
                  </c:pt>
                  <c:pt idx="117">
                    <c:v>Informes contables presentados a los Entes Nacionales y de Control y registro operaciones en el sofware de TNS</c:v>
                  </c:pt>
                  <c:pt idx="118">
                    <c:v>movimientos de presupuesto, contabilidad y tesoreria registrados en el sistema integrado financiero TNS</c:v>
                  </c:pt>
                  <c:pt idx="119">
                    <c:v>Cuentas de cobro con el cumplimiento de los requisitos registradas y pagadas</c:v>
                  </c:pt>
                  <c:pt idx="120">
                    <c:v>Documentos : Ordenanzas y/o Decretos. Acuerdos Junta de Salud </c:v>
                  </c:pt>
                  <c:pt idx="121">
                    <c:v>Informes presentados oportunamente a entes nacionales y de control fiscal en medio físico y/o magnético o en archivos planos a través de cargas en páguina web</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Sistemas de Información</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Coordinar la entrega y validación de  la información hospitalaria en la aplicación del Decreto 2193 de 2004, a todas la Red Pública del Departamento</c:v>
                  </c:pt>
                  <c:pt idx="105">
                    <c:v>Coordinar la elaboración de los Programas de Saneamiento Fiscal y Financiero de las ESE categorizadas en riesgo medio o alto de acuerdo al aplicativo y metodología del MSE de los PSFF de las ESE, páguina web del Ministerio de Hacienda y Crédito Público  y </c:v>
                  </c:pt>
                  <c:pt idx="106">
                    <c:v>Convocar y coordinar mesas de saneamiento  de acuerdo a la solicitud de las entidades empledoras o Administradoras en cumplimiento de información  del  inciso   segundo  del  artículo  9 de  la Resolución 1545-10/06/2019 
- Actualizar el registro de la  in</c:v>
                  </c:pt>
                  <c:pt idx="107">
                    <c:v>Documento de Distribución recursos SGP- Subsidio Oferta por ESE y por Municipio aprobados por Comité Directivo-  Indicadores Financieros concertado por ESE y Certificaciones trimestrales de seguimiento .</c:v>
                  </c:pt>
                  <c:pt idx="108">
                    <c:v>Expedir Concepto Técnico para incorporar al presupuesto los recursos del MSPS asignados por Resolcuiòn - Realizar seguimiento a la ejecuciòn, verificar cumplimiento de requisitos y  reportes a través de las plataforma SIHO o el medio que defina el MSPS par</c:v>
                  </c:pt>
                  <c:pt idx="109">
                    <c:v>Asesoría, asistencia técnica y revisión:  elaboración del Presupuesto de Ingresos y Gastos de las ESE del departamento para la siguiente vigencia. - Modificaciones, adiciones al Presupuesto de Ingresos y Gastos, plan de cargos  de las ESE del Departamento </c:v>
                  </c:pt>
                  <c:pt idx="110">
                    <c:v>Realizar propuesta de distribución de los recursos cupos asignados como apoyo a los PSFF a las ESE categorizadas en riesgo medio y alto y modificaciones a la propuesta.  - Asistencia Técnica, seguimiento, revisión, aprobación conceptos objeto de pago por p</c:v>
                  </c:pt>
                  <c:pt idx="111">
                    <c:v>Realizar comunicación solicitud información cuadros informe a la Contraloria General de la Nación (SIRECI) sobre ejecución recursos del Sistema General de Participaciones. Consolidado de la información.</c:v>
                  </c:pt>
                  <c:pt idx="112">
                    <c:v>Colaborar en la ejecución del Plan de Desarrollo del Departamento en lo correspondiente a recursos financieros del sector salud</c:v>
                  </c:pt>
                  <c:pt idx="113">
                    <c:v>Acreditación de Municipios Descentralizados en aspectos financieros</c:v>
                  </c:pt>
                  <c:pt idx="114">
                    <c:v>Coordinar la aplicación de los recursos de Rentas Cedidas, para cofinanciar el régimen subsidado en el 2023. Ajustar de acuerdo a la LMA los recursos girados con y sin situación de fondos</c:v>
                  </c:pt>
                  <c:pt idx="115">
                    <c:v>Efectuar reuniones para realizar el cierre vigencia 2023 de la Sede del Instituto Departamental de Salud con la conciliación entre las Oficinas de Presupuesto , contabilidad y Tesoreria y producir los Actos Administrativos </c:v>
                  </c:pt>
                  <c:pt idx="116">
                    <c:v>Desarrollo de actividades financieras: Ejecución del Presupuesto vigencia 2023</c:v>
                  </c:pt>
                  <c:pt idx="117">
                    <c:v>Contabilización de operaciones económicas, financieras y contables , elaboración informes contables</c:v>
                  </c:pt>
                  <c:pt idx="118">
                    <c:v>Registro Presupuestal de la vigencia  2024  con sus ejecución de disponibildiades, registros y definitivas presupuestales. Recaudos de Tesoreria, pago de compromisos: Conciliaciones, boletines de caja, elaboración y presentación de informes
</c:v>
                  </c:pt>
                  <c:pt idx="119">
                    <c:v>Elaboración, radicación y trámite de ordenes de pago diferentes conceptos</c:v>
                  </c:pt>
                  <c:pt idx="120">
                    <c:v>Coordinar y elaborar los proyectos de ordenanzas, decretos, acuerdos de junta, elaborar y modificar el presupuesto de rentas y gastos del Instituto.</c:v>
                  </c:pt>
                  <c:pt idx="121">
                    <c:v>Elaboración de los diferentes informes requeridos por los Entes Nacional y Entes de Control</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Direccionamiento
Estrategico</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Cin asignacion de recursos SGP-SUBSIDIO A LA OFERTA</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Grupo Recursos Humanos</c:v>
                  </c:pt>
                  <c:pt idx="135">
                    <c:v>ATENCION EN SALUD </c:v>
                  </c:pt>
                  <c:pt idx="188">
                    <c:v>SALUD PUBLICA </c:v>
                  </c:pt>
                </c:lvl>
              </c:multiLvlStrCache>
            </c:multiLvlStrRef>
          </c:cat>
          <c:val>
            <c:numRef>
              <c:f>Monitoreo_Seguimento_Evaluación!$F$7:$F$220</c:f>
              <c:numCache>
                <c:formatCode>General</c:formatCode>
                <c:ptCount val="214"/>
                <c:pt idx="0">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1</c:v>
                </c:pt>
                <c:pt idx="47">
                  <c:v>2</c:v>
                </c:pt>
                <c:pt idx="48">
                  <c:v>0</c:v>
                </c:pt>
                <c:pt idx="50">
                  <c:v>0</c:v>
                </c:pt>
                <c:pt idx="51">
                  <c:v>0</c:v>
                </c:pt>
                <c:pt idx="52">
                  <c:v>0</c:v>
                </c:pt>
                <c:pt idx="54">
                  <c:v>0</c:v>
                </c:pt>
                <c:pt idx="56">
                  <c:v>0</c:v>
                </c:pt>
                <c:pt idx="57">
                  <c:v>0</c:v>
                </c:pt>
                <c:pt idx="58">
                  <c:v>0</c:v>
                </c:pt>
                <c:pt idx="59">
                  <c:v>0</c:v>
                </c:pt>
                <c:pt idx="60">
                  <c:v>0</c:v>
                </c:pt>
                <c:pt idx="61">
                  <c:v>0</c:v>
                </c:pt>
                <c:pt idx="62">
                  <c:v>0</c:v>
                </c:pt>
                <c:pt idx="64">
                  <c:v>0</c:v>
                </c:pt>
                <c:pt idx="65">
                  <c:v>0</c:v>
                </c:pt>
                <c:pt idx="66">
                  <c:v>0</c:v>
                </c:pt>
                <c:pt idx="67">
                  <c:v>0</c:v>
                </c:pt>
                <c:pt idx="69">
                  <c:v>0</c:v>
                </c:pt>
                <c:pt idx="70">
                  <c:v>0</c:v>
                </c:pt>
                <c:pt idx="71">
                  <c:v>0</c:v>
                </c:pt>
                <c:pt idx="72">
                  <c:v>0</c:v>
                </c:pt>
                <c:pt idx="74">
                  <c:v>0</c:v>
                </c:pt>
                <c:pt idx="75">
                  <c:v>0</c:v>
                </c:pt>
                <c:pt idx="77">
                  <c:v>0</c:v>
                </c:pt>
                <c:pt idx="78">
                  <c:v>0</c:v>
                </c:pt>
                <c:pt idx="81">
                  <c:v>0</c:v>
                </c:pt>
                <c:pt idx="83">
                  <c:v>0</c:v>
                </c:pt>
                <c:pt idx="84">
                  <c:v>0</c:v>
                </c:pt>
                <c:pt idx="86">
                  <c:v>0</c:v>
                </c:pt>
                <c:pt idx="90">
                  <c:v>0</c:v>
                </c:pt>
                <c:pt idx="92">
                  <c:v>0</c:v>
                </c:pt>
                <c:pt idx="93">
                  <c:v>0</c:v>
                </c:pt>
                <c:pt idx="94">
                  <c:v>0</c:v>
                </c:pt>
                <c:pt idx="95">
                  <c:v>0</c:v>
                </c:pt>
                <c:pt idx="96">
                  <c:v>0</c:v>
                </c:pt>
                <c:pt idx="97">
                  <c:v>0</c:v>
                </c:pt>
                <c:pt idx="98">
                  <c:v>0</c:v>
                </c:pt>
                <c:pt idx="99">
                  <c:v>0</c:v>
                </c:pt>
                <c:pt idx="100">
                  <c:v>0</c:v>
                </c:pt>
                <c:pt idx="101">
                  <c:v>0</c:v>
                </c:pt>
                <c:pt idx="104">
                  <c:v>80</c:v>
                </c:pt>
                <c:pt idx="105">
                  <c:v>0</c:v>
                </c:pt>
                <c:pt idx="106">
                  <c:v>0</c:v>
                </c:pt>
                <c:pt idx="107">
                  <c:v>0</c:v>
                </c:pt>
                <c:pt idx="108">
                  <c:v>0</c:v>
                </c:pt>
                <c:pt idx="109">
                  <c:v>0</c:v>
                </c:pt>
                <c:pt idx="110">
                  <c:v>0</c:v>
                </c:pt>
                <c:pt idx="111">
                  <c:v>1</c:v>
                </c:pt>
                <c:pt idx="112">
                  <c:v>4</c:v>
                </c:pt>
                <c:pt idx="113">
                  <c:v>6</c:v>
                </c:pt>
                <c:pt idx="114">
                  <c:v>0</c:v>
                </c:pt>
                <c:pt idx="115">
                  <c:v>0</c:v>
                </c:pt>
                <c:pt idx="116">
                  <c:v>12</c:v>
                </c:pt>
                <c:pt idx="117">
                  <c:v>4</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12</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2">
                  <c:v>0</c:v>
                </c:pt>
                <c:pt idx="203">
                  <c:v>0</c:v>
                </c:pt>
                <c:pt idx="204">
                  <c:v>0</c:v>
                </c:pt>
                <c:pt idx="205">
                  <c:v>0</c:v>
                </c:pt>
                <c:pt idx="206">
                  <c:v>0</c:v>
                </c:pt>
                <c:pt idx="207">
                  <c:v>0</c:v>
                </c:pt>
                <c:pt idx="208">
                  <c:v>0</c:v>
                </c:pt>
                <c:pt idx="209">
                  <c:v>0</c:v>
                </c:pt>
                <c:pt idx="210">
                  <c:v>0</c:v>
                </c:pt>
                <c:pt idx="211">
                  <c:v>0</c:v>
                </c:pt>
                <c:pt idx="212">
                  <c:v>0</c:v>
                </c:pt>
                <c:pt idx="213">
                  <c:v>0</c:v>
                </c:pt>
              </c:numCache>
            </c:numRef>
          </c:val>
          <c:extLst>
            <c:ext xmlns:c16="http://schemas.microsoft.com/office/drawing/2014/chart" uri="{C3380CC4-5D6E-409C-BE32-E72D297353CC}">
              <c16:uniqueId val="{00000001-22F5-417D-A0B0-C1FC6CF47164}"/>
            </c:ext>
          </c:extLst>
        </c:ser>
        <c:ser>
          <c:idx val="2"/>
          <c:order val="2"/>
          <c:tx>
            <c:strRef>
              <c:f>Monitoreo_Seguimento_Evaluación!$G$1:$G$6</c:f>
              <c:strCache>
                <c:ptCount val="6"/>
                <c:pt idx="0">
                  <c:v>DIRECCIONAMIENTO ESTRATEGICO</c:v>
                </c:pt>
                <c:pt idx="1">
                  <c:v>MONITOREO, SEGUIMIENTO Y EVALUACION DEL PLAN DE ACCION INSTITUCIONAL</c:v>
                </c:pt>
              </c:strCache>
            </c:strRef>
          </c:tx>
          <c:spPr>
            <a:solidFill>
              <a:schemeClr val="accent3"/>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Documentos soportes para revisión y validación de información .  Información cargada en el aplicativo web en los plazos establecidos por el Ministerio de Salud y protección Social  y Resolución del IDS</c:v>
                  </c:pt>
                  <c:pt idx="105">
                    <c:v>- Documento del PSFF presentado a Ministerio de Hacienda y viabilizado a la ESE.  
- Informe de monitoreo  Trimestral del  PSFF entregado por la ESE con PSFF para Revisión y validación.
- Informe de Seguimiento Trimestral elaborado a las ESE con PSFF y env</c:v>
                  </c:pt>
                  <c:pt idx="106">
                    <c:v>Actas de conciliación  que serán generadas en virtud de la Resoluciòn 1545 de 2019 y sus modificaciones desde el  aplicativo de gestión de aportes patronales del MSPS o a traves de cumplimiento deotras normas. 
- Cierre de mesas y cargue de Actas de concil</c:v>
                  </c:pt>
                  <c:pt idx="107">
                    <c:v>Grupo Financiero - Asesores con responsabilidad de las ESE para documento de distribución y ejecución Recursos de Oferta del sistema General de Participaciones</c:v>
                  </c:pt>
                  <c:pt idx="108">
                    <c:v>Total asignado por resolucion y Numero de ESE con  valor asignado - Informes de ejecuciòn y reportes exigidos por la norma  para su ejecuciòn</c:v>
                  </c:pt>
                  <c:pt idx="109">
                    <c:v>Circularizar lineamientos para elaboración del proyecto de presupuesto ingresos y gastos de la vigencia 2023. Presupuestos elaborados. Presupuestos programados. Modificaciones presupuestales asesoradas.  Conceptos aprobación presupuesto y modificaciones a </c:v>
                  </c:pt>
                  <c:pt idx="110">
                    <c:v>Documentos soportes presentados por la ESE a las cuales se le asignaron recursos de acuerdo a la descripción de la medida asignada.  Resolución IDS asignación cupo recursos. Archivos documentales concepto de pago. </c:v>
                  </c:pt>
                  <c:pt idx="111">
                    <c:v>Consolidado de la documentación solicitada y remitida a la Contadora del Departamento </c:v>
                  </c:pt>
                  <c:pt idx="112">
                    <c:v>Plan de Desarrollo del Departamento elaborado 2024-2027</c:v>
                  </c:pt>
                  <c:pt idx="113">
                    <c:v>Certificaciones e informes financiero requerido de cada muncipio descentralizado según metodología MSPS</c:v>
                  </c:pt>
                  <c:pt idx="114">
                    <c:v>Resolución (s) de distribución de recursos de confinanciación por municipios y cuadro de distribución por fuentes del régimen subsidiado- Acto Administrativo de ajustes de recursos con y sin situación de fondos de acuerdo a la LMA mensual</c:v>
                  </c:pt>
                  <c:pt idx="115">
                    <c:v>Documentos de constitución de Reservas y Cuentas por pagar, cuadro operaciones de cierre.</c:v>
                  </c:pt>
                  <c:pt idx="116">
                    <c:v>Ejecución presupuestal de Ingresos y Gastos</c:v>
                  </c:pt>
                  <c:pt idx="117">
                    <c:v>Informes contables presentados a los Entes Nacionales y de Control y registro operaciones en el sofware de TNS</c:v>
                  </c:pt>
                  <c:pt idx="118">
                    <c:v>movimientos de presupuesto, contabilidad y tesoreria registrados en el sistema integrado financiero TNS</c:v>
                  </c:pt>
                  <c:pt idx="119">
                    <c:v>Cuentas de cobro con el cumplimiento de los requisitos registradas y pagadas</c:v>
                  </c:pt>
                  <c:pt idx="120">
                    <c:v>Documentos : Ordenanzas y/o Decretos. Acuerdos Junta de Salud </c:v>
                  </c:pt>
                  <c:pt idx="121">
                    <c:v>Informes presentados oportunamente a entes nacionales y de control fiscal en medio físico y/o magnético o en archivos planos a través de cargas en páguina web</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Sistemas de Información</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Coordinar la entrega y validación de  la información hospitalaria en la aplicación del Decreto 2193 de 2004, a todas la Red Pública del Departamento</c:v>
                  </c:pt>
                  <c:pt idx="105">
                    <c:v>Coordinar la elaboración de los Programas de Saneamiento Fiscal y Financiero de las ESE categorizadas en riesgo medio o alto de acuerdo al aplicativo y metodología del MSE de los PSFF de las ESE, páguina web del Ministerio de Hacienda y Crédito Público  y </c:v>
                  </c:pt>
                  <c:pt idx="106">
                    <c:v>Convocar y coordinar mesas de saneamiento  de acuerdo a la solicitud de las entidades empledoras o Administradoras en cumplimiento de información  del  inciso   segundo  del  artículo  9 de  la Resolución 1545-10/06/2019 
- Actualizar el registro de la  in</c:v>
                  </c:pt>
                  <c:pt idx="107">
                    <c:v>Documento de Distribución recursos SGP- Subsidio Oferta por ESE y por Municipio aprobados por Comité Directivo-  Indicadores Financieros concertado por ESE y Certificaciones trimestrales de seguimiento .</c:v>
                  </c:pt>
                  <c:pt idx="108">
                    <c:v>Expedir Concepto Técnico para incorporar al presupuesto los recursos del MSPS asignados por Resolcuiòn - Realizar seguimiento a la ejecuciòn, verificar cumplimiento de requisitos y  reportes a través de las plataforma SIHO o el medio que defina el MSPS par</c:v>
                  </c:pt>
                  <c:pt idx="109">
                    <c:v>Asesoría, asistencia técnica y revisión:  elaboración del Presupuesto de Ingresos y Gastos de las ESE del departamento para la siguiente vigencia. - Modificaciones, adiciones al Presupuesto de Ingresos y Gastos, plan de cargos  de las ESE del Departamento </c:v>
                  </c:pt>
                  <c:pt idx="110">
                    <c:v>Realizar propuesta de distribución de los recursos cupos asignados como apoyo a los PSFF a las ESE categorizadas en riesgo medio y alto y modificaciones a la propuesta.  - Asistencia Técnica, seguimiento, revisión, aprobación conceptos objeto de pago por p</c:v>
                  </c:pt>
                  <c:pt idx="111">
                    <c:v>Realizar comunicación solicitud información cuadros informe a la Contraloria General de la Nación (SIRECI) sobre ejecución recursos del Sistema General de Participaciones. Consolidado de la información.</c:v>
                  </c:pt>
                  <c:pt idx="112">
                    <c:v>Colaborar en la ejecución del Plan de Desarrollo del Departamento en lo correspondiente a recursos financieros del sector salud</c:v>
                  </c:pt>
                  <c:pt idx="113">
                    <c:v>Acreditación de Municipios Descentralizados en aspectos financieros</c:v>
                  </c:pt>
                  <c:pt idx="114">
                    <c:v>Coordinar la aplicación de los recursos de Rentas Cedidas, para cofinanciar el régimen subsidado en el 2023. Ajustar de acuerdo a la LMA los recursos girados con y sin situación de fondos</c:v>
                  </c:pt>
                  <c:pt idx="115">
                    <c:v>Efectuar reuniones para realizar el cierre vigencia 2023 de la Sede del Instituto Departamental de Salud con la conciliación entre las Oficinas de Presupuesto , contabilidad y Tesoreria y producir los Actos Administrativos </c:v>
                  </c:pt>
                  <c:pt idx="116">
                    <c:v>Desarrollo de actividades financieras: Ejecución del Presupuesto vigencia 2023</c:v>
                  </c:pt>
                  <c:pt idx="117">
                    <c:v>Contabilización de operaciones económicas, financieras y contables , elaboración informes contables</c:v>
                  </c:pt>
                  <c:pt idx="118">
                    <c:v>Registro Presupuestal de la vigencia  2024  con sus ejecución de disponibildiades, registros y definitivas presupuestales. Recaudos de Tesoreria, pago de compromisos: Conciliaciones, boletines de caja, elaboración y presentación de informes
</c:v>
                  </c:pt>
                  <c:pt idx="119">
                    <c:v>Elaboración, radicación y trámite de ordenes de pago diferentes conceptos</c:v>
                  </c:pt>
                  <c:pt idx="120">
                    <c:v>Coordinar y elaborar los proyectos de ordenanzas, decretos, acuerdos de junta, elaborar y modificar el presupuesto de rentas y gastos del Instituto.</c:v>
                  </c:pt>
                  <c:pt idx="121">
                    <c:v>Elaboración de los diferentes informes requeridos por los Entes Nacional y Entes de Control</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Direccionamiento
Estrategico</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Cin asignacion de recursos SGP-SUBSIDIO A LA OFERTA</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Grupo Recursos Humanos</c:v>
                  </c:pt>
                  <c:pt idx="135">
                    <c:v>ATENCION EN SALUD </c:v>
                  </c:pt>
                  <c:pt idx="188">
                    <c:v>SALUD PUBLICA </c:v>
                  </c:pt>
                </c:lvl>
              </c:multiLvlStrCache>
            </c:multiLvlStrRef>
          </c:cat>
          <c:val>
            <c:numRef>
              <c:f>Monitoreo_Seguimento_Evaluación!$G$7:$G$220</c:f>
              <c:numCache>
                <c:formatCode>General</c:formatCode>
                <c:ptCount val="214"/>
                <c:pt idx="2">
                  <c:v>0</c:v>
                </c:pt>
                <c:pt idx="3">
                  <c:v>1</c:v>
                </c:pt>
                <c:pt idx="4">
                  <c:v>1</c:v>
                </c:pt>
                <c:pt idx="5">
                  <c:v>4</c:v>
                </c:pt>
                <c:pt idx="6">
                  <c:v>4</c:v>
                </c:pt>
                <c:pt idx="7">
                  <c:v>0</c:v>
                </c:pt>
                <c:pt idx="8">
                  <c:v>1</c:v>
                </c:pt>
                <c:pt idx="9">
                  <c:v>1</c:v>
                </c:pt>
                <c:pt idx="10">
                  <c:v>1</c:v>
                </c:pt>
                <c:pt idx="11">
                  <c:v>1</c:v>
                </c:pt>
                <c:pt idx="12">
                  <c:v>1</c:v>
                </c:pt>
                <c:pt idx="13">
                  <c:v>0</c:v>
                </c:pt>
                <c:pt idx="15">
                  <c:v>1</c:v>
                </c:pt>
                <c:pt idx="16">
                  <c:v>1</c:v>
                </c:pt>
                <c:pt idx="17">
                  <c:v>0</c:v>
                </c:pt>
                <c:pt idx="18">
                  <c:v>0</c:v>
                </c:pt>
                <c:pt idx="19">
                  <c:v>6</c:v>
                </c:pt>
                <c:pt idx="20">
                  <c:v>1</c:v>
                </c:pt>
                <c:pt idx="21">
                  <c:v>1</c:v>
                </c:pt>
                <c:pt idx="22" formatCode="0%">
                  <c:v>0</c:v>
                </c:pt>
                <c:pt idx="23">
                  <c:v>0</c:v>
                </c:pt>
                <c:pt idx="24" formatCode="0%">
                  <c:v>0.01</c:v>
                </c:pt>
                <c:pt idx="25">
                  <c:v>1</c:v>
                </c:pt>
                <c:pt idx="26">
                  <c:v>0</c:v>
                </c:pt>
                <c:pt idx="27">
                  <c:v>0</c:v>
                </c:pt>
                <c:pt idx="28">
                  <c:v>0</c:v>
                </c:pt>
                <c:pt idx="29">
                  <c:v>4</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54</c:v>
                </c:pt>
                <c:pt idx="46">
                  <c:v>1</c:v>
                </c:pt>
                <c:pt idx="47">
                  <c:v>2</c:v>
                </c:pt>
                <c:pt idx="48">
                  <c:v>0</c:v>
                </c:pt>
                <c:pt idx="50">
                  <c:v>0</c:v>
                </c:pt>
                <c:pt idx="51">
                  <c:v>0</c:v>
                </c:pt>
                <c:pt idx="52">
                  <c:v>0</c:v>
                </c:pt>
                <c:pt idx="54">
                  <c:v>0</c:v>
                </c:pt>
                <c:pt idx="56">
                  <c:v>0</c:v>
                </c:pt>
                <c:pt idx="57">
                  <c:v>0</c:v>
                </c:pt>
                <c:pt idx="58">
                  <c:v>0</c:v>
                </c:pt>
                <c:pt idx="59">
                  <c:v>0</c:v>
                </c:pt>
                <c:pt idx="60">
                  <c:v>0</c:v>
                </c:pt>
                <c:pt idx="61">
                  <c:v>0</c:v>
                </c:pt>
                <c:pt idx="62">
                  <c:v>0</c:v>
                </c:pt>
                <c:pt idx="64">
                  <c:v>0</c:v>
                </c:pt>
                <c:pt idx="65">
                  <c:v>0</c:v>
                </c:pt>
                <c:pt idx="66">
                  <c:v>0</c:v>
                </c:pt>
                <c:pt idx="67">
                  <c:v>0</c:v>
                </c:pt>
                <c:pt idx="69">
                  <c:v>0</c:v>
                </c:pt>
                <c:pt idx="70">
                  <c:v>0</c:v>
                </c:pt>
                <c:pt idx="71">
                  <c:v>0</c:v>
                </c:pt>
                <c:pt idx="72">
                  <c:v>0</c:v>
                </c:pt>
                <c:pt idx="74">
                  <c:v>0</c:v>
                </c:pt>
                <c:pt idx="75">
                  <c:v>0</c:v>
                </c:pt>
                <c:pt idx="77">
                  <c:v>0</c:v>
                </c:pt>
                <c:pt idx="78">
                  <c:v>0</c:v>
                </c:pt>
                <c:pt idx="81">
                  <c:v>0</c:v>
                </c:pt>
                <c:pt idx="83">
                  <c:v>0</c:v>
                </c:pt>
                <c:pt idx="84">
                  <c:v>0</c:v>
                </c:pt>
                <c:pt idx="86">
                  <c:v>0</c:v>
                </c:pt>
                <c:pt idx="88">
                  <c:v>0</c:v>
                </c:pt>
                <c:pt idx="90">
                  <c:v>10</c:v>
                </c:pt>
                <c:pt idx="92">
                  <c:v>0</c:v>
                </c:pt>
                <c:pt idx="93">
                  <c:v>0</c:v>
                </c:pt>
                <c:pt idx="94">
                  <c:v>1</c:v>
                </c:pt>
                <c:pt idx="95">
                  <c:v>0</c:v>
                </c:pt>
                <c:pt idx="96">
                  <c:v>0</c:v>
                </c:pt>
                <c:pt idx="97">
                  <c:v>0</c:v>
                </c:pt>
                <c:pt idx="98">
                  <c:v>0</c:v>
                </c:pt>
                <c:pt idx="99">
                  <c:v>0</c:v>
                </c:pt>
                <c:pt idx="100">
                  <c:v>0</c:v>
                </c:pt>
                <c:pt idx="101">
                  <c:v>0</c:v>
                </c:pt>
                <c:pt idx="102">
                  <c:v>0</c:v>
                </c:pt>
                <c:pt idx="103">
                  <c:v>0</c:v>
                </c:pt>
                <c:pt idx="104" formatCode="0">
                  <c:v>32</c:v>
                </c:pt>
                <c:pt idx="105" formatCode="0">
                  <c:v>0</c:v>
                </c:pt>
                <c:pt idx="106" formatCode="0">
                  <c:v>17</c:v>
                </c:pt>
                <c:pt idx="107" formatCode="0">
                  <c:v>0</c:v>
                </c:pt>
                <c:pt idx="108" formatCode="#,##0">
                  <c:v>0</c:v>
                </c:pt>
                <c:pt idx="109" formatCode="0">
                  <c:v>20</c:v>
                </c:pt>
                <c:pt idx="110" formatCode="#,##0">
                  <c:v>147012064</c:v>
                </c:pt>
                <c:pt idx="111" formatCode="0">
                  <c:v>1</c:v>
                </c:pt>
                <c:pt idx="112" formatCode="0">
                  <c:v>1</c:v>
                </c:pt>
                <c:pt idx="114" formatCode="&quot;$&quot;\ #,##0">
                  <c:v>7389858854.0699997</c:v>
                </c:pt>
                <c:pt idx="115" formatCode="0">
                  <c:v>2</c:v>
                </c:pt>
                <c:pt idx="116" formatCode="0">
                  <c:v>3</c:v>
                </c:pt>
                <c:pt idx="117" formatCode="0">
                  <c:v>1</c:v>
                </c:pt>
                <c:pt idx="118" formatCode="0">
                  <c:v>506</c:v>
                </c:pt>
                <c:pt idx="119" formatCode="0">
                  <c:v>431</c:v>
                </c:pt>
                <c:pt idx="120" formatCode="0">
                  <c:v>2</c:v>
                </c:pt>
                <c:pt idx="121" formatCode="0">
                  <c:v>26</c:v>
                </c:pt>
                <c:pt idx="122">
                  <c:v>1</c:v>
                </c:pt>
                <c:pt idx="123">
                  <c:v>4</c:v>
                </c:pt>
                <c:pt idx="124">
                  <c:v>1</c:v>
                </c:pt>
                <c:pt idx="125">
                  <c:v>84</c:v>
                </c:pt>
                <c:pt idx="126">
                  <c:v>973</c:v>
                </c:pt>
                <c:pt idx="127">
                  <c:v>3</c:v>
                </c:pt>
                <c:pt idx="128">
                  <c:v>1</c:v>
                </c:pt>
                <c:pt idx="129">
                  <c:v>1</c:v>
                </c:pt>
                <c:pt idx="130">
                  <c:v>1</c:v>
                </c:pt>
                <c:pt idx="131">
                  <c:v>1</c:v>
                </c:pt>
                <c:pt idx="132">
                  <c:v>1</c:v>
                </c:pt>
                <c:pt idx="133">
                  <c:v>16</c:v>
                </c:pt>
                <c:pt idx="134">
                  <c:v>3</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160</c:v>
                </c:pt>
                <c:pt idx="152">
                  <c:v>6</c:v>
                </c:pt>
                <c:pt idx="153">
                  <c:v>160</c:v>
                </c:pt>
                <c:pt idx="154">
                  <c:v>160</c:v>
                </c:pt>
                <c:pt idx="155">
                  <c:v>40</c:v>
                </c:pt>
                <c:pt idx="156">
                  <c:v>1</c:v>
                </c:pt>
                <c:pt idx="157">
                  <c:v>0</c:v>
                </c:pt>
                <c:pt idx="158">
                  <c:v>0</c:v>
                </c:pt>
                <c:pt idx="159">
                  <c:v>160</c:v>
                </c:pt>
                <c:pt idx="160">
                  <c:v>4</c:v>
                </c:pt>
                <c:pt idx="161">
                  <c:v>8</c:v>
                </c:pt>
                <c:pt idx="162">
                  <c:v>183</c:v>
                </c:pt>
                <c:pt idx="163">
                  <c:v>8</c:v>
                </c:pt>
                <c:pt idx="164">
                  <c:v>183</c:v>
                </c:pt>
                <c:pt idx="165">
                  <c:v>0</c:v>
                </c:pt>
                <c:pt idx="166">
                  <c:v>36</c:v>
                </c:pt>
                <c:pt idx="167">
                  <c:v>0</c:v>
                </c:pt>
                <c:pt idx="168">
                  <c:v>2</c:v>
                </c:pt>
                <c:pt idx="169">
                  <c:v>0</c:v>
                </c:pt>
                <c:pt idx="170">
                  <c:v>0</c:v>
                </c:pt>
                <c:pt idx="171">
                  <c:v>0</c:v>
                </c:pt>
                <c:pt idx="172">
                  <c:v>0</c:v>
                </c:pt>
                <c:pt idx="173">
                  <c:v>4</c:v>
                </c:pt>
                <c:pt idx="174">
                  <c:v>4</c:v>
                </c:pt>
                <c:pt idx="175">
                  <c:v>4</c:v>
                </c:pt>
                <c:pt idx="176">
                  <c:v>16</c:v>
                </c:pt>
                <c:pt idx="177">
                  <c:v>12</c:v>
                </c:pt>
                <c:pt idx="178">
                  <c:v>2</c:v>
                </c:pt>
                <c:pt idx="179">
                  <c:v>12</c:v>
                </c:pt>
                <c:pt idx="180">
                  <c:v>12</c:v>
                </c:pt>
                <c:pt idx="181">
                  <c:v>12</c:v>
                </c:pt>
                <c:pt idx="182">
                  <c:v>12</c:v>
                </c:pt>
                <c:pt idx="183">
                  <c:v>7</c:v>
                </c:pt>
                <c:pt idx="184">
                  <c:v>2500</c:v>
                </c:pt>
                <c:pt idx="185">
                  <c:v>5430</c:v>
                </c:pt>
                <c:pt idx="186">
                  <c:v>1</c:v>
                </c:pt>
                <c:pt idx="187">
                  <c:v>52000</c:v>
                </c:pt>
                <c:pt idx="188">
                  <c:v>11</c:v>
                </c:pt>
                <c:pt idx="189">
                  <c:v>0</c:v>
                </c:pt>
                <c:pt idx="190">
                  <c:v>0</c:v>
                </c:pt>
                <c:pt idx="191">
                  <c:v>0</c:v>
                </c:pt>
                <c:pt idx="192">
                  <c:v>0</c:v>
                </c:pt>
                <c:pt idx="193">
                  <c:v>0</c:v>
                </c:pt>
                <c:pt idx="194">
                  <c:v>1</c:v>
                </c:pt>
                <c:pt idx="195">
                  <c:v>1</c:v>
                </c:pt>
                <c:pt idx="196">
                  <c:v>39</c:v>
                </c:pt>
                <c:pt idx="197">
                  <c:v>0</c:v>
                </c:pt>
                <c:pt idx="198">
                  <c:v>40</c:v>
                </c:pt>
                <c:pt idx="199">
                  <c:v>0</c:v>
                </c:pt>
                <c:pt idx="200">
                  <c:v>0</c:v>
                </c:pt>
                <c:pt idx="201">
                  <c:v>0</c:v>
                </c:pt>
                <c:pt idx="202">
                  <c:v>2</c:v>
                </c:pt>
                <c:pt idx="203">
                  <c:v>3</c:v>
                </c:pt>
                <c:pt idx="204">
                  <c:v>3</c:v>
                </c:pt>
                <c:pt idx="205">
                  <c:v>1</c:v>
                </c:pt>
                <c:pt idx="206">
                  <c:v>2</c:v>
                </c:pt>
                <c:pt idx="207">
                  <c:v>2</c:v>
                </c:pt>
                <c:pt idx="208">
                  <c:v>2</c:v>
                </c:pt>
                <c:pt idx="209">
                  <c:v>1</c:v>
                </c:pt>
                <c:pt idx="210">
                  <c:v>2</c:v>
                </c:pt>
                <c:pt idx="211">
                  <c:v>1</c:v>
                </c:pt>
                <c:pt idx="212">
                  <c:v>4</c:v>
                </c:pt>
                <c:pt idx="213">
                  <c:v>2</c:v>
                </c:pt>
              </c:numCache>
            </c:numRef>
          </c:val>
          <c:extLst>
            <c:ext xmlns:c16="http://schemas.microsoft.com/office/drawing/2014/chart" uri="{C3380CC4-5D6E-409C-BE32-E72D297353CC}">
              <c16:uniqueId val="{00000002-22F5-417D-A0B0-C1FC6CF47164}"/>
            </c:ext>
          </c:extLst>
        </c:ser>
        <c:ser>
          <c:idx val="3"/>
          <c:order val="3"/>
          <c:tx>
            <c:strRef>
              <c:f>Monitoreo_Seguimento_Evaluación!$H$1:$H$6</c:f>
              <c:strCache>
                <c:ptCount val="6"/>
                <c:pt idx="0">
                  <c:v>DIRECCIONAMIENTO ESTRATEGICO</c:v>
                </c:pt>
                <c:pt idx="1">
                  <c:v>MONITOREO, SEGUIMIENTO Y EVALUACION DEL PLAN DE ACCION INSTITUCIONAL</c:v>
                </c:pt>
              </c:strCache>
            </c:strRef>
          </c:tx>
          <c:spPr>
            <a:solidFill>
              <a:schemeClr val="accent4"/>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Documentos soportes para revisión y validación de información .  Información cargada en el aplicativo web en los plazos establecidos por el Ministerio de Salud y protección Social  y Resolución del IDS</c:v>
                  </c:pt>
                  <c:pt idx="105">
                    <c:v>- Documento del PSFF presentado a Ministerio de Hacienda y viabilizado a la ESE.  
- Informe de monitoreo  Trimestral del  PSFF entregado por la ESE con PSFF para Revisión y validación.
- Informe de Seguimiento Trimestral elaborado a las ESE con PSFF y env</c:v>
                  </c:pt>
                  <c:pt idx="106">
                    <c:v>Actas de conciliación  que serán generadas en virtud de la Resoluciòn 1545 de 2019 y sus modificaciones desde el  aplicativo de gestión de aportes patronales del MSPS o a traves de cumplimiento deotras normas. 
- Cierre de mesas y cargue de Actas de concil</c:v>
                  </c:pt>
                  <c:pt idx="107">
                    <c:v>Grupo Financiero - Asesores con responsabilidad de las ESE para documento de distribución y ejecución Recursos de Oferta del sistema General de Participaciones</c:v>
                  </c:pt>
                  <c:pt idx="108">
                    <c:v>Total asignado por resolucion y Numero de ESE con  valor asignado - Informes de ejecuciòn y reportes exigidos por la norma  para su ejecuciòn</c:v>
                  </c:pt>
                  <c:pt idx="109">
                    <c:v>Circularizar lineamientos para elaboración del proyecto de presupuesto ingresos y gastos de la vigencia 2023. Presupuestos elaborados. Presupuestos programados. Modificaciones presupuestales asesoradas.  Conceptos aprobación presupuesto y modificaciones a </c:v>
                  </c:pt>
                  <c:pt idx="110">
                    <c:v>Documentos soportes presentados por la ESE a las cuales se le asignaron recursos de acuerdo a la descripción de la medida asignada.  Resolución IDS asignación cupo recursos. Archivos documentales concepto de pago. </c:v>
                  </c:pt>
                  <c:pt idx="111">
                    <c:v>Consolidado de la documentación solicitada y remitida a la Contadora del Departamento </c:v>
                  </c:pt>
                  <c:pt idx="112">
                    <c:v>Plan de Desarrollo del Departamento elaborado 2024-2027</c:v>
                  </c:pt>
                  <c:pt idx="113">
                    <c:v>Certificaciones e informes financiero requerido de cada muncipio descentralizado según metodología MSPS</c:v>
                  </c:pt>
                  <c:pt idx="114">
                    <c:v>Resolución (s) de distribución de recursos de confinanciación por municipios y cuadro de distribución por fuentes del régimen subsidiado- Acto Administrativo de ajustes de recursos con y sin situación de fondos de acuerdo a la LMA mensual</c:v>
                  </c:pt>
                  <c:pt idx="115">
                    <c:v>Documentos de constitución de Reservas y Cuentas por pagar, cuadro operaciones de cierre.</c:v>
                  </c:pt>
                  <c:pt idx="116">
                    <c:v>Ejecución presupuestal de Ingresos y Gastos</c:v>
                  </c:pt>
                  <c:pt idx="117">
                    <c:v>Informes contables presentados a los Entes Nacionales y de Control y registro operaciones en el sofware de TNS</c:v>
                  </c:pt>
                  <c:pt idx="118">
                    <c:v>movimientos de presupuesto, contabilidad y tesoreria registrados en el sistema integrado financiero TNS</c:v>
                  </c:pt>
                  <c:pt idx="119">
                    <c:v>Cuentas de cobro con el cumplimiento de los requisitos registradas y pagadas</c:v>
                  </c:pt>
                  <c:pt idx="120">
                    <c:v>Documentos : Ordenanzas y/o Decretos. Acuerdos Junta de Salud </c:v>
                  </c:pt>
                  <c:pt idx="121">
                    <c:v>Informes presentados oportunamente a entes nacionales y de control fiscal en medio físico y/o magnético o en archivos planos a través de cargas en páguina web</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Sistemas de Información</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Coordinar la entrega y validación de  la información hospitalaria en la aplicación del Decreto 2193 de 2004, a todas la Red Pública del Departamento</c:v>
                  </c:pt>
                  <c:pt idx="105">
                    <c:v>Coordinar la elaboración de los Programas de Saneamiento Fiscal y Financiero de las ESE categorizadas en riesgo medio o alto de acuerdo al aplicativo y metodología del MSE de los PSFF de las ESE, páguina web del Ministerio de Hacienda y Crédito Público  y </c:v>
                  </c:pt>
                  <c:pt idx="106">
                    <c:v>Convocar y coordinar mesas de saneamiento  de acuerdo a la solicitud de las entidades empledoras o Administradoras en cumplimiento de información  del  inciso   segundo  del  artículo  9 de  la Resolución 1545-10/06/2019 
- Actualizar el registro de la  in</c:v>
                  </c:pt>
                  <c:pt idx="107">
                    <c:v>Documento de Distribución recursos SGP- Subsidio Oferta por ESE y por Municipio aprobados por Comité Directivo-  Indicadores Financieros concertado por ESE y Certificaciones trimestrales de seguimiento .</c:v>
                  </c:pt>
                  <c:pt idx="108">
                    <c:v>Expedir Concepto Técnico para incorporar al presupuesto los recursos del MSPS asignados por Resolcuiòn - Realizar seguimiento a la ejecuciòn, verificar cumplimiento de requisitos y  reportes a través de las plataforma SIHO o el medio que defina el MSPS par</c:v>
                  </c:pt>
                  <c:pt idx="109">
                    <c:v>Asesoría, asistencia técnica y revisión:  elaboración del Presupuesto de Ingresos y Gastos de las ESE del departamento para la siguiente vigencia. - Modificaciones, adiciones al Presupuesto de Ingresos y Gastos, plan de cargos  de las ESE del Departamento </c:v>
                  </c:pt>
                  <c:pt idx="110">
                    <c:v>Realizar propuesta de distribución de los recursos cupos asignados como apoyo a los PSFF a las ESE categorizadas en riesgo medio y alto y modificaciones a la propuesta.  - Asistencia Técnica, seguimiento, revisión, aprobación conceptos objeto de pago por p</c:v>
                  </c:pt>
                  <c:pt idx="111">
                    <c:v>Realizar comunicación solicitud información cuadros informe a la Contraloria General de la Nación (SIRECI) sobre ejecución recursos del Sistema General de Participaciones. Consolidado de la información.</c:v>
                  </c:pt>
                  <c:pt idx="112">
                    <c:v>Colaborar en la ejecución del Plan de Desarrollo del Departamento en lo correspondiente a recursos financieros del sector salud</c:v>
                  </c:pt>
                  <c:pt idx="113">
                    <c:v>Acreditación de Municipios Descentralizados en aspectos financieros</c:v>
                  </c:pt>
                  <c:pt idx="114">
                    <c:v>Coordinar la aplicación de los recursos de Rentas Cedidas, para cofinanciar el régimen subsidado en el 2023. Ajustar de acuerdo a la LMA los recursos girados con y sin situación de fondos</c:v>
                  </c:pt>
                  <c:pt idx="115">
                    <c:v>Efectuar reuniones para realizar el cierre vigencia 2023 de la Sede del Instituto Departamental de Salud con la conciliación entre las Oficinas de Presupuesto , contabilidad y Tesoreria y producir los Actos Administrativos </c:v>
                  </c:pt>
                  <c:pt idx="116">
                    <c:v>Desarrollo de actividades financieras: Ejecución del Presupuesto vigencia 2023</c:v>
                  </c:pt>
                  <c:pt idx="117">
                    <c:v>Contabilización de operaciones económicas, financieras y contables , elaboración informes contables</c:v>
                  </c:pt>
                  <c:pt idx="118">
                    <c:v>Registro Presupuestal de la vigencia  2024  con sus ejecución de disponibildiades, registros y definitivas presupuestales. Recaudos de Tesoreria, pago de compromisos: Conciliaciones, boletines de caja, elaboración y presentación de informes
</c:v>
                  </c:pt>
                  <c:pt idx="119">
                    <c:v>Elaboración, radicación y trámite de ordenes de pago diferentes conceptos</c:v>
                  </c:pt>
                  <c:pt idx="120">
                    <c:v>Coordinar y elaborar los proyectos de ordenanzas, decretos, acuerdos de junta, elaborar y modificar el presupuesto de rentas y gastos del Instituto.</c:v>
                  </c:pt>
                  <c:pt idx="121">
                    <c:v>Elaboración de los diferentes informes requeridos por los Entes Nacional y Entes de Control</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Direccionamiento
Estrategico</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Cin asignacion de recursos SGP-SUBSIDIO A LA OFERTA</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Grupo Recursos Humanos</c:v>
                  </c:pt>
                  <c:pt idx="135">
                    <c:v>ATENCION EN SALUD </c:v>
                  </c:pt>
                  <c:pt idx="188">
                    <c:v>SALUD PUBLICA </c:v>
                  </c:pt>
                </c:lvl>
              </c:multiLvlStrCache>
            </c:multiLvlStrRef>
          </c:cat>
          <c:val>
            <c:numRef>
              <c:f>Monitoreo_Seguimento_Evaluación!$H$7:$H$220</c:f>
              <c:numCache>
                <c:formatCode>General</c:formatCode>
                <c:ptCount val="214"/>
                <c:pt idx="0">
                  <c:v>0</c:v>
                </c:pt>
                <c:pt idx="1">
                  <c:v>0</c:v>
                </c:pt>
                <c:pt idx="2">
                  <c:v>0</c:v>
                </c:pt>
                <c:pt idx="3" formatCode="0">
                  <c:v>1</c:v>
                </c:pt>
                <c:pt idx="4" formatCode="0">
                  <c:v>1</c:v>
                </c:pt>
                <c:pt idx="5" formatCode="0">
                  <c:v>1</c:v>
                </c:pt>
                <c:pt idx="6" formatCode="0">
                  <c:v>1</c:v>
                </c:pt>
                <c:pt idx="7" formatCode="0">
                  <c:v>0</c:v>
                </c:pt>
                <c:pt idx="8" formatCode="0">
                  <c:v>0</c:v>
                </c:pt>
                <c:pt idx="9" formatCode="0">
                  <c:v>1</c:v>
                </c:pt>
                <c:pt idx="10" formatCode="0">
                  <c:v>1</c:v>
                </c:pt>
                <c:pt idx="11" formatCode="0">
                  <c:v>1</c:v>
                </c:pt>
                <c:pt idx="12" formatCode="0">
                  <c:v>1</c:v>
                </c:pt>
                <c:pt idx="13" formatCode="0">
                  <c:v>0</c:v>
                </c:pt>
                <c:pt idx="14" formatCode="0">
                  <c:v>0</c:v>
                </c:pt>
                <c:pt idx="15" formatCode="0">
                  <c:v>1</c:v>
                </c:pt>
                <c:pt idx="16" formatCode="0">
                  <c:v>7</c:v>
                </c:pt>
                <c:pt idx="17" formatCode="0">
                  <c:v>5</c:v>
                </c:pt>
                <c:pt idx="18" formatCode="0">
                  <c:v>2</c:v>
                </c:pt>
                <c:pt idx="19" formatCode="0">
                  <c:v>3</c:v>
                </c:pt>
                <c:pt idx="20" formatCode="0">
                  <c:v>0</c:v>
                </c:pt>
                <c:pt idx="21" formatCode="0">
                  <c:v>0</c:v>
                </c:pt>
                <c:pt idx="22" formatCode="0">
                  <c:v>0</c:v>
                </c:pt>
                <c:pt idx="23" formatCode="0">
                  <c:v>0</c:v>
                </c:pt>
                <c:pt idx="24" formatCode="0.0">
                  <c:v>0</c:v>
                </c:pt>
                <c:pt idx="25" formatCode="0.0">
                  <c:v>0</c:v>
                </c:pt>
                <c:pt idx="26" formatCode="0">
                  <c:v>0</c:v>
                </c:pt>
                <c:pt idx="27" formatCode="0">
                  <c:v>0</c:v>
                </c:pt>
                <c:pt idx="28" formatCode="0">
                  <c:v>0</c:v>
                </c:pt>
                <c:pt idx="29" formatCode="0">
                  <c:v>0</c:v>
                </c:pt>
                <c:pt idx="30" formatCode="0">
                  <c:v>0</c:v>
                </c:pt>
                <c:pt idx="31" formatCode="0">
                  <c:v>1</c:v>
                </c:pt>
                <c:pt idx="32" formatCode="0">
                  <c:v>0</c:v>
                </c:pt>
                <c:pt idx="33" formatCode="0">
                  <c:v>1536</c:v>
                </c:pt>
                <c:pt idx="34" formatCode="0.0">
                  <c:v>32</c:v>
                </c:pt>
                <c:pt idx="35" formatCode="0.0">
                  <c:v>0</c:v>
                </c:pt>
                <c:pt idx="36" formatCode="0">
                  <c:v>0</c:v>
                </c:pt>
                <c:pt idx="37" formatCode="0">
                  <c:v>0</c:v>
                </c:pt>
                <c:pt idx="38" formatCode="0">
                  <c:v>6</c:v>
                </c:pt>
                <c:pt idx="39" formatCode="0%">
                  <c:v>0</c:v>
                </c:pt>
                <c:pt idx="40" formatCode="0%">
                  <c:v>0</c:v>
                </c:pt>
                <c:pt idx="41" formatCode="0%">
                  <c:v>0</c:v>
                </c:pt>
                <c:pt idx="42" formatCode="0%">
                  <c:v>0</c:v>
                </c:pt>
                <c:pt idx="43" formatCode="0%">
                  <c:v>0</c:v>
                </c:pt>
                <c:pt idx="44" formatCode="0%">
                  <c:v>0</c:v>
                </c:pt>
                <c:pt idx="45">
                  <c:v>8</c:v>
                </c:pt>
                <c:pt idx="46">
                  <c:v>0</c:v>
                </c:pt>
                <c:pt idx="47">
                  <c:v>0</c:v>
                </c:pt>
                <c:pt idx="48" formatCode="0">
                  <c:v>0</c:v>
                </c:pt>
                <c:pt idx="50" formatCode="0">
                  <c:v>1</c:v>
                </c:pt>
                <c:pt idx="51" formatCode="0">
                  <c:v>18</c:v>
                </c:pt>
                <c:pt idx="52" formatCode="0">
                  <c:v>0</c:v>
                </c:pt>
                <c:pt idx="54" formatCode="0">
                  <c:v>3</c:v>
                </c:pt>
                <c:pt idx="56" formatCode="0">
                  <c:v>1</c:v>
                </c:pt>
                <c:pt idx="57" formatCode="0">
                  <c:v>6</c:v>
                </c:pt>
                <c:pt idx="58" formatCode="0">
                  <c:v>7</c:v>
                </c:pt>
                <c:pt idx="59" formatCode="0">
                  <c:v>814</c:v>
                </c:pt>
                <c:pt idx="60" formatCode="0">
                  <c:v>815</c:v>
                </c:pt>
                <c:pt idx="61" formatCode="0">
                  <c:v>3</c:v>
                </c:pt>
                <c:pt idx="62" formatCode="0">
                  <c:v>9</c:v>
                </c:pt>
                <c:pt idx="64" formatCode="0">
                  <c:v>6</c:v>
                </c:pt>
                <c:pt idx="65" formatCode="0">
                  <c:v>0</c:v>
                </c:pt>
                <c:pt idx="66" formatCode="0">
                  <c:v>1</c:v>
                </c:pt>
                <c:pt idx="67" formatCode="0">
                  <c:v>1</c:v>
                </c:pt>
                <c:pt idx="69" formatCode="0">
                  <c:v>0</c:v>
                </c:pt>
                <c:pt idx="70" formatCode="0">
                  <c:v>0</c:v>
                </c:pt>
                <c:pt idx="71" formatCode="0">
                  <c:v>0</c:v>
                </c:pt>
                <c:pt idx="72" formatCode="0">
                  <c:v>0</c:v>
                </c:pt>
                <c:pt idx="76" formatCode="0">
                  <c:v>0</c:v>
                </c:pt>
                <c:pt idx="81" formatCode="0">
                  <c:v>10</c:v>
                </c:pt>
                <c:pt idx="83" formatCode="0">
                  <c:v>10</c:v>
                </c:pt>
                <c:pt idx="84" formatCode="0">
                  <c:v>10</c:v>
                </c:pt>
                <c:pt idx="86" formatCode="0">
                  <c:v>10</c:v>
                </c:pt>
                <c:pt idx="88" formatCode="0">
                  <c:v>10</c:v>
                </c:pt>
                <c:pt idx="90" formatCode="0">
                  <c:v>3</c:v>
                </c:pt>
                <c:pt idx="92" formatCode="0">
                  <c:v>58</c:v>
                </c:pt>
                <c:pt idx="93" formatCode="0">
                  <c:v>63</c:v>
                </c:pt>
                <c:pt idx="94" formatCode="0">
                  <c:v>1</c:v>
                </c:pt>
                <c:pt idx="95" formatCode="0">
                  <c:v>22</c:v>
                </c:pt>
                <c:pt idx="96" formatCode="0">
                  <c:v>22</c:v>
                </c:pt>
                <c:pt idx="97" formatCode="0">
                  <c:v>22</c:v>
                </c:pt>
                <c:pt idx="98" formatCode="0">
                  <c:v>22</c:v>
                </c:pt>
                <c:pt idx="99" formatCode="0">
                  <c:v>22</c:v>
                </c:pt>
                <c:pt idx="100" formatCode="0">
                  <c:v>22</c:v>
                </c:pt>
                <c:pt idx="101" formatCode="0">
                  <c:v>22</c:v>
                </c:pt>
                <c:pt idx="102" formatCode="0">
                  <c:v>22</c:v>
                </c:pt>
                <c:pt idx="103" formatCode="0">
                  <c:v>22</c:v>
                </c:pt>
                <c:pt idx="104" formatCode="0">
                  <c:v>32</c:v>
                </c:pt>
                <c:pt idx="105" formatCode="0">
                  <c:v>0</c:v>
                </c:pt>
                <c:pt idx="106" formatCode="0">
                  <c:v>17</c:v>
                </c:pt>
                <c:pt idx="107" formatCode="0">
                  <c:v>0</c:v>
                </c:pt>
                <c:pt idx="108" formatCode="#,##0">
                  <c:v>68663555426</c:v>
                </c:pt>
                <c:pt idx="109" formatCode="0">
                  <c:v>20</c:v>
                </c:pt>
                <c:pt idx="110" formatCode="#,##0">
                  <c:v>147012064</c:v>
                </c:pt>
                <c:pt idx="111" formatCode="0">
                  <c:v>1</c:v>
                </c:pt>
                <c:pt idx="112" formatCode="0">
                  <c:v>1</c:v>
                </c:pt>
                <c:pt idx="114" formatCode="_-&quot;$&quot;* #,##0.00_-;\-&quot;$&quot;* #,##0.00_-;_-&quot;$&quot;* &quot;-&quot;??_-;_-@_-">
                  <c:v>55715825338</c:v>
                </c:pt>
                <c:pt idx="115" formatCode="0">
                  <c:v>2</c:v>
                </c:pt>
                <c:pt idx="116" formatCode="0">
                  <c:v>12</c:v>
                </c:pt>
                <c:pt idx="117" formatCode="0">
                  <c:v>4</c:v>
                </c:pt>
                <c:pt idx="118" formatCode="0">
                  <c:v>506</c:v>
                </c:pt>
                <c:pt idx="119" formatCode="0">
                  <c:v>431</c:v>
                </c:pt>
                <c:pt idx="120" formatCode="0">
                  <c:v>2</c:v>
                </c:pt>
                <c:pt idx="121" formatCode="0">
                  <c:v>26</c:v>
                </c:pt>
                <c:pt idx="122" formatCode="0">
                  <c:v>1</c:v>
                </c:pt>
                <c:pt idx="123" formatCode="0">
                  <c:v>4</c:v>
                </c:pt>
                <c:pt idx="124" formatCode="0">
                  <c:v>1</c:v>
                </c:pt>
                <c:pt idx="125" formatCode="0">
                  <c:v>84</c:v>
                </c:pt>
                <c:pt idx="126" formatCode="0">
                  <c:v>973</c:v>
                </c:pt>
                <c:pt idx="127" formatCode="0">
                  <c:v>3</c:v>
                </c:pt>
                <c:pt idx="128">
                  <c:v>1</c:v>
                </c:pt>
                <c:pt idx="129">
                  <c:v>1</c:v>
                </c:pt>
                <c:pt idx="130">
                  <c:v>1</c:v>
                </c:pt>
                <c:pt idx="131">
                  <c:v>1</c:v>
                </c:pt>
                <c:pt idx="132">
                  <c:v>1</c:v>
                </c:pt>
                <c:pt idx="133">
                  <c:v>16</c:v>
                </c:pt>
                <c:pt idx="134">
                  <c:v>3</c:v>
                </c:pt>
                <c:pt idx="135">
                  <c:v>100</c:v>
                </c:pt>
                <c:pt idx="136">
                  <c:v>1000</c:v>
                </c:pt>
                <c:pt idx="137">
                  <c:v>60</c:v>
                </c:pt>
                <c:pt idx="138">
                  <c:v>502</c:v>
                </c:pt>
                <c:pt idx="139">
                  <c:v>100</c:v>
                </c:pt>
                <c:pt idx="140">
                  <c:v>15</c:v>
                </c:pt>
                <c:pt idx="141">
                  <c:v>500</c:v>
                </c:pt>
                <c:pt idx="142">
                  <c:v>35</c:v>
                </c:pt>
                <c:pt idx="143">
                  <c:v>400</c:v>
                </c:pt>
                <c:pt idx="144">
                  <c:v>130</c:v>
                </c:pt>
                <c:pt idx="145">
                  <c:v>130</c:v>
                </c:pt>
                <c:pt idx="146">
                  <c:v>130</c:v>
                </c:pt>
                <c:pt idx="147">
                  <c:v>300</c:v>
                </c:pt>
                <c:pt idx="148">
                  <c:v>8</c:v>
                </c:pt>
                <c:pt idx="149">
                  <c:v>3</c:v>
                </c:pt>
                <c:pt idx="150">
                  <c:v>9</c:v>
                </c:pt>
                <c:pt idx="151" formatCode="0">
                  <c:v>40</c:v>
                </c:pt>
                <c:pt idx="152" formatCode="0">
                  <c:v>1</c:v>
                </c:pt>
                <c:pt idx="153" formatCode="0">
                  <c:v>40</c:v>
                </c:pt>
                <c:pt idx="154" formatCode="0">
                  <c:v>40</c:v>
                </c:pt>
                <c:pt idx="155" formatCode="0">
                  <c:v>34</c:v>
                </c:pt>
                <c:pt idx="156" formatCode="0">
                  <c:v>1</c:v>
                </c:pt>
                <c:pt idx="157" formatCode="0">
                  <c:v>120</c:v>
                </c:pt>
                <c:pt idx="158" formatCode="0">
                  <c:v>120</c:v>
                </c:pt>
                <c:pt idx="159" formatCode="0">
                  <c:v>0</c:v>
                </c:pt>
                <c:pt idx="160" formatCode="0">
                  <c:v>1</c:v>
                </c:pt>
                <c:pt idx="161" formatCode="0">
                  <c:v>1</c:v>
                </c:pt>
                <c:pt idx="162" formatCode="0">
                  <c:v>178</c:v>
                </c:pt>
                <c:pt idx="163" formatCode="0">
                  <c:v>0</c:v>
                </c:pt>
                <c:pt idx="164" formatCode="0">
                  <c:v>0</c:v>
                </c:pt>
                <c:pt idx="165" formatCode="0">
                  <c:v>3</c:v>
                </c:pt>
                <c:pt idx="166" formatCode="0">
                  <c:v>9</c:v>
                </c:pt>
                <c:pt idx="167" formatCode="0">
                  <c:v>0</c:v>
                </c:pt>
                <c:pt idx="168" formatCode="0">
                  <c:v>1</c:v>
                </c:pt>
                <c:pt idx="169" formatCode="0">
                  <c:v>16</c:v>
                </c:pt>
                <c:pt idx="170" formatCode="0">
                  <c:v>6</c:v>
                </c:pt>
                <c:pt idx="171" formatCode="0">
                  <c:v>13</c:v>
                </c:pt>
                <c:pt idx="172" formatCode="0">
                  <c:v>10</c:v>
                </c:pt>
                <c:pt idx="173" formatCode="0">
                  <c:v>1</c:v>
                </c:pt>
                <c:pt idx="174" formatCode="0">
                  <c:v>1</c:v>
                </c:pt>
                <c:pt idx="175">
                  <c:v>1</c:v>
                </c:pt>
                <c:pt idx="176">
                  <c:v>4</c:v>
                </c:pt>
                <c:pt idx="177">
                  <c:v>4</c:v>
                </c:pt>
                <c:pt idx="178">
                  <c:v>3</c:v>
                </c:pt>
                <c:pt idx="179">
                  <c:v>0</c:v>
                </c:pt>
                <c:pt idx="180">
                  <c:v>3</c:v>
                </c:pt>
                <c:pt idx="181">
                  <c:v>3</c:v>
                </c:pt>
                <c:pt idx="182">
                  <c:v>3</c:v>
                </c:pt>
                <c:pt idx="183" formatCode="0">
                  <c:v>0</c:v>
                </c:pt>
                <c:pt idx="184">
                  <c:v>327</c:v>
                </c:pt>
                <c:pt idx="185">
                  <c:v>1263</c:v>
                </c:pt>
                <c:pt idx="186">
                  <c:v>0</c:v>
                </c:pt>
                <c:pt idx="187">
                  <c:v>2984</c:v>
                </c:pt>
                <c:pt idx="188" formatCode="0">
                  <c:v>3</c:v>
                </c:pt>
                <c:pt idx="189" formatCode="0">
                  <c:v>3</c:v>
                </c:pt>
                <c:pt idx="190" formatCode="0">
                  <c:v>40</c:v>
                </c:pt>
                <c:pt idx="191" formatCode="0">
                  <c:v>41</c:v>
                </c:pt>
                <c:pt idx="192" formatCode="0">
                  <c:v>219</c:v>
                </c:pt>
                <c:pt idx="193" formatCode="0">
                  <c:v>0</c:v>
                </c:pt>
                <c:pt idx="194" formatCode="0">
                  <c:v>1</c:v>
                </c:pt>
                <c:pt idx="195" formatCode="0">
                  <c:v>1</c:v>
                </c:pt>
                <c:pt idx="196" formatCode="0">
                  <c:v>39</c:v>
                </c:pt>
                <c:pt idx="197" formatCode="0">
                  <c:v>181</c:v>
                </c:pt>
                <c:pt idx="198" formatCode="0">
                  <c:v>40</c:v>
                </c:pt>
                <c:pt idx="199" formatCode="0">
                  <c:v>67</c:v>
                </c:pt>
                <c:pt idx="200" formatCode="0">
                  <c:v>6</c:v>
                </c:pt>
                <c:pt idx="201" formatCode="0">
                  <c:v>2991</c:v>
                </c:pt>
                <c:pt idx="202">
                  <c:v>1</c:v>
                </c:pt>
                <c:pt idx="203">
                  <c:v>1</c:v>
                </c:pt>
                <c:pt idx="204">
                  <c:v>1</c:v>
                </c:pt>
                <c:pt idx="205">
                  <c:v>1</c:v>
                </c:pt>
                <c:pt idx="206">
                  <c:v>1</c:v>
                </c:pt>
                <c:pt idx="208">
                  <c:v>1</c:v>
                </c:pt>
                <c:pt idx="209">
                  <c:v>0</c:v>
                </c:pt>
                <c:pt idx="210">
                  <c:v>1</c:v>
                </c:pt>
                <c:pt idx="211">
                  <c:v>1</c:v>
                </c:pt>
                <c:pt idx="212">
                  <c:v>1</c:v>
                </c:pt>
                <c:pt idx="213">
                  <c:v>1</c:v>
                </c:pt>
              </c:numCache>
            </c:numRef>
          </c:val>
          <c:extLst>
            <c:ext xmlns:c16="http://schemas.microsoft.com/office/drawing/2014/chart" uri="{C3380CC4-5D6E-409C-BE32-E72D297353CC}">
              <c16:uniqueId val="{00000003-22F5-417D-A0B0-C1FC6CF47164}"/>
            </c:ext>
          </c:extLst>
        </c:ser>
        <c:ser>
          <c:idx val="4"/>
          <c:order val="4"/>
          <c:tx>
            <c:strRef>
              <c:f>Monitoreo_Seguimento_Evaluación!$I$1:$I$6</c:f>
              <c:strCache>
                <c:ptCount val="6"/>
                <c:pt idx="0">
                  <c:v>DIRECCIONAMIENTO ESTRATEGICO</c:v>
                </c:pt>
                <c:pt idx="1">
                  <c:v>MONITOREO, SEGUIMIENTO Y EVALUACION DEL PLAN DE ACCION INSTITUCIONAL</c:v>
                </c:pt>
              </c:strCache>
            </c:strRef>
          </c:tx>
          <c:spPr>
            <a:solidFill>
              <a:schemeClr val="accent5"/>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Documentos soportes para revisión y validación de información .  Información cargada en el aplicativo web en los plazos establecidos por el Ministerio de Salud y protección Social  y Resolución del IDS</c:v>
                  </c:pt>
                  <c:pt idx="105">
                    <c:v>- Documento del PSFF presentado a Ministerio de Hacienda y viabilizado a la ESE.  
- Informe de monitoreo  Trimestral del  PSFF entregado por la ESE con PSFF para Revisión y validación.
- Informe de Seguimiento Trimestral elaborado a las ESE con PSFF y env</c:v>
                  </c:pt>
                  <c:pt idx="106">
                    <c:v>Actas de conciliación  que serán generadas en virtud de la Resoluciòn 1545 de 2019 y sus modificaciones desde el  aplicativo de gestión de aportes patronales del MSPS o a traves de cumplimiento deotras normas. 
- Cierre de mesas y cargue de Actas de concil</c:v>
                  </c:pt>
                  <c:pt idx="107">
                    <c:v>Grupo Financiero - Asesores con responsabilidad de las ESE para documento de distribución y ejecución Recursos de Oferta del sistema General de Participaciones</c:v>
                  </c:pt>
                  <c:pt idx="108">
                    <c:v>Total asignado por resolucion y Numero de ESE con  valor asignado - Informes de ejecuciòn y reportes exigidos por la norma  para su ejecuciòn</c:v>
                  </c:pt>
                  <c:pt idx="109">
                    <c:v>Circularizar lineamientos para elaboración del proyecto de presupuesto ingresos y gastos de la vigencia 2023. Presupuestos elaborados. Presupuestos programados. Modificaciones presupuestales asesoradas.  Conceptos aprobación presupuesto y modificaciones a </c:v>
                  </c:pt>
                  <c:pt idx="110">
                    <c:v>Documentos soportes presentados por la ESE a las cuales se le asignaron recursos de acuerdo a la descripción de la medida asignada.  Resolución IDS asignación cupo recursos. Archivos documentales concepto de pago. </c:v>
                  </c:pt>
                  <c:pt idx="111">
                    <c:v>Consolidado de la documentación solicitada y remitida a la Contadora del Departamento </c:v>
                  </c:pt>
                  <c:pt idx="112">
                    <c:v>Plan de Desarrollo del Departamento elaborado 2024-2027</c:v>
                  </c:pt>
                  <c:pt idx="113">
                    <c:v>Certificaciones e informes financiero requerido de cada muncipio descentralizado según metodología MSPS</c:v>
                  </c:pt>
                  <c:pt idx="114">
                    <c:v>Resolución (s) de distribución de recursos de confinanciación por municipios y cuadro de distribución por fuentes del régimen subsidiado- Acto Administrativo de ajustes de recursos con y sin situación de fondos de acuerdo a la LMA mensual</c:v>
                  </c:pt>
                  <c:pt idx="115">
                    <c:v>Documentos de constitución de Reservas y Cuentas por pagar, cuadro operaciones de cierre.</c:v>
                  </c:pt>
                  <c:pt idx="116">
                    <c:v>Ejecución presupuestal de Ingresos y Gastos</c:v>
                  </c:pt>
                  <c:pt idx="117">
                    <c:v>Informes contables presentados a los Entes Nacionales y de Control y registro operaciones en el sofware de TNS</c:v>
                  </c:pt>
                  <c:pt idx="118">
                    <c:v>movimientos de presupuesto, contabilidad y tesoreria registrados en el sistema integrado financiero TNS</c:v>
                  </c:pt>
                  <c:pt idx="119">
                    <c:v>Cuentas de cobro con el cumplimiento de los requisitos registradas y pagadas</c:v>
                  </c:pt>
                  <c:pt idx="120">
                    <c:v>Documentos : Ordenanzas y/o Decretos. Acuerdos Junta de Salud </c:v>
                  </c:pt>
                  <c:pt idx="121">
                    <c:v>Informes presentados oportunamente a entes nacionales y de control fiscal en medio físico y/o magnético o en archivos planos a través de cargas en páguina web</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Sistemas de Información</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Coordinar la entrega y validación de  la información hospitalaria en la aplicación del Decreto 2193 de 2004, a todas la Red Pública del Departamento</c:v>
                  </c:pt>
                  <c:pt idx="105">
                    <c:v>Coordinar la elaboración de los Programas de Saneamiento Fiscal y Financiero de las ESE categorizadas en riesgo medio o alto de acuerdo al aplicativo y metodología del MSE de los PSFF de las ESE, páguina web del Ministerio de Hacienda y Crédito Público  y </c:v>
                  </c:pt>
                  <c:pt idx="106">
                    <c:v>Convocar y coordinar mesas de saneamiento  de acuerdo a la solicitud de las entidades empledoras o Administradoras en cumplimiento de información  del  inciso   segundo  del  artículo  9 de  la Resolución 1545-10/06/2019 
- Actualizar el registro de la  in</c:v>
                  </c:pt>
                  <c:pt idx="107">
                    <c:v>Documento de Distribución recursos SGP- Subsidio Oferta por ESE y por Municipio aprobados por Comité Directivo-  Indicadores Financieros concertado por ESE y Certificaciones trimestrales de seguimiento .</c:v>
                  </c:pt>
                  <c:pt idx="108">
                    <c:v>Expedir Concepto Técnico para incorporar al presupuesto los recursos del MSPS asignados por Resolcuiòn - Realizar seguimiento a la ejecuciòn, verificar cumplimiento de requisitos y  reportes a través de las plataforma SIHO o el medio que defina el MSPS par</c:v>
                  </c:pt>
                  <c:pt idx="109">
                    <c:v>Asesoría, asistencia técnica y revisión:  elaboración del Presupuesto de Ingresos y Gastos de las ESE del departamento para la siguiente vigencia. - Modificaciones, adiciones al Presupuesto de Ingresos y Gastos, plan de cargos  de las ESE del Departamento </c:v>
                  </c:pt>
                  <c:pt idx="110">
                    <c:v>Realizar propuesta de distribución de los recursos cupos asignados como apoyo a los PSFF a las ESE categorizadas en riesgo medio y alto y modificaciones a la propuesta.  - Asistencia Técnica, seguimiento, revisión, aprobación conceptos objeto de pago por p</c:v>
                  </c:pt>
                  <c:pt idx="111">
                    <c:v>Realizar comunicación solicitud información cuadros informe a la Contraloria General de la Nación (SIRECI) sobre ejecución recursos del Sistema General de Participaciones. Consolidado de la información.</c:v>
                  </c:pt>
                  <c:pt idx="112">
                    <c:v>Colaborar en la ejecución del Plan de Desarrollo del Departamento en lo correspondiente a recursos financieros del sector salud</c:v>
                  </c:pt>
                  <c:pt idx="113">
                    <c:v>Acreditación de Municipios Descentralizados en aspectos financieros</c:v>
                  </c:pt>
                  <c:pt idx="114">
                    <c:v>Coordinar la aplicación de los recursos de Rentas Cedidas, para cofinanciar el régimen subsidado en el 2023. Ajustar de acuerdo a la LMA los recursos girados con y sin situación de fondos</c:v>
                  </c:pt>
                  <c:pt idx="115">
                    <c:v>Efectuar reuniones para realizar el cierre vigencia 2023 de la Sede del Instituto Departamental de Salud con la conciliación entre las Oficinas de Presupuesto , contabilidad y Tesoreria y producir los Actos Administrativos </c:v>
                  </c:pt>
                  <c:pt idx="116">
                    <c:v>Desarrollo de actividades financieras: Ejecución del Presupuesto vigencia 2023</c:v>
                  </c:pt>
                  <c:pt idx="117">
                    <c:v>Contabilización de operaciones económicas, financieras y contables , elaboración informes contables</c:v>
                  </c:pt>
                  <c:pt idx="118">
                    <c:v>Registro Presupuestal de la vigencia  2024  con sus ejecución de disponibildiades, registros y definitivas presupuestales. Recaudos de Tesoreria, pago de compromisos: Conciliaciones, boletines de caja, elaboración y presentación de informes
</c:v>
                  </c:pt>
                  <c:pt idx="119">
                    <c:v>Elaboración, radicación y trámite de ordenes de pago diferentes conceptos</c:v>
                  </c:pt>
                  <c:pt idx="120">
                    <c:v>Coordinar y elaborar los proyectos de ordenanzas, decretos, acuerdos de junta, elaborar y modificar el presupuesto de rentas y gastos del Instituto.</c:v>
                  </c:pt>
                  <c:pt idx="121">
                    <c:v>Elaboración de los diferentes informes requeridos por los Entes Nacional y Entes de Control</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Direccionamiento
Estrategico</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Cin asignacion de recursos SGP-SUBSIDIO A LA OFERTA</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Grupo Recursos Humanos</c:v>
                  </c:pt>
                  <c:pt idx="135">
                    <c:v>ATENCION EN SALUD </c:v>
                  </c:pt>
                  <c:pt idx="188">
                    <c:v>SALUD PUBLICA </c:v>
                  </c:pt>
                </c:lvl>
              </c:multiLvlStrCache>
            </c:multiLvlStrRef>
          </c:cat>
          <c:val>
            <c:numRef>
              <c:f>Monitoreo_Seguimento_Evaluación!$I$7:$I$220</c:f>
              <c:numCache>
                <c:formatCode>General</c:formatCode>
                <c:ptCount val="214"/>
                <c:pt idx="2" formatCode="@">
                  <c:v>0</c:v>
                </c:pt>
                <c:pt idx="3" formatCode="0">
                  <c:v>1</c:v>
                </c:pt>
                <c:pt idx="4" formatCode="0">
                  <c:v>1</c:v>
                </c:pt>
                <c:pt idx="5" formatCode="0">
                  <c:v>4</c:v>
                </c:pt>
                <c:pt idx="6" formatCode="0">
                  <c:v>4</c:v>
                </c:pt>
                <c:pt idx="7" formatCode="0">
                  <c:v>0</c:v>
                </c:pt>
                <c:pt idx="8" formatCode="0">
                  <c:v>0</c:v>
                </c:pt>
                <c:pt idx="9" formatCode="0">
                  <c:v>1</c:v>
                </c:pt>
                <c:pt idx="10" formatCode="0">
                  <c:v>1</c:v>
                </c:pt>
                <c:pt idx="11" formatCode="0">
                  <c:v>1</c:v>
                </c:pt>
                <c:pt idx="12" formatCode="0">
                  <c:v>1</c:v>
                </c:pt>
                <c:pt idx="13" formatCode="0">
                  <c:v>0</c:v>
                </c:pt>
                <c:pt idx="14" formatCode="0">
                  <c:v>0</c:v>
                </c:pt>
                <c:pt idx="15" formatCode="0">
                  <c:v>1</c:v>
                </c:pt>
                <c:pt idx="16" formatCode="0">
                  <c:v>7</c:v>
                </c:pt>
                <c:pt idx="17" formatCode="0">
                  <c:v>5</c:v>
                </c:pt>
                <c:pt idx="18" formatCode="0">
                  <c:v>2</c:v>
                </c:pt>
                <c:pt idx="19" formatCode="0">
                  <c:v>3</c:v>
                </c:pt>
                <c:pt idx="20" formatCode="0">
                  <c:v>0</c:v>
                </c:pt>
                <c:pt idx="21" formatCode="0">
                  <c:v>0</c:v>
                </c:pt>
                <c:pt idx="22" formatCode="0">
                  <c:v>0</c:v>
                </c:pt>
                <c:pt idx="23" formatCode="0">
                  <c:v>0</c:v>
                </c:pt>
                <c:pt idx="24" formatCode="0">
                  <c:v>0</c:v>
                </c:pt>
                <c:pt idx="25" formatCode="0">
                  <c:v>0</c:v>
                </c:pt>
                <c:pt idx="26" formatCode="0">
                  <c:v>0</c:v>
                </c:pt>
                <c:pt idx="27" formatCode="0">
                  <c:v>0</c:v>
                </c:pt>
                <c:pt idx="28" formatCode="0">
                  <c:v>0</c:v>
                </c:pt>
                <c:pt idx="29" formatCode="0">
                  <c:v>0</c:v>
                </c:pt>
                <c:pt idx="30" formatCode="0">
                  <c:v>0</c:v>
                </c:pt>
                <c:pt idx="31" formatCode="0">
                  <c:v>1</c:v>
                </c:pt>
                <c:pt idx="32" formatCode="0">
                  <c:v>0</c:v>
                </c:pt>
                <c:pt idx="33" formatCode="0">
                  <c:v>1536</c:v>
                </c:pt>
                <c:pt idx="34" formatCode="0">
                  <c:v>32</c:v>
                </c:pt>
                <c:pt idx="35" formatCode="0">
                  <c:v>0</c:v>
                </c:pt>
                <c:pt idx="36" formatCode="0">
                  <c:v>0</c:v>
                </c:pt>
                <c:pt idx="37" formatCode="0">
                  <c:v>0</c:v>
                </c:pt>
                <c:pt idx="38" formatCode="0">
                  <c:v>3</c:v>
                </c:pt>
                <c:pt idx="39" formatCode="0">
                  <c:v>13</c:v>
                </c:pt>
                <c:pt idx="40" formatCode="0">
                  <c:v>127</c:v>
                </c:pt>
                <c:pt idx="41" formatCode="0">
                  <c:v>65</c:v>
                </c:pt>
                <c:pt idx="42" formatCode="0">
                  <c:v>84</c:v>
                </c:pt>
                <c:pt idx="43" formatCode="0">
                  <c:v>6</c:v>
                </c:pt>
                <c:pt idx="44" formatCode="0">
                  <c:v>43</c:v>
                </c:pt>
                <c:pt idx="45">
                  <c:v>54</c:v>
                </c:pt>
                <c:pt idx="46">
                  <c:v>1</c:v>
                </c:pt>
                <c:pt idx="47">
                  <c:v>2</c:v>
                </c:pt>
                <c:pt idx="48" formatCode="0">
                  <c:v>0</c:v>
                </c:pt>
                <c:pt idx="50" formatCode="0">
                  <c:v>1</c:v>
                </c:pt>
                <c:pt idx="51" formatCode="0">
                  <c:v>18</c:v>
                </c:pt>
                <c:pt idx="52" formatCode="0">
                  <c:v>0</c:v>
                </c:pt>
                <c:pt idx="54" formatCode="0">
                  <c:v>3</c:v>
                </c:pt>
                <c:pt idx="56" formatCode="0">
                  <c:v>1</c:v>
                </c:pt>
                <c:pt idx="57" formatCode="0">
                  <c:v>7</c:v>
                </c:pt>
                <c:pt idx="58" formatCode="0">
                  <c:v>7</c:v>
                </c:pt>
                <c:pt idx="59" formatCode="0">
                  <c:v>2115</c:v>
                </c:pt>
                <c:pt idx="60" formatCode="0">
                  <c:v>2115</c:v>
                </c:pt>
                <c:pt idx="61" formatCode="0">
                  <c:v>3</c:v>
                </c:pt>
                <c:pt idx="62" formatCode="0">
                  <c:v>10</c:v>
                </c:pt>
                <c:pt idx="64" formatCode="0">
                  <c:v>6</c:v>
                </c:pt>
                <c:pt idx="65" formatCode="0">
                  <c:v>0</c:v>
                </c:pt>
                <c:pt idx="66" formatCode="0">
                  <c:v>1</c:v>
                </c:pt>
                <c:pt idx="67" formatCode="0">
                  <c:v>1</c:v>
                </c:pt>
                <c:pt idx="69" formatCode="0">
                  <c:v>0</c:v>
                </c:pt>
                <c:pt idx="70" formatCode="0">
                  <c:v>0</c:v>
                </c:pt>
                <c:pt idx="71" formatCode="0">
                  <c:v>0</c:v>
                </c:pt>
                <c:pt idx="72" formatCode="0">
                  <c:v>0</c:v>
                </c:pt>
                <c:pt idx="76" formatCode="0">
                  <c:v>0</c:v>
                </c:pt>
                <c:pt idx="81" formatCode="0">
                  <c:v>10</c:v>
                </c:pt>
                <c:pt idx="83" formatCode="0">
                  <c:v>10</c:v>
                </c:pt>
                <c:pt idx="84" formatCode="0">
                  <c:v>10</c:v>
                </c:pt>
                <c:pt idx="86" formatCode="0">
                  <c:v>10</c:v>
                </c:pt>
                <c:pt idx="88" formatCode="0">
                  <c:v>10</c:v>
                </c:pt>
                <c:pt idx="90" formatCode="0">
                  <c:v>10</c:v>
                </c:pt>
                <c:pt idx="92" formatCode="0">
                  <c:v>58</c:v>
                </c:pt>
                <c:pt idx="93" formatCode="0">
                  <c:v>63</c:v>
                </c:pt>
                <c:pt idx="94" formatCode="0">
                  <c:v>1</c:v>
                </c:pt>
                <c:pt idx="95" formatCode="0">
                  <c:v>22</c:v>
                </c:pt>
                <c:pt idx="96" formatCode="0">
                  <c:v>22</c:v>
                </c:pt>
                <c:pt idx="97" formatCode="0">
                  <c:v>22</c:v>
                </c:pt>
                <c:pt idx="98" formatCode="0">
                  <c:v>22</c:v>
                </c:pt>
                <c:pt idx="99" formatCode="0">
                  <c:v>22</c:v>
                </c:pt>
                <c:pt idx="100" formatCode="0">
                  <c:v>22</c:v>
                </c:pt>
                <c:pt idx="101" formatCode="0">
                  <c:v>22</c:v>
                </c:pt>
                <c:pt idx="102" formatCode="0">
                  <c:v>22</c:v>
                </c:pt>
                <c:pt idx="103" formatCode="0">
                  <c:v>22</c:v>
                </c:pt>
                <c:pt idx="104" formatCode="0%">
                  <c:v>1</c:v>
                </c:pt>
                <c:pt idx="105" formatCode="0%">
                  <c:v>0</c:v>
                </c:pt>
                <c:pt idx="106" formatCode="0%">
                  <c:v>1</c:v>
                </c:pt>
                <c:pt idx="107" formatCode="0%">
                  <c:v>0</c:v>
                </c:pt>
                <c:pt idx="108" formatCode="0%">
                  <c:v>0</c:v>
                </c:pt>
                <c:pt idx="109" formatCode="0%">
                  <c:v>1</c:v>
                </c:pt>
                <c:pt idx="110" formatCode="0%">
                  <c:v>1</c:v>
                </c:pt>
                <c:pt idx="111" formatCode="0%">
                  <c:v>1</c:v>
                </c:pt>
                <c:pt idx="112" formatCode="0%">
                  <c:v>1</c:v>
                </c:pt>
                <c:pt idx="113" formatCode="0%">
                  <c:v>0</c:v>
                </c:pt>
                <c:pt idx="114" formatCode="0%">
                  <c:v>0.13263482698568008</c:v>
                </c:pt>
                <c:pt idx="115" formatCode="0%">
                  <c:v>1</c:v>
                </c:pt>
                <c:pt idx="116" formatCode="0%">
                  <c:v>0.25</c:v>
                </c:pt>
                <c:pt idx="117" formatCode="0%">
                  <c:v>0.25</c:v>
                </c:pt>
                <c:pt idx="118" formatCode="0%">
                  <c:v>1</c:v>
                </c:pt>
                <c:pt idx="119" formatCode="0%">
                  <c:v>1</c:v>
                </c:pt>
                <c:pt idx="120" formatCode="0%">
                  <c:v>1</c:v>
                </c:pt>
                <c:pt idx="121" formatCode="0%">
                  <c:v>1</c:v>
                </c:pt>
                <c:pt idx="122" formatCode="0%">
                  <c:v>1</c:v>
                </c:pt>
                <c:pt idx="123" formatCode="0%">
                  <c:v>1</c:v>
                </c:pt>
                <c:pt idx="124" formatCode="0%">
                  <c:v>1</c:v>
                </c:pt>
                <c:pt idx="125" formatCode="0%">
                  <c:v>1</c:v>
                </c:pt>
                <c:pt idx="126" formatCode="0%">
                  <c:v>1</c:v>
                </c:pt>
                <c:pt idx="127" formatCode="0%">
                  <c:v>1</c:v>
                </c:pt>
                <c:pt idx="128" formatCode="0%">
                  <c:v>1</c:v>
                </c:pt>
                <c:pt idx="129" formatCode="0%">
                  <c:v>1</c:v>
                </c:pt>
                <c:pt idx="130" formatCode="0%">
                  <c:v>1</c:v>
                </c:pt>
                <c:pt idx="131" formatCode="0%">
                  <c:v>1</c:v>
                </c:pt>
                <c:pt idx="132" formatCode="0%">
                  <c:v>1</c:v>
                </c:pt>
                <c:pt idx="133" formatCode="0%">
                  <c:v>1</c:v>
                </c:pt>
                <c:pt idx="134" formatCode="0%">
                  <c:v>1</c:v>
                </c:pt>
                <c:pt idx="135">
                  <c:v>21</c:v>
                </c:pt>
                <c:pt idx="136">
                  <c:v>691</c:v>
                </c:pt>
                <c:pt idx="137">
                  <c:v>8</c:v>
                </c:pt>
                <c:pt idx="138">
                  <c:v>43</c:v>
                </c:pt>
                <c:pt idx="139">
                  <c:v>9</c:v>
                </c:pt>
                <c:pt idx="140">
                  <c:v>1</c:v>
                </c:pt>
                <c:pt idx="141">
                  <c:v>119</c:v>
                </c:pt>
                <c:pt idx="142">
                  <c:v>15</c:v>
                </c:pt>
                <c:pt idx="143">
                  <c:v>84</c:v>
                </c:pt>
                <c:pt idx="144">
                  <c:v>8</c:v>
                </c:pt>
                <c:pt idx="145">
                  <c:v>0</c:v>
                </c:pt>
                <c:pt idx="146">
                  <c:v>0</c:v>
                </c:pt>
                <c:pt idx="147">
                  <c:v>103</c:v>
                </c:pt>
                <c:pt idx="148">
                  <c:v>2</c:v>
                </c:pt>
                <c:pt idx="149">
                  <c:v>1</c:v>
                </c:pt>
                <c:pt idx="150">
                  <c:v>0</c:v>
                </c:pt>
                <c:pt idx="151" formatCode="0">
                  <c:v>40</c:v>
                </c:pt>
                <c:pt idx="152" formatCode="0">
                  <c:v>1</c:v>
                </c:pt>
                <c:pt idx="153" formatCode="0">
                  <c:v>40</c:v>
                </c:pt>
                <c:pt idx="154" formatCode="0">
                  <c:v>40</c:v>
                </c:pt>
                <c:pt idx="155" formatCode="0">
                  <c:v>40</c:v>
                </c:pt>
                <c:pt idx="156" formatCode="0">
                  <c:v>1</c:v>
                </c:pt>
                <c:pt idx="157" formatCode="0">
                  <c:v>120</c:v>
                </c:pt>
                <c:pt idx="158" formatCode="0">
                  <c:v>120</c:v>
                </c:pt>
                <c:pt idx="159" formatCode="0">
                  <c:v>0</c:v>
                </c:pt>
                <c:pt idx="160" formatCode="0">
                  <c:v>1</c:v>
                </c:pt>
                <c:pt idx="161" formatCode="0">
                  <c:v>8</c:v>
                </c:pt>
                <c:pt idx="162" formatCode="0">
                  <c:v>183</c:v>
                </c:pt>
                <c:pt idx="163" formatCode="0">
                  <c:v>0</c:v>
                </c:pt>
                <c:pt idx="164" formatCode="0">
                  <c:v>0</c:v>
                </c:pt>
                <c:pt idx="165" formatCode="0">
                  <c:v>3</c:v>
                </c:pt>
                <c:pt idx="166" formatCode="0">
                  <c:v>9</c:v>
                </c:pt>
                <c:pt idx="167" formatCode="0">
                  <c:v>0</c:v>
                </c:pt>
                <c:pt idx="168" formatCode="0">
                  <c:v>1</c:v>
                </c:pt>
                <c:pt idx="169" formatCode="0">
                  <c:v>16</c:v>
                </c:pt>
                <c:pt idx="170" formatCode="0">
                  <c:v>6</c:v>
                </c:pt>
                <c:pt idx="171" formatCode="0">
                  <c:v>13</c:v>
                </c:pt>
                <c:pt idx="172" formatCode="0">
                  <c:v>10</c:v>
                </c:pt>
                <c:pt idx="173" formatCode="0">
                  <c:v>1</c:v>
                </c:pt>
                <c:pt idx="174" formatCode="0">
                  <c:v>1</c:v>
                </c:pt>
                <c:pt idx="175">
                  <c:v>1</c:v>
                </c:pt>
                <c:pt idx="176">
                  <c:v>4</c:v>
                </c:pt>
                <c:pt idx="177">
                  <c:v>4</c:v>
                </c:pt>
                <c:pt idx="178">
                  <c:v>3</c:v>
                </c:pt>
                <c:pt idx="179">
                  <c:v>0</c:v>
                </c:pt>
                <c:pt idx="180">
                  <c:v>3</c:v>
                </c:pt>
                <c:pt idx="181">
                  <c:v>3</c:v>
                </c:pt>
                <c:pt idx="182">
                  <c:v>3</c:v>
                </c:pt>
                <c:pt idx="183" formatCode="0">
                  <c:v>0</c:v>
                </c:pt>
                <c:pt idx="184">
                  <c:v>332</c:v>
                </c:pt>
                <c:pt idx="185">
                  <c:v>1263</c:v>
                </c:pt>
                <c:pt idx="186">
                  <c:v>0</c:v>
                </c:pt>
                <c:pt idx="187" formatCode="0">
                  <c:v>3500</c:v>
                </c:pt>
                <c:pt idx="188" formatCode="0">
                  <c:v>3</c:v>
                </c:pt>
                <c:pt idx="189" formatCode="0">
                  <c:v>3</c:v>
                </c:pt>
                <c:pt idx="190" formatCode="0">
                  <c:v>40</c:v>
                </c:pt>
                <c:pt idx="191" formatCode="0">
                  <c:v>41</c:v>
                </c:pt>
                <c:pt idx="192" formatCode="0">
                  <c:v>219</c:v>
                </c:pt>
                <c:pt idx="193" formatCode="0">
                  <c:v>0</c:v>
                </c:pt>
                <c:pt idx="194" formatCode="0">
                  <c:v>1</c:v>
                </c:pt>
                <c:pt idx="195" formatCode="0">
                  <c:v>1</c:v>
                </c:pt>
                <c:pt idx="196" formatCode="0">
                  <c:v>39</c:v>
                </c:pt>
                <c:pt idx="197" formatCode="0">
                  <c:v>181</c:v>
                </c:pt>
                <c:pt idx="198" formatCode="0">
                  <c:v>40</c:v>
                </c:pt>
                <c:pt idx="199" formatCode="0">
                  <c:v>1715</c:v>
                </c:pt>
                <c:pt idx="200" formatCode="0">
                  <c:v>6</c:v>
                </c:pt>
                <c:pt idx="201" formatCode="0">
                  <c:v>3605</c:v>
                </c:pt>
                <c:pt idx="202">
                  <c:v>1</c:v>
                </c:pt>
                <c:pt idx="203">
                  <c:v>1</c:v>
                </c:pt>
                <c:pt idx="204">
                  <c:v>1</c:v>
                </c:pt>
                <c:pt idx="205">
                  <c:v>1</c:v>
                </c:pt>
                <c:pt idx="206">
                  <c:v>1</c:v>
                </c:pt>
                <c:pt idx="208">
                  <c:v>1</c:v>
                </c:pt>
                <c:pt idx="209">
                  <c:v>0</c:v>
                </c:pt>
                <c:pt idx="210">
                  <c:v>1</c:v>
                </c:pt>
                <c:pt idx="211">
                  <c:v>1</c:v>
                </c:pt>
                <c:pt idx="212">
                  <c:v>1</c:v>
                </c:pt>
                <c:pt idx="213">
                  <c:v>1</c:v>
                </c:pt>
              </c:numCache>
            </c:numRef>
          </c:val>
          <c:extLst>
            <c:ext xmlns:c16="http://schemas.microsoft.com/office/drawing/2014/chart" uri="{C3380CC4-5D6E-409C-BE32-E72D297353CC}">
              <c16:uniqueId val="{00000004-22F5-417D-A0B0-C1FC6CF47164}"/>
            </c:ext>
          </c:extLst>
        </c:ser>
        <c:ser>
          <c:idx val="5"/>
          <c:order val="5"/>
          <c:tx>
            <c:strRef>
              <c:f>Monitoreo_Seguimento_Evaluación!$J$1:$J$6</c:f>
              <c:strCache>
                <c:ptCount val="6"/>
                <c:pt idx="0">
                  <c:v>DIRECCIONAMIENTO ESTRATEGICO</c:v>
                </c:pt>
                <c:pt idx="1">
                  <c:v>MONITOREO, SEGUIMIENTO Y EVALUACION DEL PLAN DE ACCION INSTITUCIONAL</c:v>
                </c:pt>
              </c:strCache>
            </c:strRef>
          </c:tx>
          <c:spPr>
            <a:solidFill>
              <a:schemeClr val="accent6"/>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Documentos soportes para revisión y validación de información .  Información cargada en el aplicativo web en los plazos establecidos por el Ministerio de Salud y protección Social  y Resolución del IDS</c:v>
                  </c:pt>
                  <c:pt idx="105">
                    <c:v>- Documento del PSFF presentado a Ministerio de Hacienda y viabilizado a la ESE.  
- Informe de monitoreo  Trimestral del  PSFF entregado por la ESE con PSFF para Revisión y validación.
- Informe de Seguimiento Trimestral elaborado a las ESE con PSFF y env</c:v>
                  </c:pt>
                  <c:pt idx="106">
                    <c:v>Actas de conciliación  que serán generadas en virtud de la Resoluciòn 1545 de 2019 y sus modificaciones desde el  aplicativo de gestión de aportes patronales del MSPS o a traves de cumplimiento deotras normas. 
- Cierre de mesas y cargue de Actas de concil</c:v>
                  </c:pt>
                  <c:pt idx="107">
                    <c:v>Grupo Financiero - Asesores con responsabilidad de las ESE para documento de distribución y ejecución Recursos de Oferta del sistema General de Participaciones</c:v>
                  </c:pt>
                  <c:pt idx="108">
                    <c:v>Total asignado por resolucion y Numero de ESE con  valor asignado - Informes de ejecuciòn y reportes exigidos por la norma  para su ejecuciòn</c:v>
                  </c:pt>
                  <c:pt idx="109">
                    <c:v>Circularizar lineamientos para elaboración del proyecto de presupuesto ingresos y gastos de la vigencia 2023. Presupuestos elaborados. Presupuestos programados. Modificaciones presupuestales asesoradas.  Conceptos aprobación presupuesto y modificaciones a </c:v>
                  </c:pt>
                  <c:pt idx="110">
                    <c:v>Documentos soportes presentados por la ESE a las cuales se le asignaron recursos de acuerdo a la descripción de la medida asignada.  Resolución IDS asignación cupo recursos. Archivos documentales concepto de pago. </c:v>
                  </c:pt>
                  <c:pt idx="111">
                    <c:v>Consolidado de la documentación solicitada y remitida a la Contadora del Departamento </c:v>
                  </c:pt>
                  <c:pt idx="112">
                    <c:v>Plan de Desarrollo del Departamento elaborado 2024-2027</c:v>
                  </c:pt>
                  <c:pt idx="113">
                    <c:v>Certificaciones e informes financiero requerido de cada muncipio descentralizado según metodología MSPS</c:v>
                  </c:pt>
                  <c:pt idx="114">
                    <c:v>Resolución (s) de distribución de recursos de confinanciación por municipios y cuadro de distribución por fuentes del régimen subsidiado- Acto Administrativo de ajustes de recursos con y sin situación de fondos de acuerdo a la LMA mensual</c:v>
                  </c:pt>
                  <c:pt idx="115">
                    <c:v>Documentos de constitución de Reservas y Cuentas por pagar, cuadro operaciones de cierre.</c:v>
                  </c:pt>
                  <c:pt idx="116">
                    <c:v>Ejecución presupuestal de Ingresos y Gastos</c:v>
                  </c:pt>
                  <c:pt idx="117">
                    <c:v>Informes contables presentados a los Entes Nacionales y de Control y registro operaciones en el sofware de TNS</c:v>
                  </c:pt>
                  <c:pt idx="118">
                    <c:v>movimientos de presupuesto, contabilidad y tesoreria registrados en el sistema integrado financiero TNS</c:v>
                  </c:pt>
                  <c:pt idx="119">
                    <c:v>Cuentas de cobro con el cumplimiento de los requisitos registradas y pagadas</c:v>
                  </c:pt>
                  <c:pt idx="120">
                    <c:v>Documentos : Ordenanzas y/o Decretos. Acuerdos Junta de Salud </c:v>
                  </c:pt>
                  <c:pt idx="121">
                    <c:v>Informes presentados oportunamente a entes nacionales y de control fiscal en medio físico y/o magnético o en archivos planos a través de cargas en páguina web</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Sistemas de Información</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Coordinar la entrega y validación de  la información hospitalaria en la aplicación del Decreto 2193 de 2004, a todas la Red Pública del Departamento</c:v>
                  </c:pt>
                  <c:pt idx="105">
                    <c:v>Coordinar la elaboración de los Programas de Saneamiento Fiscal y Financiero de las ESE categorizadas en riesgo medio o alto de acuerdo al aplicativo y metodología del MSE de los PSFF de las ESE, páguina web del Ministerio de Hacienda y Crédito Público  y </c:v>
                  </c:pt>
                  <c:pt idx="106">
                    <c:v>Convocar y coordinar mesas de saneamiento  de acuerdo a la solicitud de las entidades empledoras o Administradoras en cumplimiento de información  del  inciso   segundo  del  artículo  9 de  la Resolución 1545-10/06/2019 
- Actualizar el registro de la  in</c:v>
                  </c:pt>
                  <c:pt idx="107">
                    <c:v>Documento de Distribución recursos SGP- Subsidio Oferta por ESE y por Municipio aprobados por Comité Directivo-  Indicadores Financieros concertado por ESE y Certificaciones trimestrales de seguimiento .</c:v>
                  </c:pt>
                  <c:pt idx="108">
                    <c:v>Expedir Concepto Técnico para incorporar al presupuesto los recursos del MSPS asignados por Resolcuiòn - Realizar seguimiento a la ejecuciòn, verificar cumplimiento de requisitos y  reportes a través de las plataforma SIHO o el medio que defina el MSPS par</c:v>
                  </c:pt>
                  <c:pt idx="109">
                    <c:v>Asesoría, asistencia técnica y revisión:  elaboración del Presupuesto de Ingresos y Gastos de las ESE del departamento para la siguiente vigencia. - Modificaciones, adiciones al Presupuesto de Ingresos y Gastos, plan de cargos  de las ESE del Departamento </c:v>
                  </c:pt>
                  <c:pt idx="110">
                    <c:v>Realizar propuesta de distribución de los recursos cupos asignados como apoyo a los PSFF a las ESE categorizadas en riesgo medio y alto y modificaciones a la propuesta.  - Asistencia Técnica, seguimiento, revisión, aprobación conceptos objeto de pago por p</c:v>
                  </c:pt>
                  <c:pt idx="111">
                    <c:v>Realizar comunicación solicitud información cuadros informe a la Contraloria General de la Nación (SIRECI) sobre ejecución recursos del Sistema General de Participaciones. Consolidado de la información.</c:v>
                  </c:pt>
                  <c:pt idx="112">
                    <c:v>Colaborar en la ejecución del Plan de Desarrollo del Departamento en lo correspondiente a recursos financieros del sector salud</c:v>
                  </c:pt>
                  <c:pt idx="113">
                    <c:v>Acreditación de Municipios Descentralizados en aspectos financieros</c:v>
                  </c:pt>
                  <c:pt idx="114">
                    <c:v>Coordinar la aplicación de los recursos de Rentas Cedidas, para cofinanciar el régimen subsidado en el 2023. Ajustar de acuerdo a la LMA los recursos girados con y sin situación de fondos</c:v>
                  </c:pt>
                  <c:pt idx="115">
                    <c:v>Efectuar reuniones para realizar el cierre vigencia 2023 de la Sede del Instituto Departamental de Salud con la conciliación entre las Oficinas de Presupuesto , contabilidad y Tesoreria y producir los Actos Administrativos </c:v>
                  </c:pt>
                  <c:pt idx="116">
                    <c:v>Desarrollo de actividades financieras: Ejecución del Presupuesto vigencia 2023</c:v>
                  </c:pt>
                  <c:pt idx="117">
                    <c:v>Contabilización de operaciones económicas, financieras y contables , elaboración informes contables</c:v>
                  </c:pt>
                  <c:pt idx="118">
                    <c:v>Registro Presupuestal de la vigencia  2024  con sus ejecución de disponibildiades, registros y definitivas presupuestales. Recaudos de Tesoreria, pago de compromisos: Conciliaciones, boletines de caja, elaboración y presentación de informes
</c:v>
                  </c:pt>
                  <c:pt idx="119">
                    <c:v>Elaboración, radicación y trámite de ordenes de pago diferentes conceptos</c:v>
                  </c:pt>
                  <c:pt idx="120">
                    <c:v>Coordinar y elaborar los proyectos de ordenanzas, decretos, acuerdos de junta, elaborar y modificar el presupuesto de rentas y gastos del Instituto.</c:v>
                  </c:pt>
                  <c:pt idx="121">
                    <c:v>Elaboración de los diferentes informes requeridos por los Entes Nacional y Entes de Control</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Direccionamiento
Estrategico</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Cin asignacion de recursos SGP-SUBSIDIO A LA OFERTA</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Grupo Recursos Humanos</c:v>
                  </c:pt>
                  <c:pt idx="135">
                    <c:v>ATENCION EN SALUD </c:v>
                  </c:pt>
                  <c:pt idx="188">
                    <c:v>SALUD PUBLICA </c:v>
                  </c:pt>
                </c:lvl>
              </c:multiLvlStrCache>
            </c:multiLvlStrRef>
          </c:cat>
          <c:val>
            <c:numRef>
              <c:f>Monitoreo_Seguimento_Evaluación!$J$7:$J$220</c:f>
              <c:numCache>
                <c:formatCode>General</c:formatCode>
                <c:ptCount val="214"/>
                <c:pt idx="2">
                  <c:v>0</c:v>
                </c:pt>
                <c:pt idx="3" formatCode="0%">
                  <c:v>1</c:v>
                </c:pt>
                <c:pt idx="4" formatCode="0%">
                  <c:v>1</c:v>
                </c:pt>
                <c:pt idx="5" formatCode="0%">
                  <c:v>0.25</c:v>
                </c:pt>
                <c:pt idx="6" formatCode="0%">
                  <c:v>0.25</c:v>
                </c:pt>
                <c:pt idx="7" formatCode="0%">
                  <c:v>0</c:v>
                </c:pt>
                <c:pt idx="8" formatCode="0%">
                  <c:v>0</c:v>
                </c:pt>
                <c:pt idx="9" formatCode="0%">
                  <c:v>1</c:v>
                </c:pt>
                <c:pt idx="10" formatCode="0%">
                  <c:v>1</c:v>
                </c:pt>
                <c:pt idx="11" formatCode="0%">
                  <c:v>1</c:v>
                </c:pt>
                <c:pt idx="12" formatCode="0%">
                  <c:v>1</c:v>
                </c:pt>
                <c:pt idx="13" formatCode="0%">
                  <c:v>0</c:v>
                </c:pt>
                <c:pt idx="14" formatCode="0%">
                  <c:v>0</c:v>
                </c:pt>
                <c:pt idx="15" formatCode="0%">
                  <c:v>1</c:v>
                </c:pt>
                <c:pt idx="16" formatCode="0%">
                  <c:v>1</c:v>
                </c:pt>
                <c:pt idx="17" formatCode="0%">
                  <c:v>1</c:v>
                </c:pt>
                <c:pt idx="18" formatCode="0%">
                  <c:v>1</c:v>
                </c:pt>
                <c:pt idx="19" formatCode="0%">
                  <c:v>1</c:v>
                </c:pt>
                <c:pt idx="20" formatCode="0%">
                  <c:v>0</c:v>
                </c:pt>
                <c:pt idx="21" formatCode="0%">
                  <c:v>0</c:v>
                </c:pt>
                <c:pt idx="22" formatCode="0%">
                  <c:v>0</c:v>
                </c:pt>
                <c:pt idx="23" formatCode="0%">
                  <c:v>0</c:v>
                </c:pt>
                <c:pt idx="24" formatCode="0%">
                  <c:v>0</c:v>
                </c:pt>
                <c:pt idx="25" formatCode="0%">
                  <c:v>0</c:v>
                </c:pt>
                <c:pt idx="26" formatCode="0%">
                  <c:v>0</c:v>
                </c:pt>
                <c:pt idx="27" formatCode="0%">
                  <c:v>0</c:v>
                </c:pt>
                <c:pt idx="28" formatCode="0%">
                  <c:v>0</c:v>
                </c:pt>
                <c:pt idx="29" formatCode="0%">
                  <c:v>0</c:v>
                </c:pt>
                <c:pt idx="30" formatCode="0%">
                  <c:v>0</c:v>
                </c:pt>
                <c:pt idx="31" formatCode="0%">
                  <c:v>1</c:v>
                </c:pt>
                <c:pt idx="32" formatCode="0%">
                  <c:v>0</c:v>
                </c:pt>
                <c:pt idx="33" formatCode="0%">
                  <c:v>1</c:v>
                </c:pt>
                <c:pt idx="34" formatCode="0%">
                  <c:v>1</c:v>
                </c:pt>
                <c:pt idx="35" formatCode="0%">
                  <c:v>0</c:v>
                </c:pt>
                <c:pt idx="36" formatCode="0%">
                  <c:v>0</c:v>
                </c:pt>
                <c:pt idx="37" formatCode="0%">
                  <c:v>0</c:v>
                </c:pt>
                <c:pt idx="38" formatCode="0">
                  <c:v>3</c:v>
                </c:pt>
                <c:pt idx="39" formatCode="0">
                  <c:v>13</c:v>
                </c:pt>
                <c:pt idx="40" formatCode="0">
                  <c:v>127</c:v>
                </c:pt>
                <c:pt idx="41" formatCode="0">
                  <c:v>65</c:v>
                </c:pt>
                <c:pt idx="42" formatCode="0">
                  <c:v>84</c:v>
                </c:pt>
                <c:pt idx="43" formatCode="0">
                  <c:v>6</c:v>
                </c:pt>
                <c:pt idx="44" formatCode="0">
                  <c:v>43</c:v>
                </c:pt>
                <c:pt idx="45" formatCode="0%">
                  <c:v>0.14814814814814814</c:v>
                </c:pt>
                <c:pt idx="46" formatCode="0%">
                  <c:v>0</c:v>
                </c:pt>
                <c:pt idx="47" formatCode="0%">
                  <c:v>0</c:v>
                </c:pt>
                <c:pt idx="48" formatCode="0%">
                  <c:v>0</c:v>
                </c:pt>
                <c:pt idx="49" formatCode="0%">
                  <c:v>0</c:v>
                </c:pt>
                <c:pt idx="50" formatCode="0%">
                  <c:v>1</c:v>
                </c:pt>
                <c:pt idx="52" formatCode="0%">
                  <c:v>0</c:v>
                </c:pt>
                <c:pt idx="54" formatCode="0%">
                  <c:v>1</c:v>
                </c:pt>
                <c:pt idx="56" formatCode="0%">
                  <c:v>1</c:v>
                </c:pt>
                <c:pt idx="57" formatCode="0%">
                  <c:v>0.8571428571428571</c:v>
                </c:pt>
                <c:pt idx="59" formatCode="0%">
                  <c:v>0.38486997635933806</c:v>
                </c:pt>
                <c:pt idx="60" formatCode="0%">
                  <c:v>0.38534278959810875</c:v>
                </c:pt>
                <c:pt idx="61" formatCode="0%">
                  <c:v>1</c:v>
                </c:pt>
                <c:pt idx="62" formatCode="0%">
                  <c:v>0.9</c:v>
                </c:pt>
                <c:pt idx="63" formatCode="0%">
                  <c:v>0</c:v>
                </c:pt>
                <c:pt idx="64" formatCode="0%">
                  <c:v>1</c:v>
                </c:pt>
                <c:pt idx="65" formatCode="0%">
                  <c:v>0</c:v>
                </c:pt>
                <c:pt idx="66" formatCode="0%">
                  <c:v>1</c:v>
                </c:pt>
                <c:pt idx="67" formatCode="0%">
                  <c:v>1</c:v>
                </c:pt>
                <c:pt idx="68" formatCode="0%">
                  <c:v>0</c:v>
                </c:pt>
                <c:pt idx="69" formatCode="0%">
                  <c:v>0</c:v>
                </c:pt>
                <c:pt idx="70" formatCode="0%">
                  <c:v>0</c:v>
                </c:pt>
                <c:pt idx="71" formatCode="0%">
                  <c:v>0</c:v>
                </c:pt>
                <c:pt idx="72" formatCode="0%">
                  <c:v>0</c:v>
                </c:pt>
                <c:pt idx="76" formatCode="0%">
                  <c:v>0</c:v>
                </c:pt>
                <c:pt idx="77" formatCode="0%">
                  <c:v>0</c:v>
                </c:pt>
                <c:pt idx="81" formatCode="0">
                  <c:v>0</c:v>
                </c:pt>
                <c:pt idx="83" formatCode="0%">
                  <c:v>1</c:v>
                </c:pt>
                <c:pt idx="84" formatCode="0%">
                  <c:v>1</c:v>
                </c:pt>
                <c:pt idx="85" formatCode="0%">
                  <c:v>0</c:v>
                </c:pt>
                <c:pt idx="86" formatCode="0%">
                  <c:v>1</c:v>
                </c:pt>
                <c:pt idx="88" formatCode="0%">
                  <c:v>1</c:v>
                </c:pt>
                <c:pt idx="90" formatCode="0%">
                  <c:v>0.3</c:v>
                </c:pt>
                <c:pt idx="92" formatCode="0%">
                  <c:v>1</c:v>
                </c:pt>
                <c:pt idx="93" formatCode="0%">
                  <c:v>1</c:v>
                </c:pt>
                <c:pt idx="94" formatCode="0%">
                  <c:v>1</c:v>
                </c:pt>
                <c:pt idx="95" formatCode="0%">
                  <c:v>1</c:v>
                </c:pt>
                <c:pt idx="96" formatCode="0%">
                  <c:v>1</c:v>
                </c:pt>
                <c:pt idx="97" formatCode="0%">
                  <c:v>1</c:v>
                </c:pt>
                <c:pt idx="98" formatCode="0%">
                  <c:v>1</c:v>
                </c:pt>
                <c:pt idx="99" formatCode="0%">
                  <c:v>1</c:v>
                </c:pt>
                <c:pt idx="100" formatCode="0%">
                  <c:v>1</c:v>
                </c:pt>
                <c:pt idx="101" formatCode="0%">
                  <c:v>1</c:v>
                </c:pt>
                <c:pt idx="102" formatCode="0%">
                  <c:v>1</c:v>
                </c:pt>
                <c:pt idx="103" formatCode="0%">
                  <c:v>1</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35">
                  <c:v>20</c:v>
                </c:pt>
                <c:pt idx="136">
                  <c:v>250</c:v>
                </c:pt>
                <c:pt idx="137">
                  <c:v>10</c:v>
                </c:pt>
                <c:pt idx="138">
                  <c:v>50</c:v>
                </c:pt>
                <c:pt idx="139">
                  <c:v>10</c:v>
                </c:pt>
                <c:pt idx="140">
                  <c:v>0</c:v>
                </c:pt>
                <c:pt idx="141">
                  <c:v>100</c:v>
                </c:pt>
                <c:pt idx="142">
                  <c:v>5</c:v>
                </c:pt>
                <c:pt idx="143">
                  <c:v>80</c:v>
                </c:pt>
                <c:pt idx="144">
                  <c:v>20</c:v>
                </c:pt>
                <c:pt idx="145">
                  <c:v>0</c:v>
                </c:pt>
                <c:pt idx="146">
                  <c:v>0</c:v>
                </c:pt>
                <c:pt idx="147">
                  <c:v>50</c:v>
                </c:pt>
                <c:pt idx="148">
                  <c:v>2</c:v>
                </c:pt>
                <c:pt idx="149">
                  <c:v>0</c:v>
                </c:pt>
                <c:pt idx="150">
                  <c:v>2</c:v>
                </c:pt>
                <c:pt idx="151" formatCode="0%">
                  <c:v>1</c:v>
                </c:pt>
                <c:pt idx="152" formatCode="0%">
                  <c:v>1</c:v>
                </c:pt>
                <c:pt idx="153" formatCode="0%">
                  <c:v>1</c:v>
                </c:pt>
                <c:pt idx="154" formatCode="0%">
                  <c:v>1</c:v>
                </c:pt>
                <c:pt idx="155" formatCode="0%">
                  <c:v>0.85</c:v>
                </c:pt>
                <c:pt idx="156" formatCode="0%">
                  <c:v>1</c:v>
                </c:pt>
                <c:pt idx="157" formatCode="0%">
                  <c:v>1</c:v>
                </c:pt>
                <c:pt idx="158" formatCode="0%">
                  <c:v>1</c:v>
                </c:pt>
                <c:pt idx="159" formatCode="0%">
                  <c:v>0</c:v>
                </c:pt>
                <c:pt idx="160" formatCode="0%">
                  <c:v>1</c:v>
                </c:pt>
                <c:pt idx="161" formatCode="0%">
                  <c:v>0.125</c:v>
                </c:pt>
                <c:pt idx="162" formatCode="0%">
                  <c:v>0.97267759562841527</c:v>
                </c:pt>
                <c:pt idx="163" formatCode="0%">
                  <c:v>0</c:v>
                </c:pt>
                <c:pt idx="164" formatCode="0%">
                  <c:v>0</c:v>
                </c:pt>
                <c:pt idx="165" formatCode="0%">
                  <c:v>1</c:v>
                </c:pt>
                <c:pt idx="166" formatCode="0%">
                  <c:v>1</c:v>
                </c:pt>
                <c:pt idx="167" formatCode="0%">
                  <c:v>0</c:v>
                </c:pt>
                <c:pt idx="168" formatCode="0%">
                  <c:v>1</c:v>
                </c:pt>
                <c:pt idx="169" formatCode="0%">
                  <c:v>1</c:v>
                </c:pt>
                <c:pt idx="170" formatCode="0%">
                  <c:v>1</c:v>
                </c:pt>
                <c:pt idx="171" formatCode="0%">
                  <c:v>1</c:v>
                </c:pt>
                <c:pt idx="172" formatCode="0%">
                  <c:v>1</c:v>
                </c:pt>
                <c:pt idx="173" formatCode="0%">
                  <c:v>1</c:v>
                </c:pt>
                <c:pt idx="174" formatCode="0%">
                  <c:v>1</c:v>
                </c:pt>
                <c:pt idx="175" formatCode="0%">
                  <c:v>1</c:v>
                </c:pt>
                <c:pt idx="176" formatCode="0%">
                  <c:v>1</c:v>
                </c:pt>
                <c:pt idx="177" formatCode="0%">
                  <c:v>1</c:v>
                </c:pt>
                <c:pt idx="178" formatCode="0%">
                  <c:v>1</c:v>
                </c:pt>
                <c:pt idx="179" formatCode="0%">
                  <c:v>0</c:v>
                </c:pt>
                <c:pt idx="180" formatCode="0%">
                  <c:v>1</c:v>
                </c:pt>
                <c:pt idx="181" formatCode="0%">
                  <c:v>1</c:v>
                </c:pt>
                <c:pt idx="182" formatCode="0%">
                  <c:v>1</c:v>
                </c:pt>
                <c:pt idx="183" formatCode="0%">
                  <c:v>0</c:v>
                </c:pt>
                <c:pt idx="184" formatCode="0%">
                  <c:v>0.95699999999999996</c:v>
                </c:pt>
                <c:pt idx="185" formatCode="0%">
                  <c:v>1</c:v>
                </c:pt>
                <c:pt idx="186">
                  <c:v>0</c:v>
                </c:pt>
                <c:pt idx="187" formatCode="0%">
                  <c:v>0.85</c:v>
                </c:pt>
                <c:pt idx="188" formatCode="0%">
                  <c:v>1</c:v>
                </c:pt>
                <c:pt idx="189" formatCode="0%">
                  <c:v>1</c:v>
                </c:pt>
                <c:pt idx="190" formatCode="0%">
                  <c:v>1</c:v>
                </c:pt>
                <c:pt idx="191" formatCode="0%">
                  <c:v>1</c:v>
                </c:pt>
                <c:pt idx="192" formatCode="0%">
                  <c:v>1</c:v>
                </c:pt>
                <c:pt idx="193" formatCode="0%">
                  <c:v>1</c:v>
                </c:pt>
                <c:pt idx="194" formatCode="0%">
                  <c:v>1</c:v>
                </c:pt>
                <c:pt idx="195" formatCode="0%">
                  <c:v>1</c:v>
                </c:pt>
                <c:pt idx="196" formatCode="0%">
                  <c:v>1</c:v>
                </c:pt>
                <c:pt idx="197" formatCode="0%">
                  <c:v>1</c:v>
                </c:pt>
                <c:pt idx="198" formatCode="0%">
                  <c:v>1</c:v>
                </c:pt>
                <c:pt idx="199" formatCode="0%">
                  <c:v>3.9067055393586007E-2</c:v>
                </c:pt>
                <c:pt idx="200" formatCode="0%">
                  <c:v>1</c:v>
                </c:pt>
                <c:pt idx="201" formatCode="0%">
                  <c:v>0.82968099861303746</c:v>
                </c:pt>
                <c:pt idx="202" formatCode="0%">
                  <c:v>1</c:v>
                </c:pt>
                <c:pt idx="203" formatCode="0%">
                  <c:v>1</c:v>
                </c:pt>
                <c:pt idx="204" formatCode="0%">
                  <c:v>1</c:v>
                </c:pt>
                <c:pt idx="205" formatCode="0%">
                  <c:v>1</c:v>
                </c:pt>
                <c:pt idx="206" formatCode="0%">
                  <c:v>1</c:v>
                </c:pt>
                <c:pt idx="208" formatCode="0%">
                  <c:v>1</c:v>
                </c:pt>
                <c:pt idx="209" formatCode="0%">
                  <c:v>0</c:v>
                </c:pt>
                <c:pt idx="210" formatCode="0%">
                  <c:v>1</c:v>
                </c:pt>
                <c:pt idx="211" formatCode="0%">
                  <c:v>1</c:v>
                </c:pt>
                <c:pt idx="212" formatCode="0%">
                  <c:v>1</c:v>
                </c:pt>
                <c:pt idx="213" formatCode="0%">
                  <c:v>1</c:v>
                </c:pt>
              </c:numCache>
            </c:numRef>
          </c:val>
          <c:extLst>
            <c:ext xmlns:c16="http://schemas.microsoft.com/office/drawing/2014/chart" uri="{C3380CC4-5D6E-409C-BE32-E72D297353CC}">
              <c16:uniqueId val="{00000005-22F5-417D-A0B0-C1FC6CF47164}"/>
            </c:ext>
          </c:extLst>
        </c:ser>
        <c:ser>
          <c:idx val="6"/>
          <c:order val="6"/>
          <c:tx>
            <c:strRef>
              <c:f>Monitoreo_Seguimento_Evaluación!$K$1:$K$6</c:f>
              <c:strCache>
                <c:ptCount val="6"/>
                <c:pt idx="0">
                  <c:v>DIRECCIONAMIENTO ESTRATEGICO</c:v>
                </c:pt>
                <c:pt idx="1">
                  <c:v>MONITOREO, SEGUIMIENTO Y EVALUACION DEL PLAN DE ACCION INSTITUCIONAL</c:v>
                </c:pt>
              </c:strCache>
            </c:strRef>
          </c:tx>
          <c:spPr>
            <a:solidFill>
              <a:schemeClr val="accent1">
                <a:lumMod val="6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Documentos soportes para revisión y validación de información .  Información cargada en el aplicativo web en los plazos establecidos por el Ministerio de Salud y protección Social  y Resolución del IDS</c:v>
                  </c:pt>
                  <c:pt idx="105">
                    <c:v>- Documento del PSFF presentado a Ministerio de Hacienda y viabilizado a la ESE.  
- Informe de monitoreo  Trimestral del  PSFF entregado por la ESE con PSFF para Revisión y validación.
- Informe de Seguimiento Trimestral elaborado a las ESE con PSFF y env</c:v>
                  </c:pt>
                  <c:pt idx="106">
                    <c:v>Actas de conciliación  que serán generadas en virtud de la Resoluciòn 1545 de 2019 y sus modificaciones desde el  aplicativo de gestión de aportes patronales del MSPS o a traves de cumplimiento deotras normas. 
- Cierre de mesas y cargue de Actas de concil</c:v>
                  </c:pt>
                  <c:pt idx="107">
                    <c:v>Grupo Financiero - Asesores con responsabilidad de las ESE para documento de distribución y ejecución Recursos de Oferta del sistema General de Participaciones</c:v>
                  </c:pt>
                  <c:pt idx="108">
                    <c:v>Total asignado por resolucion y Numero de ESE con  valor asignado - Informes de ejecuciòn y reportes exigidos por la norma  para su ejecuciòn</c:v>
                  </c:pt>
                  <c:pt idx="109">
                    <c:v>Circularizar lineamientos para elaboración del proyecto de presupuesto ingresos y gastos de la vigencia 2023. Presupuestos elaborados. Presupuestos programados. Modificaciones presupuestales asesoradas.  Conceptos aprobación presupuesto y modificaciones a </c:v>
                  </c:pt>
                  <c:pt idx="110">
                    <c:v>Documentos soportes presentados por la ESE a las cuales se le asignaron recursos de acuerdo a la descripción de la medida asignada.  Resolución IDS asignación cupo recursos. Archivos documentales concepto de pago. </c:v>
                  </c:pt>
                  <c:pt idx="111">
                    <c:v>Consolidado de la documentación solicitada y remitida a la Contadora del Departamento </c:v>
                  </c:pt>
                  <c:pt idx="112">
                    <c:v>Plan de Desarrollo del Departamento elaborado 2024-2027</c:v>
                  </c:pt>
                  <c:pt idx="113">
                    <c:v>Certificaciones e informes financiero requerido de cada muncipio descentralizado según metodología MSPS</c:v>
                  </c:pt>
                  <c:pt idx="114">
                    <c:v>Resolución (s) de distribución de recursos de confinanciación por municipios y cuadro de distribución por fuentes del régimen subsidiado- Acto Administrativo de ajustes de recursos con y sin situación de fondos de acuerdo a la LMA mensual</c:v>
                  </c:pt>
                  <c:pt idx="115">
                    <c:v>Documentos de constitución de Reservas y Cuentas por pagar, cuadro operaciones de cierre.</c:v>
                  </c:pt>
                  <c:pt idx="116">
                    <c:v>Ejecución presupuestal de Ingresos y Gastos</c:v>
                  </c:pt>
                  <c:pt idx="117">
                    <c:v>Informes contables presentados a los Entes Nacionales y de Control y registro operaciones en el sofware de TNS</c:v>
                  </c:pt>
                  <c:pt idx="118">
                    <c:v>movimientos de presupuesto, contabilidad y tesoreria registrados en el sistema integrado financiero TNS</c:v>
                  </c:pt>
                  <c:pt idx="119">
                    <c:v>Cuentas de cobro con el cumplimiento de los requisitos registradas y pagadas</c:v>
                  </c:pt>
                  <c:pt idx="120">
                    <c:v>Documentos : Ordenanzas y/o Decretos. Acuerdos Junta de Salud </c:v>
                  </c:pt>
                  <c:pt idx="121">
                    <c:v>Informes presentados oportunamente a entes nacionales y de control fiscal en medio físico y/o magnético o en archivos planos a través de cargas en páguina web</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Sistemas de Información</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Coordinar la entrega y validación de  la información hospitalaria en la aplicación del Decreto 2193 de 2004, a todas la Red Pública del Departamento</c:v>
                  </c:pt>
                  <c:pt idx="105">
                    <c:v>Coordinar la elaboración de los Programas de Saneamiento Fiscal y Financiero de las ESE categorizadas en riesgo medio o alto de acuerdo al aplicativo y metodología del MSE de los PSFF de las ESE, páguina web del Ministerio de Hacienda y Crédito Público  y </c:v>
                  </c:pt>
                  <c:pt idx="106">
                    <c:v>Convocar y coordinar mesas de saneamiento  de acuerdo a la solicitud de las entidades empledoras o Administradoras en cumplimiento de información  del  inciso   segundo  del  artículo  9 de  la Resolución 1545-10/06/2019 
- Actualizar el registro de la  in</c:v>
                  </c:pt>
                  <c:pt idx="107">
                    <c:v>Documento de Distribución recursos SGP- Subsidio Oferta por ESE y por Municipio aprobados por Comité Directivo-  Indicadores Financieros concertado por ESE y Certificaciones trimestrales de seguimiento .</c:v>
                  </c:pt>
                  <c:pt idx="108">
                    <c:v>Expedir Concepto Técnico para incorporar al presupuesto los recursos del MSPS asignados por Resolcuiòn - Realizar seguimiento a la ejecuciòn, verificar cumplimiento de requisitos y  reportes a través de las plataforma SIHO o el medio que defina el MSPS par</c:v>
                  </c:pt>
                  <c:pt idx="109">
                    <c:v>Asesoría, asistencia técnica y revisión:  elaboración del Presupuesto de Ingresos y Gastos de las ESE del departamento para la siguiente vigencia. - Modificaciones, adiciones al Presupuesto de Ingresos y Gastos, plan de cargos  de las ESE del Departamento </c:v>
                  </c:pt>
                  <c:pt idx="110">
                    <c:v>Realizar propuesta de distribución de los recursos cupos asignados como apoyo a los PSFF a las ESE categorizadas en riesgo medio y alto y modificaciones a la propuesta.  - Asistencia Técnica, seguimiento, revisión, aprobación conceptos objeto de pago por p</c:v>
                  </c:pt>
                  <c:pt idx="111">
                    <c:v>Realizar comunicación solicitud información cuadros informe a la Contraloria General de la Nación (SIRECI) sobre ejecución recursos del Sistema General de Participaciones. Consolidado de la información.</c:v>
                  </c:pt>
                  <c:pt idx="112">
                    <c:v>Colaborar en la ejecución del Plan de Desarrollo del Departamento en lo correspondiente a recursos financieros del sector salud</c:v>
                  </c:pt>
                  <c:pt idx="113">
                    <c:v>Acreditación de Municipios Descentralizados en aspectos financieros</c:v>
                  </c:pt>
                  <c:pt idx="114">
                    <c:v>Coordinar la aplicación de los recursos de Rentas Cedidas, para cofinanciar el régimen subsidado en el 2023. Ajustar de acuerdo a la LMA los recursos girados con y sin situación de fondos</c:v>
                  </c:pt>
                  <c:pt idx="115">
                    <c:v>Efectuar reuniones para realizar el cierre vigencia 2023 de la Sede del Instituto Departamental de Salud con la conciliación entre las Oficinas de Presupuesto , contabilidad y Tesoreria y producir los Actos Administrativos </c:v>
                  </c:pt>
                  <c:pt idx="116">
                    <c:v>Desarrollo de actividades financieras: Ejecución del Presupuesto vigencia 2023</c:v>
                  </c:pt>
                  <c:pt idx="117">
                    <c:v>Contabilización de operaciones económicas, financieras y contables , elaboración informes contables</c:v>
                  </c:pt>
                  <c:pt idx="118">
                    <c:v>Registro Presupuestal de la vigencia  2024  con sus ejecución de disponibildiades, registros y definitivas presupuestales. Recaudos de Tesoreria, pago de compromisos: Conciliaciones, boletines de caja, elaboración y presentación de informes
</c:v>
                  </c:pt>
                  <c:pt idx="119">
                    <c:v>Elaboración, radicación y trámite de ordenes de pago diferentes conceptos</c:v>
                  </c:pt>
                  <c:pt idx="120">
                    <c:v>Coordinar y elaborar los proyectos de ordenanzas, decretos, acuerdos de junta, elaborar y modificar el presupuesto de rentas y gastos del Instituto.</c:v>
                  </c:pt>
                  <c:pt idx="121">
                    <c:v>Elaboración de los diferentes informes requeridos por los Entes Nacional y Entes de Control</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Direccionamiento
Estrategico</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Cin asignacion de recursos SGP-SUBSIDIO A LA OFERTA</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Grupo Recursos Humanos</c:v>
                  </c:pt>
                  <c:pt idx="135">
                    <c:v>ATENCION EN SALUD </c:v>
                  </c:pt>
                  <c:pt idx="188">
                    <c:v>SALUD PUBLICA </c:v>
                  </c:pt>
                </c:lvl>
              </c:multiLvlStrCache>
            </c:multiLvlStrRef>
          </c:cat>
          <c:val>
            <c:numRef>
              <c:f>Monitoreo_Seguimento_Evaluación!$K$7:$K$220</c:f>
              <c:numCache>
                <c:formatCode>General</c:formatCode>
                <c:ptCount val="214"/>
                <c:pt idx="1">
                  <c:v>0</c:v>
                </c:pt>
                <c:pt idx="7">
                  <c:v>0</c:v>
                </c:pt>
                <c:pt idx="8">
                  <c:v>0</c:v>
                </c:pt>
                <c:pt idx="13">
                  <c:v>0</c:v>
                </c:pt>
                <c:pt idx="15">
                  <c:v>0</c:v>
                </c:pt>
                <c:pt idx="16">
                  <c:v>0</c:v>
                </c:pt>
                <c:pt idx="18">
                  <c:v>0</c:v>
                </c:pt>
                <c:pt idx="19">
                  <c:v>0</c:v>
                </c:pt>
                <c:pt idx="20">
                  <c:v>0</c:v>
                </c:pt>
                <c:pt idx="32">
                  <c:v>0</c:v>
                </c:pt>
                <c:pt idx="38" formatCode="0%">
                  <c:v>1</c:v>
                </c:pt>
                <c:pt idx="39" formatCode="0%">
                  <c:v>1</c:v>
                </c:pt>
                <c:pt idx="40" formatCode="0%">
                  <c:v>1</c:v>
                </c:pt>
                <c:pt idx="41" formatCode="0%">
                  <c:v>1</c:v>
                </c:pt>
                <c:pt idx="42" formatCode="0%">
                  <c:v>1</c:v>
                </c:pt>
                <c:pt idx="43" formatCode="0%">
                  <c:v>1</c:v>
                </c:pt>
                <c:pt idx="44" formatCode="0%">
                  <c:v>1</c:v>
                </c:pt>
                <c:pt idx="45">
                  <c:v>0</c:v>
                </c:pt>
                <c:pt idx="46">
                  <c:v>0</c:v>
                </c:pt>
                <c:pt idx="47">
                  <c:v>0</c:v>
                </c:pt>
                <c:pt idx="48">
                  <c:v>0</c:v>
                </c:pt>
                <c:pt idx="56">
                  <c:v>0</c:v>
                </c:pt>
                <c:pt idx="59">
                  <c:v>0</c:v>
                </c:pt>
                <c:pt idx="65">
                  <c:v>0</c:v>
                </c:pt>
                <c:pt idx="66">
                  <c:v>0</c:v>
                </c:pt>
                <c:pt idx="81">
                  <c:v>0</c:v>
                </c:pt>
                <c:pt idx="83">
                  <c:v>0</c:v>
                </c:pt>
                <c:pt idx="90">
                  <c:v>0</c:v>
                </c:pt>
                <c:pt idx="104" formatCode="0%">
                  <c:v>0.4</c:v>
                </c:pt>
                <c:pt idx="105" formatCode="0%">
                  <c:v>0</c:v>
                </c:pt>
                <c:pt idx="106" formatCode="0%">
                  <c:v>1</c:v>
                </c:pt>
                <c:pt idx="107" formatCode="0%">
                  <c:v>0</c:v>
                </c:pt>
                <c:pt idx="108" formatCode="0%">
                  <c:v>0</c:v>
                </c:pt>
                <c:pt idx="109" formatCode="0%">
                  <c:v>1</c:v>
                </c:pt>
                <c:pt idx="110" formatCode="0%">
                  <c:v>1</c:v>
                </c:pt>
                <c:pt idx="111" formatCode="0%">
                  <c:v>1</c:v>
                </c:pt>
                <c:pt idx="112" formatCode="0%">
                  <c:v>0.25</c:v>
                </c:pt>
                <c:pt idx="113" formatCode="0%">
                  <c:v>0</c:v>
                </c:pt>
                <c:pt idx="114" formatCode="0%">
                  <c:v>0.13263482698568008</c:v>
                </c:pt>
                <c:pt idx="115" formatCode="0%">
                  <c:v>1</c:v>
                </c:pt>
                <c:pt idx="116" formatCode="0%">
                  <c:v>0.25</c:v>
                </c:pt>
                <c:pt idx="117" formatCode="0%">
                  <c:v>0.25</c:v>
                </c:pt>
                <c:pt idx="118" formatCode="0%">
                  <c:v>1</c:v>
                </c:pt>
                <c:pt idx="119" formatCode="0%">
                  <c:v>1</c:v>
                </c:pt>
                <c:pt idx="120" formatCode="0%">
                  <c:v>1</c:v>
                </c:pt>
                <c:pt idx="121" formatCode="0%">
                  <c:v>1</c:v>
                </c:pt>
                <c:pt idx="122" formatCode="0%">
                  <c:v>1</c:v>
                </c:pt>
                <c:pt idx="123" formatCode="0%">
                  <c:v>1</c:v>
                </c:pt>
                <c:pt idx="124" formatCode="0%">
                  <c:v>1</c:v>
                </c:pt>
                <c:pt idx="125" formatCode="0%">
                  <c:v>1</c:v>
                </c:pt>
                <c:pt idx="126" formatCode="0%">
                  <c:v>1</c:v>
                </c:pt>
                <c:pt idx="127" formatCode="0%">
                  <c:v>1</c:v>
                </c:pt>
                <c:pt idx="128" formatCode="0%">
                  <c:v>1</c:v>
                </c:pt>
                <c:pt idx="129" formatCode="0%">
                  <c:v>1</c:v>
                </c:pt>
                <c:pt idx="130" formatCode="0%">
                  <c:v>1</c:v>
                </c:pt>
                <c:pt idx="131" formatCode="0%">
                  <c:v>1</c:v>
                </c:pt>
                <c:pt idx="132" formatCode="0%">
                  <c:v>1</c:v>
                </c:pt>
                <c:pt idx="133" formatCode="0%">
                  <c:v>1</c:v>
                </c:pt>
                <c:pt idx="134" formatCode="0%">
                  <c:v>0.25</c:v>
                </c:pt>
                <c:pt idx="135" formatCode="0">
                  <c:v>105</c:v>
                </c:pt>
                <c:pt idx="136" formatCode="0">
                  <c:v>276.39999999999998</c:v>
                </c:pt>
                <c:pt idx="137" formatCode="0">
                  <c:v>80</c:v>
                </c:pt>
                <c:pt idx="138" formatCode="0">
                  <c:v>86</c:v>
                </c:pt>
                <c:pt idx="139" formatCode="0">
                  <c:v>90</c:v>
                </c:pt>
                <c:pt idx="141" formatCode="0">
                  <c:v>119</c:v>
                </c:pt>
                <c:pt idx="142" formatCode="0">
                  <c:v>300</c:v>
                </c:pt>
                <c:pt idx="143" formatCode="0">
                  <c:v>105</c:v>
                </c:pt>
                <c:pt idx="144" formatCode="0">
                  <c:v>40</c:v>
                </c:pt>
                <c:pt idx="147" formatCode="0">
                  <c:v>206</c:v>
                </c:pt>
                <c:pt idx="148" formatCode="0">
                  <c:v>100</c:v>
                </c:pt>
                <c:pt idx="150" formatCode="0">
                  <c:v>0</c:v>
                </c:pt>
                <c:pt idx="160">
                  <c:v>0</c:v>
                </c:pt>
                <c:pt idx="171">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numCache>
            </c:numRef>
          </c:val>
          <c:extLst>
            <c:ext xmlns:c16="http://schemas.microsoft.com/office/drawing/2014/chart" uri="{C3380CC4-5D6E-409C-BE32-E72D297353CC}">
              <c16:uniqueId val="{00000006-22F5-417D-A0B0-C1FC6CF47164}"/>
            </c:ext>
          </c:extLst>
        </c:ser>
        <c:ser>
          <c:idx val="7"/>
          <c:order val="7"/>
          <c:tx>
            <c:strRef>
              <c:f>Monitoreo_Seguimento_Evaluación!$L$1:$L$6</c:f>
              <c:strCache>
                <c:ptCount val="6"/>
                <c:pt idx="0">
                  <c:v>DIRECCIONAMIENTO ESTRATEGICO</c:v>
                </c:pt>
                <c:pt idx="1">
                  <c:v>MONITOREO, SEGUIMIENTO Y EVALUACION DEL PLAN DE ACCION INSTITUCIONAL</c:v>
                </c:pt>
              </c:strCache>
            </c:strRef>
          </c:tx>
          <c:spPr>
            <a:solidFill>
              <a:schemeClr val="accent2">
                <a:lumMod val="6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Documentos soportes para revisión y validación de información .  Información cargada en el aplicativo web en los plazos establecidos por el Ministerio de Salud y protección Social  y Resolución del IDS</c:v>
                  </c:pt>
                  <c:pt idx="105">
                    <c:v>- Documento del PSFF presentado a Ministerio de Hacienda y viabilizado a la ESE.  
- Informe de monitoreo  Trimestral del  PSFF entregado por la ESE con PSFF para Revisión y validación.
- Informe de Seguimiento Trimestral elaborado a las ESE con PSFF y env</c:v>
                  </c:pt>
                  <c:pt idx="106">
                    <c:v>Actas de conciliación  que serán generadas en virtud de la Resoluciòn 1545 de 2019 y sus modificaciones desde el  aplicativo de gestión de aportes patronales del MSPS o a traves de cumplimiento deotras normas. 
- Cierre de mesas y cargue de Actas de concil</c:v>
                  </c:pt>
                  <c:pt idx="107">
                    <c:v>Grupo Financiero - Asesores con responsabilidad de las ESE para documento de distribución y ejecución Recursos de Oferta del sistema General de Participaciones</c:v>
                  </c:pt>
                  <c:pt idx="108">
                    <c:v>Total asignado por resolucion y Numero de ESE con  valor asignado - Informes de ejecuciòn y reportes exigidos por la norma  para su ejecuciòn</c:v>
                  </c:pt>
                  <c:pt idx="109">
                    <c:v>Circularizar lineamientos para elaboración del proyecto de presupuesto ingresos y gastos de la vigencia 2023. Presupuestos elaborados. Presupuestos programados. Modificaciones presupuestales asesoradas.  Conceptos aprobación presupuesto y modificaciones a </c:v>
                  </c:pt>
                  <c:pt idx="110">
                    <c:v>Documentos soportes presentados por la ESE a las cuales se le asignaron recursos de acuerdo a la descripción de la medida asignada.  Resolución IDS asignación cupo recursos. Archivos documentales concepto de pago. </c:v>
                  </c:pt>
                  <c:pt idx="111">
                    <c:v>Consolidado de la documentación solicitada y remitida a la Contadora del Departamento </c:v>
                  </c:pt>
                  <c:pt idx="112">
                    <c:v>Plan de Desarrollo del Departamento elaborado 2024-2027</c:v>
                  </c:pt>
                  <c:pt idx="113">
                    <c:v>Certificaciones e informes financiero requerido de cada muncipio descentralizado según metodología MSPS</c:v>
                  </c:pt>
                  <c:pt idx="114">
                    <c:v>Resolución (s) de distribución de recursos de confinanciación por municipios y cuadro de distribución por fuentes del régimen subsidiado- Acto Administrativo de ajustes de recursos con y sin situación de fondos de acuerdo a la LMA mensual</c:v>
                  </c:pt>
                  <c:pt idx="115">
                    <c:v>Documentos de constitución de Reservas y Cuentas por pagar, cuadro operaciones de cierre.</c:v>
                  </c:pt>
                  <c:pt idx="116">
                    <c:v>Ejecución presupuestal de Ingresos y Gastos</c:v>
                  </c:pt>
                  <c:pt idx="117">
                    <c:v>Informes contables presentados a los Entes Nacionales y de Control y registro operaciones en el sofware de TNS</c:v>
                  </c:pt>
                  <c:pt idx="118">
                    <c:v>movimientos de presupuesto, contabilidad y tesoreria registrados en el sistema integrado financiero TNS</c:v>
                  </c:pt>
                  <c:pt idx="119">
                    <c:v>Cuentas de cobro con el cumplimiento de los requisitos registradas y pagadas</c:v>
                  </c:pt>
                  <c:pt idx="120">
                    <c:v>Documentos : Ordenanzas y/o Decretos. Acuerdos Junta de Salud </c:v>
                  </c:pt>
                  <c:pt idx="121">
                    <c:v>Informes presentados oportunamente a entes nacionales y de control fiscal en medio físico y/o magnético o en archivos planos a través de cargas en páguina web</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Sistemas de Información</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Coordinar la entrega y validación de  la información hospitalaria en la aplicación del Decreto 2193 de 2004, a todas la Red Pública del Departamento</c:v>
                  </c:pt>
                  <c:pt idx="105">
                    <c:v>Coordinar la elaboración de los Programas de Saneamiento Fiscal y Financiero de las ESE categorizadas en riesgo medio o alto de acuerdo al aplicativo y metodología del MSE de los PSFF de las ESE, páguina web del Ministerio de Hacienda y Crédito Público  y </c:v>
                  </c:pt>
                  <c:pt idx="106">
                    <c:v>Convocar y coordinar mesas de saneamiento  de acuerdo a la solicitud de las entidades empledoras o Administradoras en cumplimiento de información  del  inciso   segundo  del  artículo  9 de  la Resolución 1545-10/06/2019 
- Actualizar el registro de la  in</c:v>
                  </c:pt>
                  <c:pt idx="107">
                    <c:v>Documento de Distribución recursos SGP- Subsidio Oferta por ESE y por Municipio aprobados por Comité Directivo-  Indicadores Financieros concertado por ESE y Certificaciones trimestrales de seguimiento .</c:v>
                  </c:pt>
                  <c:pt idx="108">
                    <c:v>Expedir Concepto Técnico para incorporar al presupuesto los recursos del MSPS asignados por Resolcuiòn - Realizar seguimiento a la ejecuciòn, verificar cumplimiento de requisitos y  reportes a través de las plataforma SIHO o el medio que defina el MSPS par</c:v>
                  </c:pt>
                  <c:pt idx="109">
                    <c:v>Asesoría, asistencia técnica y revisión:  elaboración del Presupuesto de Ingresos y Gastos de las ESE del departamento para la siguiente vigencia. - Modificaciones, adiciones al Presupuesto de Ingresos y Gastos, plan de cargos  de las ESE del Departamento </c:v>
                  </c:pt>
                  <c:pt idx="110">
                    <c:v>Realizar propuesta de distribución de los recursos cupos asignados como apoyo a los PSFF a las ESE categorizadas en riesgo medio y alto y modificaciones a la propuesta.  - Asistencia Técnica, seguimiento, revisión, aprobación conceptos objeto de pago por p</c:v>
                  </c:pt>
                  <c:pt idx="111">
                    <c:v>Realizar comunicación solicitud información cuadros informe a la Contraloria General de la Nación (SIRECI) sobre ejecución recursos del Sistema General de Participaciones. Consolidado de la información.</c:v>
                  </c:pt>
                  <c:pt idx="112">
                    <c:v>Colaborar en la ejecución del Plan de Desarrollo del Departamento en lo correspondiente a recursos financieros del sector salud</c:v>
                  </c:pt>
                  <c:pt idx="113">
                    <c:v>Acreditación de Municipios Descentralizados en aspectos financieros</c:v>
                  </c:pt>
                  <c:pt idx="114">
                    <c:v>Coordinar la aplicación de los recursos de Rentas Cedidas, para cofinanciar el régimen subsidado en el 2023. Ajustar de acuerdo a la LMA los recursos girados con y sin situación de fondos</c:v>
                  </c:pt>
                  <c:pt idx="115">
                    <c:v>Efectuar reuniones para realizar el cierre vigencia 2023 de la Sede del Instituto Departamental de Salud con la conciliación entre las Oficinas de Presupuesto , contabilidad y Tesoreria y producir los Actos Administrativos </c:v>
                  </c:pt>
                  <c:pt idx="116">
                    <c:v>Desarrollo de actividades financieras: Ejecución del Presupuesto vigencia 2023</c:v>
                  </c:pt>
                  <c:pt idx="117">
                    <c:v>Contabilización de operaciones económicas, financieras y contables , elaboración informes contables</c:v>
                  </c:pt>
                  <c:pt idx="118">
                    <c:v>Registro Presupuestal de la vigencia  2024  con sus ejecución de disponibildiades, registros y definitivas presupuestales. Recaudos de Tesoreria, pago de compromisos: Conciliaciones, boletines de caja, elaboración y presentación de informes
</c:v>
                  </c:pt>
                  <c:pt idx="119">
                    <c:v>Elaboración, radicación y trámite de ordenes de pago diferentes conceptos</c:v>
                  </c:pt>
                  <c:pt idx="120">
                    <c:v>Coordinar y elaborar los proyectos de ordenanzas, decretos, acuerdos de junta, elaborar y modificar el presupuesto de rentas y gastos del Instituto.</c:v>
                  </c:pt>
                  <c:pt idx="121">
                    <c:v>Elaboración de los diferentes informes requeridos por los Entes Nacional y Entes de Control</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Direccionamiento
Estrategico</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Cin asignacion de recursos SGP-SUBSIDIO A LA OFERTA</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Grupo Recursos Humanos</c:v>
                  </c:pt>
                  <c:pt idx="135">
                    <c:v>ATENCION EN SALUD </c:v>
                  </c:pt>
                  <c:pt idx="188">
                    <c:v>SALUD PUBLICA </c:v>
                  </c:pt>
                </c:lvl>
              </c:multiLvlStrCache>
            </c:multiLvlStrRef>
          </c:cat>
          <c:val>
            <c:numRef>
              <c:f>Monitoreo_Seguimento_Evaluación!$L$7:$L$220</c:f>
              <c:numCache>
                <c:formatCode>General</c:formatCode>
                <c:ptCount val="214"/>
                <c:pt idx="1">
                  <c:v>0</c:v>
                </c:pt>
                <c:pt idx="3" formatCode="0%">
                  <c:v>1</c:v>
                </c:pt>
                <c:pt idx="4" formatCode="0%">
                  <c:v>1</c:v>
                </c:pt>
                <c:pt idx="5" formatCode="0%">
                  <c:v>0.25</c:v>
                </c:pt>
                <c:pt idx="6" formatCode="0%">
                  <c:v>0.25</c:v>
                </c:pt>
                <c:pt idx="7" formatCode="0%">
                  <c:v>0</c:v>
                </c:pt>
                <c:pt idx="8" formatCode="0%">
                  <c:v>0</c:v>
                </c:pt>
                <c:pt idx="9" formatCode="0%">
                  <c:v>1</c:v>
                </c:pt>
                <c:pt idx="10" formatCode="0%">
                  <c:v>1</c:v>
                </c:pt>
                <c:pt idx="11" formatCode="0%">
                  <c:v>1</c:v>
                </c:pt>
                <c:pt idx="12" formatCode="0%">
                  <c:v>1</c:v>
                </c:pt>
                <c:pt idx="13" formatCode="0%">
                  <c:v>0</c:v>
                </c:pt>
                <c:pt idx="14" formatCode="0%">
                  <c:v>0</c:v>
                </c:pt>
                <c:pt idx="15" formatCode="0%">
                  <c:v>1</c:v>
                </c:pt>
                <c:pt idx="16" formatCode="0%">
                  <c:v>7</c:v>
                </c:pt>
                <c:pt idx="17" formatCode="0%">
                  <c:v>0</c:v>
                </c:pt>
                <c:pt idx="18" formatCode="0%">
                  <c:v>0</c:v>
                </c:pt>
                <c:pt idx="19" formatCode="0%">
                  <c:v>0.5</c:v>
                </c:pt>
                <c:pt idx="20" formatCode="0%">
                  <c:v>0</c:v>
                </c:pt>
                <c:pt idx="21" formatCode="0%">
                  <c:v>0</c:v>
                </c:pt>
                <c:pt idx="22" formatCode="0%">
                  <c:v>0</c:v>
                </c:pt>
                <c:pt idx="23" formatCode="0%">
                  <c:v>0</c:v>
                </c:pt>
                <c:pt idx="24" formatCode="0%">
                  <c:v>0</c:v>
                </c:pt>
                <c:pt idx="25" formatCode="0%">
                  <c:v>0</c:v>
                </c:pt>
                <c:pt idx="26" formatCode="0%">
                  <c:v>0</c:v>
                </c:pt>
                <c:pt idx="27" formatCode="0%">
                  <c:v>0</c:v>
                </c:pt>
                <c:pt idx="28" formatCode="0%">
                  <c:v>0</c:v>
                </c:pt>
                <c:pt idx="29" formatCode="0%">
                  <c:v>0</c:v>
                </c:pt>
                <c:pt idx="30" formatCode="0%">
                  <c:v>0</c:v>
                </c:pt>
                <c:pt idx="31" formatCode="0%">
                  <c:v>0</c:v>
                </c:pt>
                <c:pt idx="32" formatCode="0%">
                  <c:v>0</c:v>
                </c:pt>
                <c:pt idx="33" formatCode="0%">
                  <c:v>0</c:v>
                </c:pt>
                <c:pt idx="34" formatCode="0%">
                  <c:v>0</c:v>
                </c:pt>
                <c:pt idx="35" formatCode="0%">
                  <c:v>0</c:v>
                </c:pt>
                <c:pt idx="36" formatCode="0%">
                  <c:v>0</c:v>
                </c:pt>
                <c:pt idx="37" formatCode="0%">
                  <c:v>0</c:v>
                </c:pt>
                <c:pt idx="38">
                  <c:v>0</c:v>
                </c:pt>
                <c:pt idx="39">
                  <c:v>0</c:v>
                </c:pt>
                <c:pt idx="40">
                  <c:v>0</c:v>
                </c:pt>
                <c:pt idx="41">
                  <c:v>0</c:v>
                </c:pt>
                <c:pt idx="42" formatCode="@">
                  <c:v>0</c:v>
                </c:pt>
                <c:pt idx="43" formatCode="@">
                  <c:v>0</c:v>
                </c:pt>
                <c:pt idx="44">
                  <c:v>0</c:v>
                </c:pt>
                <c:pt idx="45" formatCode="0%">
                  <c:v>0.14814814814814814</c:v>
                </c:pt>
                <c:pt idx="46" formatCode="0%">
                  <c:v>0</c:v>
                </c:pt>
                <c:pt idx="47" formatCode="0%">
                  <c:v>0</c:v>
                </c:pt>
                <c:pt idx="48" formatCode="0%">
                  <c:v>1</c:v>
                </c:pt>
                <c:pt idx="49" formatCode="0%">
                  <c:v>1</c:v>
                </c:pt>
                <c:pt idx="50" formatCode="0%">
                  <c:v>1</c:v>
                </c:pt>
                <c:pt idx="52" formatCode="0%">
                  <c:v>0</c:v>
                </c:pt>
                <c:pt idx="54" formatCode="0%">
                  <c:v>1</c:v>
                </c:pt>
                <c:pt idx="56" formatCode="0%">
                  <c:v>0</c:v>
                </c:pt>
                <c:pt idx="57" formatCode="0%">
                  <c:v>0</c:v>
                </c:pt>
                <c:pt idx="59" formatCode="0%">
                  <c:v>0</c:v>
                </c:pt>
                <c:pt idx="60" formatCode="0%">
                  <c:v>0</c:v>
                </c:pt>
                <c:pt idx="61" formatCode="0%">
                  <c:v>0</c:v>
                </c:pt>
                <c:pt idx="62" formatCode="0%">
                  <c:v>0</c:v>
                </c:pt>
                <c:pt idx="63" formatCode="0%">
                  <c:v>0</c:v>
                </c:pt>
                <c:pt idx="64" formatCode="0%">
                  <c:v>0</c:v>
                </c:pt>
                <c:pt idx="65" formatCode="0%">
                  <c:v>0</c:v>
                </c:pt>
                <c:pt idx="66" formatCode="0%">
                  <c:v>0</c:v>
                </c:pt>
                <c:pt idx="67" formatCode="0%">
                  <c:v>0</c:v>
                </c:pt>
                <c:pt idx="68" formatCode="0%">
                  <c:v>0</c:v>
                </c:pt>
                <c:pt idx="69" formatCode="0%">
                  <c:v>0</c:v>
                </c:pt>
                <c:pt idx="71" formatCode="0%">
                  <c:v>0</c:v>
                </c:pt>
                <c:pt idx="72" formatCode="0%">
                  <c:v>0</c:v>
                </c:pt>
                <c:pt idx="76" formatCode="0%">
                  <c:v>0</c:v>
                </c:pt>
                <c:pt idx="77" formatCode="0%">
                  <c:v>0</c:v>
                </c:pt>
                <c:pt idx="81">
                  <c:v>10</c:v>
                </c:pt>
                <c:pt idx="83">
                  <c:v>10</c:v>
                </c:pt>
                <c:pt idx="84">
                  <c:v>10</c:v>
                </c:pt>
                <c:pt idx="85">
                  <c:v>10</c:v>
                </c:pt>
                <c:pt idx="86">
                  <c:v>10</c:v>
                </c:pt>
                <c:pt idx="88">
                  <c:v>10</c:v>
                </c:pt>
                <c:pt idx="90" formatCode="0%">
                  <c:v>0.3</c:v>
                </c:pt>
                <c:pt idx="92" formatCode="0%">
                  <c:v>1</c:v>
                </c:pt>
                <c:pt idx="93" formatCode="0%">
                  <c:v>1</c:v>
                </c:pt>
                <c:pt idx="94" formatCode="0%">
                  <c:v>1</c:v>
                </c:pt>
                <c:pt idx="95" formatCode="0%">
                  <c:v>1</c:v>
                </c:pt>
                <c:pt idx="96" formatCode="0%">
                  <c:v>1</c:v>
                </c:pt>
                <c:pt idx="97" formatCode="0%">
                  <c:v>1</c:v>
                </c:pt>
                <c:pt idx="98" formatCode="0%">
                  <c:v>1</c:v>
                </c:pt>
                <c:pt idx="99" formatCode="0%">
                  <c:v>1</c:v>
                </c:pt>
                <c:pt idx="100" formatCode="0%">
                  <c:v>1</c:v>
                </c:pt>
                <c:pt idx="101" formatCode="0%">
                  <c:v>1</c:v>
                </c:pt>
                <c:pt idx="102" formatCode="0%">
                  <c:v>1</c:v>
                </c:pt>
                <c:pt idx="103" formatCode="0%">
                  <c:v>1</c:v>
                </c:pt>
                <c:pt idx="104" formatCode="0">
                  <c:v>16</c:v>
                </c:pt>
                <c:pt idx="105" formatCode="0">
                  <c:v>1</c:v>
                </c:pt>
                <c:pt idx="106" formatCode="0">
                  <c:v>17</c:v>
                </c:pt>
                <c:pt idx="107" formatCode="0">
                  <c:v>7</c:v>
                </c:pt>
                <c:pt idx="108" formatCode="#,##0">
                  <c:v>0</c:v>
                </c:pt>
                <c:pt idx="109" formatCode="0">
                  <c:v>24</c:v>
                </c:pt>
                <c:pt idx="110" formatCode="#,##0">
                  <c:v>8735266</c:v>
                </c:pt>
                <c:pt idx="111">
                  <c:v>0</c:v>
                </c:pt>
                <c:pt idx="112">
                  <c:v>1</c:v>
                </c:pt>
                <c:pt idx="113">
                  <c:v>6</c:v>
                </c:pt>
                <c:pt idx="114" formatCode="&quot;$&quot;\ #,##0">
                  <c:v>28999798299.77</c:v>
                </c:pt>
                <c:pt idx="115" formatCode="0">
                  <c:v>0</c:v>
                </c:pt>
                <c:pt idx="116">
                  <c:v>6</c:v>
                </c:pt>
                <c:pt idx="117">
                  <c:v>2</c:v>
                </c:pt>
                <c:pt idx="118" formatCode="#,##0">
                  <c:v>1231</c:v>
                </c:pt>
                <c:pt idx="119" formatCode="#,##0">
                  <c:v>1686</c:v>
                </c:pt>
                <c:pt idx="120">
                  <c:v>5</c:v>
                </c:pt>
                <c:pt idx="121">
                  <c:v>19</c:v>
                </c:pt>
                <c:pt idx="122" formatCode="0">
                  <c:v>40</c:v>
                </c:pt>
                <c:pt idx="123" formatCode="0">
                  <c:v>9</c:v>
                </c:pt>
                <c:pt idx="124" formatCode="0">
                  <c:v>0</c:v>
                </c:pt>
                <c:pt idx="125" formatCode="0">
                  <c:v>1</c:v>
                </c:pt>
                <c:pt idx="126" formatCode="0">
                  <c:v>600</c:v>
                </c:pt>
                <c:pt idx="127" formatCode="0">
                  <c:v>2</c:v>
                </c:pt>
                <c:pt idx="128" formatCode="0">
                  <c:v>0</c:v>
                </c:pt>
                <c:pt idx="129" formatCode="0">
                  <c:v>0</c:v>
                </c:pt>
                <c:pt idx="130" formatCode="0">
                  <c:v>0</c:v>
                </c:pt>
                <c:pt idx="131" formatCode="0">
                  <c:v>0</c:v>
                </c:pt>
                <c:pt idx="132" formatCode="0">
                  <c:v>0</c:v>
                </c:pt>
                <c:pt idx="133" formatCode="0">
                  <c:v>0</c:v>
                </c:pt>
                <c:pt idx="134" formatCode="0">
                  <c:v>3</c:v>
                </c:pt>
                <c:pt idx="151" formatCode="0%">
                  <c:v>0.25</c:v>
                </c:pt>
                <c:pt idx="152" formatCode="0%">
                  <c:v>0.16666666666666666</c:v>
                </c:pt>
                <c:pt idx="153" formatCode="0%">
                  <c:v>0.25</c:v>
                </c:pt>
                <c:pt idx="154" formatCode="0%">
                  <c:v>0.25</c:v>
                </c:pt>
                <c:pt idx="155" formatCode="0%">
                  <c:v>0.85</c:v>
                </c:pt>
                <c:pt idx="156" formatCode="0%">
                  <c:v>1</c:v>
                </c:pt>
                <c:pt idx="157" formatCode="0%">
                  <c:v>1</c:v>
                </c:pt>
                <c:pt idx="158" formatCode="0%">
                  <c:v>1</c:v>
                </c:pt>
                <c:pt idx="159" formatCode="0%">
                  <c:v>0</c:v>
                </c:pt>
                <c:pt idx="160" formatCode="0%">
                  <c:v>0.25</c:v>
                </c:pt>
                <c:pt idx="161" formatCode="0%">
                  <c:v>0.125</c:v>
                </c:pt>
                <c:pt idx="162" formatCode="0%">
                  <c:v>0.97267759562841527</c:v>
                </c:pt>
                <c:pt idx="163" formatCode="0%">
                  <c:v>0</c:v>
                </c:pt>
                <c:pt idx="164" formatCode="0%">
                  <c:v>0</c:v>
                </c:pt>
                <c:pt idx="165" formatCode="0%">
                  <c:v>1</c:v>
                </c:pt>
                <c:pt idx="166" formatCode="0%">
                  <c:v>0.25</c:v>
                </c:pt>
                <c:pt idx="167" formatCode="0%">
                  <c:v>0</c:v>
                </c:pt>
                <c:pt idx="168" formatCode="0%">
                  <c:v>0.5</c:v>
                </c:pt>
                <c:pt idx="169" formatCode="0%">
                  <c:v>1</c:v>
                </c:pt>
                <c:pt idx="170" formatCode="0%">
                  <c:v>1</c:v>
                </c:pt>
                <c:pt idx="171" formatCode="0%">
                  <c:v>1</c:v>
                </c:pt>
                <c:pt idx="172" formatCode="0%">
                  <c:v>1</c:v>
                </c:pt>
                <c:pt idx="173" formatCode="0%">
                  <c:v>0.25</c:v>
                </c:pt>
                <c:pt idx="174" formatCode="0%">
                  <c:v>0.25</c:v>
                </c:pt>
                <c:pt idx="175" formatCode="0%">
                  <c:v>0.25</c:v>
                </c:pt>
                <c:pt idx="176" formatCode="0%">
                  <c:v>0.25</c:v>
                </c:pt>
                <c:pt idx="177" formatCode="0%">
                  <c:v>0.33333333333333331</c:v>
                </c:pt>
                <c:pt idx="178" formatCode="0%">
                  <c:v>1.5</c:v>
                </c:pt>
                <c:pt idx="179" formatCode="0%">
                  <c:v>0</c:v>
                </c:pt>
                <c:pt idx="180" formatCode="0%">
                  <c:v>0.25</c:v>
                </c:pt>
                <c:pt idx="181" formatCode="0%">
                  <c:v>0.25</c:v>
                </c:pt>
                <c:pt idx="182" formatCode="0%">
                  <c:v>0.25</c:v>
                </c:pt>
                <c:pt idx="183" formatCode="0%">
                  <c:v>0</c:v>
                </c:pt>
                <c:pt idx="184" formatCode="0%">
                  <c:v>0.13</c:v>
                </c:pt>
                <c:pt idx="185">
                  <c:v>23</c:v>
                </c:pt>
                <c:pt idx="186" formatCode="0%">
                  <c:v>0</c:v>
                </c:pt>
                <c:pt idx="187" formatCode="0%">
                  <c:v>5.7000000000000002E-2</c:v>
                </c:pt>
                <c:pt idx="188" formatCode="0%">
                  <c:v>1</c:v>
                </c:pt>
                <c:pt idx="189" formatCode="0%">
                  <c:v>1</c:v>
                </c:pt>
                <c:pt idx="190" formatCode="0%">
                  <c:v>1</c:v>
                </c:pt>
                <c:pt idx="191" formatCode="0%">
                  <c:v>1</c:v>
                </c:pt>
                <c:pt idx="192" formatCode="0%">
                  <c:v>1</c:v>
                </c:pt>
                <c:pt idx="193" formatCode="0%">
                  <c:v>1</c:v>
                </c:pt>
                <c:pt idx="194" formatCode="0%">
                  <c:v>1</c:v>
                </c:pt>
                <c:pt idx="195" formatCode="0%">
                  <c:v>1</c:v>
                </c:pt>
                <c:pt idx="196" formatCode="0%">
                  <c:v>1</c:v>
                </c:pt>
                <c:pt idx="198" formatCode="0%">
                  <c:v>1</c:v>
                </c:pt>
                <c:pt idx="199" formatCode="0%">
                  <c:v>1</c:v>
                </c:pt>
                <c:pt idx="200" formatCode="0%">
                  <c:v>1</c:v>
                </c:pt>
                <c:pt idx="201" formatCode="0%">
                  <c:v>1</c:v>
                </c:pt>
                <c:pt idx="202" formatCode="0%">
                  <c:v>0</c:v>
                </c:pt>
                <c:pt idx="203" formatCode="0%">
                  <c:v>0.33</c:v>
                </c:pt>
                <c:pt idx="204" formatCode="0%">
                  <c:v>0.33</c:v>
                </c:pt>
                <c:pt idx="205" formatCode="0%">
                  <c:v>1</c:v>
                </c:pt>
                <c:pt idx="206" formatCode="0%">
                  <c:v>0.5</c:v>
                </c:pt>
                <c:pt idx="208" formatCode="0%">
                  <c:v>0.5</c:v>
                </c:pt>
                <c:pt idx="209" formatCode="0%">
                  <c:v>0</c:v>
                </c:pt>
                <c:pt idx="210" formatCode="0%">
                  <c:v>0.5</c:v>
                </c:pt>
                <c:pt idx="211" formatCode="0%">
                  <c:v>0.25</c:v>
                </c:pt>
                <c:pt idx="212" formatCode="0%">
                  <c:v>0.25</c:v>
                </c:pt>
                <c:pt idx="213" formatCode="0%">
                  <c:v>0.5</c:v>
                </c:pt>
              </c:numCache>
            </c:numRef>
          </c:val>
          <c:extLst>
            <c:ext xmlns:c16="http://schemas.microsoft.com/office/drawing/2014/chart" uri="{C3380CC4-5D6E-409C-BE32-E72D297353CC}">
              <c16:uniqueId val="{00000007-22F5-417D-A0B0-C1FC6CF47164}"/>
            </c:ext>
          </c:extLst>
        </c:ser>
        <c:ser>
          <c:idx val="8"/>
          <c:order val="8"/>
          <c:tx>
            <c:strRef>
              <c:f>Monitoreo_Seguimento_Evaluación!$M$1:$M$6</c:f>
              <c:strCache>
                <c:ptCount val="6"/>
                <c:pt idx="0">
                  <c:v>DIRECCIONAMIENTO ESTRATEGICO</c:v>
                </c:pt>
                <c:pt idx="1">
                  <c:v>MONITOREO, SEGUIMIENTO Y EVALUACION DEL PLAN DE ACCION INSTITUCIONAL</c:v>
                </c:pt>
              </c:strCache>
            </c:strRef>
          </c:tx>
          <c:spPr>
            <a:solidFill>
              <a:schemeClr val="accent3">
                <a:lumMod val="6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Documentos soportes para revisión y validación de información .  Información cargada en el aplicativo web en los plazos establecidos por el Ministerio de Salud y protección Social  y Resolución del IDS</c:v>
                  </c:pt>
                  <c:pt idx="105">
                    <c:v>- Documento del PSFF presentado a Ministerio de Hacienda y viabilizado a la ESE.  
- Informe de monitoreo  Trimestral del  PSFF entregado por la ESE con PSFF para Revisión y validación.
- Informe de Seguimiento Trimestral elaborado a las ESE con PSFF y env</c:v>
                  </c:pt>
                  <c:pt idx="106">
                    <c:v>Actas de conciliación  que serán generadas en virtud de la Resoluciòn 1545 de 2019 y sus modificaciones desde el  aplicativo de gestión de aportes patronales del MSPS o a traves de cumplimiento deotras normas. 
- Cierre de mesas y cargue de Actas de concil</c:v>
                  </c:pt>
                  <c:pt idx="107">
                    <c:v>Grupo Financiero - Asesores con responsabilidad de las ESE para documento de distribución y ejecución Recursos de Oferta del sistema General de Participaciones</c:v>
                  </c:pt>
                  <c:pt idx="108">
                    <c:v>Total asignado por resolucion y Numero de ESE con  valor asignado - Informes de ejecuciòn y reportes exigidos por la norma  para su ejecuciòn</c:v>
                  </c:pt>
                  <c:pt idx="109">
                    <c:v>Circularizar lineamientos para elaboración del proyecto de presupuesto ingresos y gastos de la vigencia 2023. Presupuestos elaborados. Presupuestos programados. Modificaciones presupuestales asesoradas.  Conceptos aprobación presupuesto y modificaciones a </c:v>
                  </c:pt>
                  <c:pt idx="110">
                    <c:v>Documentos soportes presentados por la ESE a las cuales se le asignaron recursos de acuerdo a la descripción de la medida asignada.  Resolución IDS asignación cupo recursos. Archivos documentales concepto de pago. </c:v>
                  </c:pt>
                  <c:pt idx="111">
                    <c:v>Consolidado de la documentación solicitada y remitida a la Contadora del Departamento </c:v>
                  </c:pt>
                  <c:pt idx="112">
                    <c:v>Plan de Desarrollo del Departamento elaborado 2024-2027</c:v>
                  </c:pt>
                  <c:pt idx="113">
                    <c:v>Certificaciones e informes financiero requerido de cada muncipio descentralizado según metodología MSPS</c:v>
                  </c:pt>
                  <c:pt idx="114">
                    <c:v>Resolución (s) de distribución de recursos de confinanciación por municipios y cuadro de distribución por fuentes del régimen subsidiado- Acto Administrativo de ajustes de recursos con y sin situación de fondos de acuerdo a la LMA mensual</c:v>
                  </c:pt>
                  <c:pt idx="115">
                    <c:v>Documentos de constitución de Reservas y Cuentas por pagar, cuadro operaciones de cierre.</c:v>
                  </c:pt>
                  <c:pt idx="116">
                    <c:v>Ejecución presupuestal de Ingresos y Gastos</c:v>
                  </c:pt>
                  <c:pt idx="117">
                    <c:v>Informes contables presentados a los Entes Nacionales y de Control y registro operaciones en el sofware de TNS</c:v>
                  </c:pt>
                  <c:pt idx="118">
                    <c:v>movimientos de presupuesto, contabilidad y tesoreria registrados en el sistema integrado financiero TNS</c:v>
                  </c:pt>
                  <c:pt idx="119">
                    <c:v>Cuentas de cobro con el cumplimiento de los requisitos registradas y pagadas</c:v>
                  </c:pt>
                  <c:pt idx="120">
                    <c:v>Documentos : Ordenanzas y/o Decretos. Acuerdos Junta de Salud </c:v>
                  </c:pt>
                  <c:pt idx="121">
                    <c:v>Informes presentados oportunamente a entes nacionales y de control fiscal en medio físico y/o magnético o en archivos planos a través de cargas en páguina web</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Sistemas de Información</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Coordinar la entrega y validación de  la información hospitalaria en la aplicación del Decreto 2193 de 2004, a todas la Red Pública del Departamento</c:v>
                  </c:pt>
                  <c:pt idx="105">
                    <c:v>Coordinar la elaboración de los Programas de Saneamiento Fiscal y Financiero de las ESE categorizadas en riesgo medio o alto de acuerdo al aplicativo y metodología del MSE de los PSFF de las ESE, páguina web del Ministerio de Hacienda y Crédito Público  y </c:v>
                  </c:pt>
                  <c:pt idx="106">
                    <c:v>Convocar y coordinar mesas de saneamiento  de acuerdo a la solicitud de las entidades empledoras o Administradoras en cumplimiento de información  del  inciso   segundo  del  artículo  9 de  la Resolución 1545-10/06/2019 
- Actualizar el registro de la  in</c:v>
                  </c:pt>
                  <c:pt idx="107">
                    <c:v>Documento de Distribución recursos SGP- Subsidio Oferta por ESE y por Municipio aprobados por Comité Directivo-  Indicadores Financieros concertado por ESE y Certificaciones trimestrales de seguimiento .</c:v>
                  </c:pt>
                  <c:pt idx="108">
                    <c:v>Expedir Concepto Técnico para incorporar al presupuesto los recursos del MSPS asignados por Resolcuiòn - Realizar seguimiento a la ejecuciòn, verificar cumplimiento de requisitos y  reportes a través de las plataforma SIHO o el medio que defina el MSPS par</c:v>
                  </c:pt>
                  <c:pt idx="109">
                    <c:v>Asesoría, asistencia técnica y revisión:  elaboración del Presupuesto de Ingresos y Gastos de las ESE del departamento para la siguiente vigencia. - Modificaciones, adiciones al Presupuesto de Ingresos y Gastos, plan de cargos  de las ESE del Departamento </c:v>
                  </c:pt>
                  <c:pt idx="110">
                    <c:v>Realizar propuesta de distribución de los recursos cupos asignados como apoyo a los PSFF a las ESE categorizadas en riesgo medio y alto y modificaciones a la propuesta.  - Asistencia Técnica, seguimiento, revisión, aprobación conceptos objeto de pago por p</c:v>
                  </c:pt>
                  <c:pt idx="111">
                    <c:v>Realizar comunicación solicitud información cuadros informe a la Contraloria General de la Nación (SIRECI) sobre ejecución recursos del Sistema General de Participaciones. Consolidado de la información.</c:v>
                  </c:pt>
                  <c:pt idx="112">
                    <c:v>Colaborar en la ejecución del Plan de Desarrollo del Departamento en lo correspondiente a recursos financieros del sector salud</c:v>
                  </c:pt>
                  <c:pt idx="113">
                    <c:v>Acreditación de Municipios Descentralizados en aspectos financieros</c:v>
                  </c:pt>
                  <c:pt idx="114">
                    <c:v>Coordinar la aplicación de los recursos de Rentas Cedidas, para cofinanciar el régimen subsidado en el 2023. Ajustar de acuerdo a la LMA los recursos girados con y sin situación de fondos</c:v>
                  </c:pt>
                  <c:pt idx="115">
                    <c:v>Efectuar reuniones para realizar el cierre vigencia 2023 de la Sede del Instituto Departamental de Salud con la conciliación entre las Oficinas de Presupuesto , contabilidad y Tesoreria y producir los Actos Administrativos </c:v>
                  </c:pt>
                  <c:pt idx="116">
                    <c:v>Desarrollo de actividades financieras: Ejecución del Presupuesto vigencia 2023</c:v>
                  </c:pt>
                  <c:pt idx="117">
                    <c:v>Contabilización de operaciones económicas, financieras y contables , elaboración informes contables</c:v>
                  </c:pt>
                  <c:pt idx="118">
                    <c:v>Registro Presupuestal de la vigencia  2024  con sus ejecución de disponibildiades, registros y definitivas presupuestales. Recaudos de Tesoreria, pago de compromisos: Conciliaciones, boletines de caja, elaboración y presentación de informes
</c:v>
                  </c:pt>
                  <c:pt idx="119">
                    <c:v>Elaboración, radicación y trámite de ordenes de pago diferentes conceptos</c:v>
                  </c:pt>
                  <c:pt idx="120">
                    <c:v>Coordinar y elaborar los proyectos de ordenanzas, decretos, acuerdos de junta, elaborar y modificar el presupuesto de rentas y gastos del Instituto.</c:v>
                  </c:pt>
                  <c:pt idx="121">
                    <c:v>Elaboración de los diferentes informes requeridos por los Entes Nacional y Entes de Control</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Direccionamiento
Estrategico</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Cin asignacion de recursos SGP-SUBSIDIO A LA OFERTA</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Grupo Recursos Humanos</c:v>
                  </c:pt>
                  <c:pt idx="135">
                    <c:v>ATENCION EN SALUD </c:v>
                  </c:pt>
                  <c:pt idx="188">
                    <c:v>SALUD PUBLICA </c:v>
                  </c:pt>
                </c:lvl>
              </c:multiLvlStrCache>
            </c:multiLvlStrRef>
          </c:cat>
          <c:val>
            <c:numRef>
              <c:f>Monitoreo_Seguimento_Evaluación!$M$7:$M$220</c:f>
              <c:numCache>
                <c:formatCode>General</c:formatCode>
                <c:ptCount val="214"/>
                <c:pt idx="0">
                  <c:v>0</c:v>
                </c:pt>
                <c:pt idx="1">
                  <c:v>0</c:v>
                </c:pt>
                <c:pt idx="2">
                  <c:v>0</c:v>
                </c:pt>
                <c:pt idx="3" formatCode="0">
                  <c:v>0</c:v>
                </c:pt>
                <c:pt idx="4" formatCode="0">
                  <c:v>0</c:v>
                </c:pt>
                <c:pt idx="5" formatCode="0">
                  <c:v>2</c:v>
                </c:pt>
                <c:pt idx="6" formatCode="0">
                  <c:v>2</c:v>
                </c:pt>
                <c:pt idx="7" formatCode="0">
                  <c:v>1</c:v>
                </c:pt>
                <c:pt idx="8" formatCode="0">
                  <c:v>0</c:v>
                </c:pt>
                <c:pt idx="9" formatCode="0">
                  <c:v>0</c:v>
                </c:pt>
                <c:pt idx="10" formatCode="0">
                  <c:v>0</c:v>
                </c:pt>
                <c:pt idx="11" formatCode="0">
                  <c:v>0</c:v>
                </c:pt>
                <c:pt idx="12" formatCode="0">
                  <c:v>0</c:v>
                </c:pt>
                <c:pt idx="13" formatCode="0">
                  <c:v>1</c:v>
                </c:pt>
                <c:pt idx="14" formatCode="0">
                  <c:v>1</c:v>
                </c:pt>
                <c:pt idx="15" formatCode="0">
                  <c:v>0</c:v>
                </c:pt>
                <c:pt idx="16" formatCode="0">
                  <c:v>3</c:v>
                </c:pt>
                <c:pt idx="17" formatCode="0">
                  <c:v>7</c:v>
                </c:pt>
                <c:pt idx="18" formatCode="0">
                  <c:v>4</c:v>
                </c:pt>
                <c:pt idx="19" formatCode="0">
                  <c:v>3</c:v>
                </c:pt>
                <c:pt idx="23" formatCode="0">
                  <c:v>1</c:v>
                </c:pt>
                <c:pt idx="24" formatCode="0.0">
                  <c:v>1</c:v>
                </c:pt>
                <c:pt idx="25" formatCode="0.0">
                  <c:v>1</c:v>
                </c:pt>
                <c:pt idx="26" formatCode="0">
                  <c:v>0</c:v>
                </c:pt>
                <c:pt idx="27" formatCode="0.0">
                  <c:v>5</c:v>
                </c:pt>
                <c:pt idx="28" formatCode="0">
                  <c:v>0</c:v>
                </c:pt>
                <c:pt idx="29" formatCode="0">
                  <c:v>2</c:v>
                </c:pt>
                <c:pt idx="30">
                  <c:v>0</c:v>
                </c:pt>
                <c:pt idx="31">
                  <c:v>0</c:v>
                </c:pt>
                <c:pt idx="32">
                  <c:v>0</c:v>
                </c:pt>
                <c:pt idx="33">
                  <c:v>1805</c:v>
                </c:pt>
                <c:pt idx="34" formatCode="0.0">
                  <c:v>30</c:v>
                </c:pt>
                <c:pt idx="35" formatCode="0.0">
                  <c:v>0</c:v>
                </c:pt>
                <c:pt idx="36" formatCode="0.0">
                  <c:v>0</c:v>
                </c:pt>
                <c:pt idx="37" formatCode="0.0">
                  <c:v>0</c:v>
                </c:pt>
                <c:pt idx="38" formatCode="0%">
                  <c:v>0.5</c:v>
                </c:pt>
                <c:pt idx="39" formatCode="0%">
                  <c:v>1</c:v>
                </c:pt>
                <c:pt idx="40" formatCode="0%">
                  <c:v>1</c:v>
                </c:pt>
                <c:pt idx="41" formatCode="0%">
                  <c:v>1</c:v>
                </c:pt>
                <c:pt idx="42" formatCode="0%">
                  <c:v>1</c:v>
                </c:pt>
                <c:pt idx="43" formatCode="0%">
                  <c:v>1</c:v>
                </c:pt>
                <c:pt idx="44" formatCode="0%">
                  <c:v>1</c:v>
                </c:pt>
                <c:pt idx="45">
                  <c:v>12</c:v>
                </c:pt>
                <c:pt idx="46">
                  <c:v>1</c:v>
                </c:pt>
                <c:pt idx="47">
                  <c:v>1</c:v>
                </c:pt>
                <c:pt idx="48" formatCode="0">
                  <c:v>1</c:v>
                </c:pt>
                <c:pt idx="50" formatCode="0">
                  <c:v>1</c:v>
                </c:pt>
                <c:pt idx="51" formatCode="0">
                  <c:v>8</c:v>
                </c:pt>
                <c:pt idx="54" formatCode="0">
                  <c:v>1</c:v>
                </c:pt>
                <c:pt idx="56" formatCode="0">
                  <c:v>1</c:v>
                </c:pt>
                <c:pt idx="57" formatCode="0">
                  <c:v>6</c:v>
                </c:pt>
                <c:pt idx="59" formatCode="0">
                  <c:v>798</c:v>
                </c:pt>
                <c:pt idx="60" formatCode="0">
                  <c:v>799</c:v>
                </c:pt>
                <c:pt idx="61" formatCode="0">
                  <c:v>7</c:v>
                </c:pt>
                <c:pt idx="62" formatCode="0">
                  <c:v>8</c:v>
                </c:pt>
                <c:pt idx="64" formatCode="0">
                  <c:v>4</c:v>
                </c:pt>
                <c:pt idx="65" formatCode="0">
                  <c:v>1</c:v>
                </c:pt>
                <c:pt idx="66" formatCode="0">
                  <c:v>1</c:v>
                </c:pt>
                <c:pt idx="68" formatCode="0">
                  <c:v>1</c:v>
                </c:pt>
                <c:pt idx="69" formatCode="0">
                  <c:v>0</c:v>
                </c:pt>
                <c:pt idx="72" formatCode="0">
                  <c:v>0</c:v>
                </c:pt>
                <c:pt idx="76" formatCode="0">
                  <c:v>0</c:v>
                </c:pt>
                <c:pt idx="77" formatCode="0">
                  <c:v>0</c:v>
                </c:pt>
                <c:pt idx="81" formatCode="0">
                  <c:v>10</c:v>
                </c:pt>
                <c:pt idx="83" formatCode="0">
                  <c:v>10</c:v>
                </c:pt>
                <c:pt idx="84" formatCode="0">
                  <c:v>10</c:v>
                </c:pt>
                <c:pt idx="86" formatCode="0">
                  <c:v>10</c:v>
                </c:pt>
                <c:pt idx="88" formatCode="0">
                  <c:v>10</c:v>
                </c:pt>
                <c:pt idx="90" formatCode="0">
                  <c:v>3</c:v>
                </c:pt>
                <c:pt idx="92" formatCode="0">
                  <c:v>65</c:v>
                </c:pt>
                <c:pt idx="93" formatCode="0">
                  <c:v>52</c:v>
                </c:pt>
                <c:pt idx="95" formatCode="0">
                  <c:v>13</c:v>
                </c:pt>
                <c:pt idx="96" formatCode="0">
                  <c:v>13</c:v>
                </c:pt>
                <c:pt idx="97" formatCode="0">
                  <c:v>13</c:v>
                </c:pt>
                <c:pt idx="98" formatCode="0">
                  <c:v>13</c:v>
                </c:pt>
                <c:pt idx="99" formatCode="0">
                  <c:v>13</c:v>
                </c:pt>
                <c:pt idx="100" formatCode="0">
                  <c:v>13</c:v>
                </c:pt>
                <c:pt idx="101" formatCode="0">
                  <c:v>13</c:v>
                </c:pt>
                <c:pt idx="102" formatCode="0">
                  <c:v>13</c:v>
                </c:pt>
                <c:pt idx="103" formatCode="0">
                  <c:v>13</c:v>
                </c:pt>
                <c:pt idx="104" formatCode="0">
                  <c:v>16</c:v>
                </c:pt>
                <c:pt idx="105" formatCode="0">
                  <c:v>1</c:v>
                </c:pt>
                <c:pt idx="106" formatCode="0">
                  <c:v>17</c:v>
                </c:pt>
                <c:pt idx="107" formatCode="0">
                  <c:v>7</c:v>
                </c:pt>
                <c:pt idx="108" formatCode="#,##0">
                  <c:v>68663555426</c:v>
                </c:pt>
                <c:pt idx="109" formatCode="0">
                  <c:v>24</c:v>
                </c:pt>
                <c:pt idx="110" formatCode="#,##0">
                  <c:v>8735266</c:v>
                </c:pt>
                <c:pt idx="111" formatCode="0">
                  <c:v>0</c:v>
                </c:pt>
                <c:pt idx="112" formatCode="0">
                  <c:v>2</c:v>
                </c:pt>
                <c:pt idx="113" formatCode="0">
                  <c:v>6</c:v>
                </c:pt>
                <c:pt idx="114" formatCode="_-&quot;$&quot;* #,##0.00_-;\-&quot;$&quot;* #,##0.00_-;_-&quot;$&quot;* &quot;-&quot;??_-;_-@_-">
                  <c:v>63452806147.879997</c:v>
                </c:pt>
                <c:pt idx="115" formatCode="0">
                  <c:v>0</c:v>
                </c:pt>
                <c:pt idx="116" formatCode="0">
                  <c:v>12</c:v>
                </c:pt>
                <c:pt idx="117" formatCode="0">
                  <c:v>4</c:v>
                </c:pt>
                <c:pt idx="118" formatCode="0">
                  <c:v>1231</c:v>
                </c:pt>
                <c:pt idx="119" formatCode="#,##0">
                  <c:v>1686</c:v>
                </c:pt>
                <c:pt idx="120" formatCode="0">
                  <c:v>5</c:v>
                </c:pt>
                <c:pt idx="121" formatCode="0">
                  <c:v>19</c:v>
                </c:pt>
                <c:pt idx="122" formatCode="0">
                  <c:v>40</c:v>
                </c:pt>
                <c:pt idx="123" formatCode="0">
                  <c:v>9</c:v>
                </c:pt>
                <c:pt idx="124" formatCode="0">
                  <c:v>0</c:v>
                </c:pt>
                <c:pt idx="125" formatCode="0">
                  <c:v>1</c:v>
                </c:pt>
                <c:pt idx="126" formatCode="0">
                  <c:v>600</c:v>
                </c:pt>
                <c:pt idx="127" formatCode="0">
                  <c:v>2</c:v>
                </c:pt>
                <c:pt idx="128" formatCode="0">
                  <c:v>0</c:v>
                </c:pt>
                <c:pt idx="129" formatCode="0">
                  <c:v>0</c:v>
                </c:pt>
                <c:pt idx="130" formatCode="0">
                  <c:v>0</c:v>
                </c:pt>
                <c:pt idx="131" formatCode="0">
                  <c:v>0</c:v>
                </c:pt>
                <c:pt idx="132" formatCode="0">
                  <c:v>0</c:v>
                </c:pt>
                <c:pt idx="133" formatCode="0">
                  <c:v>0</c:v>
                </c:pt>
                <c:pt idx="134" formatCode="0">
                  <c:v>3</c:v>
                </c:pt>
                <c:pt idx="136" formatCode="0%">
                  <c:v>0</c:v>
                </c:pt>
                <c:pt idx="137" formatCode="0%">
                  <c:v>0</c:v>
                </c:pt>
                <c:pt idx="140" formatCode="0%">
                  <c:v>0</c:v>
                </c:pt>
                <c:pt idx="141" formatCode="0%">
                  <c:v>0</c:v>
                </c:pt>
                <c:pt idx="142" formatCode="0%">
                  <c:v>0</c:v>
                </c:pt>
                <c:pt idx="143" formatCode="0%">
                  <c:v>0</c:v>
                </c:pt>
                <c:pt idx="144" formatCode="0%">
                  <c:v>0</c:v>
                </c:pt>
                <c:pt idx="145" formatCode="0%">
                  <c:v>0</c:v>
                </c:pt>
                <c:pt idx="146" formatCode="0%">
                  <c:v>0</c:v>
                </c:pt>
                <c:pt idx="147" formatCode="0%">
                  <c:v>0</c:v>
                </c:pt>
                <c:pt idx="148" formatCode="0%">
                  <c:v>0</c:v>
                </c:pt>
                <c:pt idx="149" formatCode="0%">
                  <c:v>0</c:v>
                </c:pt>
                <c:pt idx="150" formatCode="0%">
                  <c:v>0</c:v>
                </c:pt>
                <c:pt idx="151" formatCode="0">
                  <c:v>40</c:v>
                </c:pt>
                <c:pt idx="152" formatCode="0">
                  <c:v>2</c:v>
                </c:pt>
                <c:pt idx="153" formatCode="0">
                  <c:v>40</c:v>
                </c:pt>
                <c:pt idx="154" formatCode="0">
                  <c:v>40</c:v>
                </c:pt>
                <c:pt idx="155" formatCode="0">
                  <c:v>6</c:v>
                </c:pt>
                <c:pt idx="156" formatCode="0">
                  <c:v>0</c:v>
                </c:pt>
                <c:pt idx="157" formatCode="0">
                  <c:v>120</c:v>
                </c:pt>
                <c:pt idx="158" formatCode="0">
                  <c:v>120</c:v>
                </c:pt>
                <c:pt idx="159" formatCode="0">
                  <c:v>160</c:v>
                </c:pt>
                <c:pt idx="160" formatCode="0">
                  <c:v>1</c:v>
                </c:pt>
                <c:pt idx="161" formatCode="0">
                  <c:v>7</c:v>
                </c:pt>
                <c:pt idx="162" formatCode="0">
                  <c:v>5</c:v>
                </c:pt>
                <c:pt idx="163" formatCode="0">
                  <c:v>0</c:v>
                </c:pt>
                <c:pt idx="164" formatCode="0">
                  <c:v>0</c:v>
                </c:pt>
                <c:pt idx="165" formatCode="0">
                  <c:v>10</c:v>
                </c:pt>
                <c:pt idx="166" formatCode="0">
                  <c:v>9</c:v>
                </c:pt>
                <c:pt idx="167" formatCode="0">
                  <c:v>1</c:v>
                </c:pt>
                <c:pt idx="168" formatCode="0">
                  <c:v>0</c:v>
                </c:pt>
                <c:pt idx="169" formatCode="0">
                  <c:v>21</c:v>
                </c:pt>
                <c:pt idx="170">
                  <c:v>8</c:v>
                </c:pt>
                <c:pt idx="171">
                  <c:v>7</c:v>
                </c:pt>
                <c:pt idx="172">
                  <c:v>3</c:v>
                </c:pt>
                <c:pt idx="173">
                  <c:v>1</c:v>
                </c:pt>
                <c:pt idx="174">
                  <c:v>1</c:v>
                </c:pt>
                <c:pt idx="175">
                  <c:v>1</c:v>
                </c:pt>
                <c:pt idx="176">
                  <c:v>4</c:v>
                </c:pt>
                <c:pt idx="177">
                  <c:v>3</c:v>
                </c:pt>
                <c:pt idx="178">
                  <c:v>0</c:v>
                </c:pt>
                <c:pt idx="179">
                  <c:v>3</c:v>
                </c:pt>
                <c:pt idx="180">
                  <c:v>3</c:v>
                </c:pt>
                <c:pt idx="181">
                  <c:v>3</c:v>
                </c:pt>
                <c:pt idx="182" formatCode="0">
                  <c:v>3</c:v>
                </c:pt>
                <c:pt idx="183" formatCode="0">
                  <c:v>0</c:v>
                </c:pt>
                <c:pt idx="184">
                  <c:v>354</c:v>
                </c:pt>
                <c:pt idx="185" formatCode="0">
                  <c:v>1296</c:v>
                </c:pt>
                <c:pt idx="186">
                  <c:v>0</c:v>
                </c:pt>
                <c:pt idx="187">
                  <c:v>4854</c:v>
                </c:pt>
                <c:pt idx="188" formatCode="0">
                  <c:v>3</c:v>
                </c:pt>
                <c:pt idx="189" formatCode="0">
                  <c:v>2</c:v>
                </c:pt>
                <c:pt idx="190" formatCode="0">
                  <c:v>40</c:v>
                </c:pt>
                <c:pt idx="191" formatCode="0">
                  <c:v>154</c:v>
                </c:pt>
                <c:pt idx="192" formatCode="0">
                  <c:v>881</c:v>
                </c:pt>
                <c:pt idx="193" formatCode="0">
                  <c:v>36</c:v>
                </c:pt>
                <c:pt idx="194" formatCode="0">
                  <c:v>1</c:v>
                </c:pt>
                <c:pt idx="195" formatCode="0">
                  <c:v>1</c:v>
                </c:pt>
                <c:pt idx="196" formatCode="0">
                  <c:v>39</c:v>
                </c:pt>
                <c:pt idx="197" formatCode="0">
                  <c:v>403</c:v>
                </c:pt>
                <c:pt idx="198" formatCode="0">
                  <c:v>40</c:v>
                </c:pt>
                <c:pt idx="199" formatCode="0">
                  <c:v>209</c:v>
                </c:pt>
                <c:pt idx="200" formatCode="0">
                  <c:v>249</c:v>
                </c:pt>
                <c:pt idx="201">
                  <c:v>2168</c:v>
                </c:pt>
                <c:pt idx="202">
                  <c:v>1</c:v>
                </c:pt>
                <c:pt idx="203">
                  <c:v>1</c:v>
                </c:pt>
                <c:pt idx="204">
                  <c:v>1</c:v>
                </c:pt>
                <c:pt idx="205">
                  <c:v>0</c:v>
                </c:pt>
                <c:pt idx="206">
                  <c:v>1</c:v>
                </c:pt>
                <c:pt idx="207">
                  <c:v>1</c:v>
                </c:pt>
                <c:pt idx="208">
                  <c:v>0</c:v>
                </c:pt>
                <c:pt idx="209">
                  <c:v>1</c:v>
                </c:pt>
                <c:pt idx="210">
                  <c:v>0</c:v>
                </c:pt>
                <c:pt idx="211">
                  <c:v>1</c:v>
                </c:pt>
                <c:pt idx="212">
                  <c:v>1</c:v>
                </c:pt>
                <c:pt idx="213">
                  <c:v>0</c:v>
                </c:pt>
              </c:numCache>
            </c:numRef>
          </c:val>
          <c:extLst>
            <c:ext xmlns:c16="http://schemas.microsoft.com/office/drawing/2014/chart" uri="{C3380CC4-5D6E-409C-BE32-E72D297353CC}">
              <c16:uniqueId val="{00000008-22F5-417D-A0B0-C1FC6CF47164}"/>
            </c:ext>
          </c:extLst>
        </c:ser>
        <c:ser>
          <c:idx val="9"/>
          <c:order val="9"/>
          <c:tx>
            <c:strRef>
              <c:f>Monitoreo_Seguimento_Evaluación!$N$1:$N$6</c:f>
              <c:strCache>
                <c:ptCount val="6"/>
                <c:pt idx="0">
                  <c:v>DIRECCIONAMIENTO ESTRATEGICO</c:v>
                </c:pt>
                <c:pt idx="1">
                  <c:v>MONITOREO, SEGUIMIENTO Y EVALUACION DEL PLAN DE ACCION INSTITUCIONAL</c:v>
                </c:pt>
              </c:strCache>
            </c:strRef>
          </c:tx>
          <c:spPr>
            <a:solidFill>
              <a:schemeClr val="accent4">
                <a:lumMod val="6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Documentos soportes para revisión y validación de información .  Información cargada en el aplicativo web en los plazos establecidos por el Ministerio de Salud y protección Social  y Resolución del IDS</c:v>
                  </c:pt>
                  <c:pt idx="105">
                    <c:v>- Documento del PSFF presentado a Ministerio de Hacienda y viabilizado a la ESE.  
- Informe de monitoreo  Trimestral del  PSFF entregado por la ESE con PSFF para Revisión y validación.
- Informe de Seguimiento Trimestral elaborado a las ESE con PSFF y env</c:v>
                  </c:pt>
                  <c:pt idx="106">
                    <c:v>Actas de conciliación  que serán generadas en virtud de la Resoluciòn 1545 de 2019 y sus modificaciones desde el  aplicativo de gestión de aportes patronales del MSPS o a traves de cumplimiento deotras normas. 
- Cierre de mesas y cargue de Actas de concil</c:v>
                  </c:pt>
                  <c:pt idx="107">
                    <c:v>Grupo Financiero - Asesores con responsabilidad de las ESE para documento de distribución y ejecución Recursos de Oferta del sistema General de Participaciones</c:v>
                  </c:pt>
                  <c:pt idx="108">
                    <c:v>Total asignado por resolucion y Numero de ESE con  valor asignado - Informes de ejecuciòn y reportes exigidos por la norma  para su ejecuciòn</c:v>
                  </c:pt>
                  <c:pt idx="109">
                    <c:v>Circularizar lineamientos para elaboración del proyecto de presupuesto ingresos y gastos de la vigencia 2023. Presupuestos elaborados. Presupuestos programados. Modificaciones presupuestales asesoradas.  Conceptos aprobación presupuesto y modificaciones a </c:v>
                  </c:pt>
                  <c:pt idx="110">
                    <c:v>Documentos soportes presentados por la ESE a las cuales se le asignaron recursos de acuerdo a la descripción de la medida asignada.  Resolución IDS asignación cupo recursos. Archivos documentales concepto de pago. </c:v>
                  </c:pt>
                  <c:pt idx="111">
                    <c:v>Consolidado de la documentación solicitada y remitida a la Contadora del Departamento </c:v>
                  </c:pt>
                  <c:pt idx="112">
                    <c:v>Plan de Desarrollo del Departamento elaborado 2024-2027</c:v>
                  </c:pt>
                  <c:pt idx="113">
                    <c:v>Certificaciones e informes financiero requerido de cada muncipio descentralizado según metodología MSPS</c:v>
                  </c:pt>
                  <c:pt idx="114">
                    <c:v>Resolución (s) de distribución de recursos de confinanciación por municipios y cuadro de distribución por fuentes del régimen subsidiado- Acto Administrativo de ajustes de recursos con y sin situación de fondos de acuerdo a la LMA mensual</c:v>
                  </c:pt>
                  <c:pt idx="115">
                    <c:v>Documentos de constitución de Reservas y Cuentas por pagar, cuadro operaciones de cierre.</c:v>
                  </c:pt>
                  <c:pt idx="116">
                    <c:v>Ejecución presupuestal de Ingresos y Gastos</c:v>
                  </c:pt>
                  <c:pt idx="117">
                    <c:v>Informes contables presentados a los Entes Nacionales y de Control y registro operaciones en el sofware de TNS</c:v>
                  </c:pt>
                  <c:pt idx="118">
                    <c:v>movimientos de presupuesto, contabilidad y tesoreria registrados en el sistema integrado financiero TNS</c:v>
                  </c:pt>
                  <c:pt idx="119">
                    <c:v>Cuentas de cobro con el cumplimiento de los requisitos registradas y pagadas</c:v>
                  </c:pt>
                  <c:pt idx="120">
                    <c:v>Documentos : Ordenanzas y/o Decretos. Acuerdos Junta de Salud </c:v>
                  </c:pt>
                  <c:pt idx="121">
                    <c:v>Informes presentados oportunamente a entes nacionales y de control fiscal en medio físico y/o magnético o en archivos planos a través de cargas en páguina web</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Sistemas de Información</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Coordinar la entrega y validación de  la información hospitalaria en la aplicación del Decreto 2193 de 2004, a todas la Red Pública del Departamento</c:v>
                  </c:pt>
                  <c:pt idx="105">
                    <c:v>Coordinar la elaboración de los Programas de Saneamiento Fiscal y Financiero de las ESE categorizadas en riesgo medio o alto de acuerdo al aplicativo y metodología del MSE de los PSFF de las ESE, páguina web del Ministerio de Hacienda y Crédito Público  y </c:v>
                  </c:pt>
                  <c:pt idx="106">
                    <c:v>Convocar y coordinar mesas de saneamiento  de acuerdo a la solicitud de las entidades empledoras o Administradoras en cumplimiento de información  del  inciso   segundo  del  artículo  9 de  la Resolución 1545-10/06/2019 
- Actualizar el registro de la  in</c:v>
                  </c:pt>
                  <c:pt idx="107">
                    <c:v>Documento de Distribución recursos SGP- Subsidio Oferta por ESE y por Municipio aprobados por Comité Directivo-  Indicadores Financieros concertado por ESE y Certificaciones trimestrales de seguimiento .</c:v>
                  </c:pt>
                  <c:pt idx="108">
                    <c:v>Expedir Concepto Técnico para incorporar al presupuesto los recursos del MSPS asignados por Resolcuiòn - Realizar seguimiento a la ejecuciòn, verificar cumplimiento de requisitos y  reportes a través de las plataforma SIHO o el medio que defina el MSPS par</c:v>
                  </c:pt>
                  <c:pt idx="109">
                    <c:v>Asesoría, asistencia técnica y revisión:  elaboración del Presupuesto de Ingresos y Gastos de las ESE del departamento para la siguiente vigencia. - Modificaciones, adiciones al Presupuesto de Ingresos y Gastos, plan de cargos  de las ESE del Departamento </c:v>
                  </c:pt>
                  <c:pt idx="110">
                    <c:v>Realizar propuesta de distribución de los recursos cupos asignados como apoyo a los PSFF a las ESE categorizadas en riesgo medio y alto y modificaciones a la propuesta.  - Asistencia Técnica, seguimiento, revisión, aprobación conceptos objeto de pago por p</c:v>
                  </c:pt>
                  <c:pt idx="111">
                    <c:v>Realizar comunicación solicitud información cuadros informe a la Contraloria General de la Nación (SIRECI) sobre ejecución recursos del Sistema General de Participaciones. Consolidado de la información.</c:v>
                  </c:pt>
                  <c:pt idx="112">
                    <c:v>Colaborar en la ejecución del Plan de Desarrollo del Departamento en lo correspondiente a recursos financieros del sector salud</c:v>
                  </c:pt>
                  <c:pt idx="113">
                    <c:v>Acreditación de Municipios Descentralizados en aspectos financieros</c:v>
                  </c:pt>
                  <c:pt idx="114">
                    <c:v>Coordinar la aplicación de los recursos de Rentas Cedidas, para cofinanciar el régimen subsidado en el 2023. Ajustar de acuerdo a la LMA los recursos girados con y sin situación de fondos</c:v>
                  </c:pt>
                  <c:pt idx="115">
                    <c:v>Efectuar reuniones para realizar el cierre vigencia 2023 de la Sede del Instituto Departamental de Salud con la conciliación entre las Oficinas de Presupuesto , contabilidad y Tesoreria y producir los Actos Administrativos </c:v>
                  </c:pt>
                  <c:pt idx="116">
                    <c:v>Desarrollo de actividades financieras: Ejecución del Presupuesto vigencia 2023</c:v>
                  </c:pt>
                  <c:pt idx="117">
                    <c:v>Contabilización de operaciones económicas, financieras y contables , elaboración informes contables</c:v>
                  </c:pt>
                  <c:pt idx="118">
                    <c:v>Registro Presupuestal de la vigencia  2024  con sus ejecución de disponibildiades, registros y definitivas presupuestales. Recaudos de Tesoreria, pago de compromisos: Conciliaciones, boletines de caja, elaboración y presentación de informes
</c:v>
                  </c:pt>
                  <c:pt idx="119">
                    <c:v>Elaboración, radicación y trámite de ordenes de pago diferentes conceptos</c:v>
                  </c:pt>
                  <c:pt idx="120">
                    <c:v>Coordinar y elaborar los proyectos de ordenanzas, decretos, acuerdos de junta, elaborar y modificar el presupuesto de rentas y gastos del Instituto.</c:v>
                  </c:pt>
                  <c:pt idx="121">
                    <c:v>Elaboración de los diferentes informes requeridos por los Entes Nacional y Entes de Control</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Direccionamiento
Estrategico</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Cin asignacion de recursos SGP-SUBSIDIO A LA OFERTA</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Grupo Recursos Humanos</c:v>
                  </c:pt>
                  <c:pt idx="135">
                    <c:v>ATENCION EN SALUD </c:v>
                  </c:pt>
                  <c:pt idx="188">
                    <c:v>SALUD PUBLICA </c:v>
                  </c:pt>
                </c:lvl>
              </c:multiLvlStrCache>
            </c:multiLvlStrRef>
          </c:cat>
          <c:val>
            <c:numRef>
              <c:f>Monitoreo_Seguimento_Evaluación!$N$7:$N$220</c:f>
              <c:numCache>
                <c:formatCode>General</c:formatCode>
                <c:ptCount val="214"/>
                <c:pt idx="2" formatCode="@">
                  <c:v>0</c:v>
                </c:pt>
                <c:pt idx="3" formatCode="0">
                  <c:v>0</c:v>
                </c:pt>
                <c:pt idx="4" formatCode="0">
                  <c:v>0</c:v>
                </c:pt>
                <c:pt idx="5" formatCode="0">
                  <c:v>4</c:v>
                </c:pt>
                <c:pt idx="6" formatCode="0">
                  <c:v>4</c:v>
                </c:pt>
                <c:pt idx="7" formatCode="0">
                  <c:v>1</c:v>
                </c:pt>
                <c:pt idx="8" formatCode="0">
                  <c:v>0</c:v>
                </c:pt>
                <c:pt idx="9" formatCode="0">
                  <c:v>0</c:v>
                </c:pt>
                <c:pt idx="10" formatCode="0">
                  <c:v>0</c:v>
                </c:pt>
                <c:pt idx="11" formatCode="0">
                  <c:v>0</c:v>
                </c:pt>
                <c:pt idx="12" formatCode="0">
                  <c:v>0</c:v>
                </c:pt>
                <c:pt idx="13" formatCode="0">
                  <c:v>1</c:v>
                </c:pt>
                <c:pt idx="14" formatCode="0">
                  <c:v>1</c:v>
                </c:pt>
                <c:pt idx="15" formatCode="0">
                  <c:v>0</c:v>
                </c:pt>
                <c:pt idx="16" formatCode="0">
                  <c:v>7</c:v>
                </c:pt>
                <c:pt idx="17" formatCode="0">
                  <c:v>7</c:v>
                </c:pt>
                <c:pt idx="18" formatCode="0">
                  <c:v>4</c:v>
                </c:pt>
                <c:pt idx="19" formatCode="0">
                  <c:v>3</c:v>
                </c:pt>
                <c:pt idx="23" formatCode="0">
                  <c:v>1</c:v>
                </c:pt>
                <c:pt idx="24" formatCode="0">
                  <c:v>1</c:v>
                </c:pt>
                <c:pt idx="25" formatCode="0">
                  <c:v>1</c:v>
                </c:pt>
                <c:pt idx="26" formatCode="0">
                  <c:v>0</c:v>
                </c:pt>
                <c:pt idx="27" formatCode="0">
                  <c:v>5</c:v>
                </c:pt>
                <c:pt idx="28" formatCode="0">
                  <c:v>0</c:v>
                </c:pt>
                <c:pt idx="29" formatCode="0">
                  <c:v>2</c:v>
                </c:pt>
                <c:pt idx="30" formatCode="0">
                  <c:v>0</c:v>
                </c:pt>
                <c:pt idx="31" formatCode="0">
                  <c:v>0</c:v>
                </c:pt>
                <c:pt idx="32" formatCode="0">
                  <c:v>0</c:v>
                </c:pt>
                <c:pt idx="33" formatCode="0">
                  <c:v>1805</c:v>
                </c:pt>
                <c:pt idx="34" formatCode="0">
                  <c:v>30</c:v>
                </c:pt>
                <c:pt idx="35" formatCode="0">
                  <c:v>0</c:v>
                </c:pt>
                <c:pt idx="36" formatCode="0">
                  <c:v>0</c:v>
                </c:pt>
                <c:pt idx="37" formatCode="0">
                  <c:v>0</c:v>
                </c:pt>
                <c:pt idx="38" formatCode="0">
                  <c:v>1</c:v>
                </c:pt>
                <c:pt idx="39" formatCode="0">
                  <c:v>13</c:v>
                </c:pt>
                <c:pt idx="40" formatCode="0">
                  <c:v>91</c:v>
                </c:pt>
                <c:pt idx="41" formatCode="0">
                  <c:v>53</c:v>
                </c:pt>
                <c:pt idx="42" formatCode="0">
                  <c:v>122</c:v>
                </c:pt>
                <c:pt idx="43" formatCode="0">
                  <c:v>9</c:v>
                </c:pt>
                <c:pt idx="44" formatCode="0">
                  <c:v>40</c:v>
                </c:pt>
                <c:pt idx="45">
                  <c:v>54</c:v>
                </c:pt>
                <c:pt idx="46">
                  <c:v>1</c:v>
                </c:pt>
                <c:pt idx="47">
                  <c:v>2</c:v>
                </c:pt>
                <c:pt idx="48" formatCode="0">
                  <c:v>1</c:v>
                </c:pt>
                <c:pt idx="50" formatCode="0">
                  <c:v>1</c:v>
                </c:pt>
                <c:pt idx="51" formatCode="0">
                  <c:v>8</c:v>
                </c:pt>
                <c:pt idx="54" formatCode="0">
                  <c:v>1</c:v>
                </c:pt>
                <c:pt idx="56" formatCode="0">
                  <c:v>1</c:v>
                </c:pt>
                <c:pt idx="57" formatCode="0">
                  <c:v>6</c:v>
                </c:pt>
                <c:pt idx="59" formatCode="0">
                  <c:v>1825</c:v>
                </c:pt>
                <c:pt idx="60" formatCode="0">
                  <c:v>1825</c:v>
                </c:pt>
                <c:pt idx="61" formatCode="0">
                  <c:v>7</c:v>
                </c:pt>
                <c:pt idx="62" formatCode="0">
                  <c:v>8</c:v>
                </c:pt>
                <c:pt idx="64" formatCode="0">
                  <c:v>4</c:v>
                </c:pt>
                <c:pt idx="65" formatCode="0">
                  <c:v>1</c:v>
                </c:pt>
                <c:pt idx="66" formatCode="0">
                  <c:v>1</c:v>
                </c:pt>
                <c:pt idx="68" formatCode="0">
                  <c:v>1</c:v>
                </c:pt>
                <c:pt idx="69" formatCode="0">
                  <c:v>0</c:v>
                </c:pt>
                <c:pt idx="72" formatCode="0">
                  <c:v>0</c:v>
                </c:pt>
                <c:pt idx="76" formatCode="0">
                  <c:v>0</c:v>
                </c:pt>
                <c:pt idx="77" formatCode="0">
                  <c:v>0</c:v>
                </c:pt>
                <c:pt idx="81" formatCode="0">
                  <c:v>10</c:v>
                </c:pt>
                <c:pt idx="83" formatCode="0">
                  <c:v>10</c:v>
                </c:pt>
                <c:pt idx="84" formatCode="0">
                  <c:v>10</c:v>
                </c:pt>
                <c:pt idx="86" formatCode="0">
                  <c:v>10</c:v>
                </c:pt>
                <c:pt idx="88" formatCode="0">
                  <c:v>10</c:v>
                </c:pt>
                <c:pt idx="90" formatCode="0">
                  <c:v>10</c:v>
                </c:pt>
                <c:pt idx="92" formatCode="0">
                  <c:v>65</c:v>
                </c:pt>
                <c:pt idx="93" formatCode="0">
                  <c:v>52</c:v>
                </c:pt>
                <c:pt idx="95" formatCode="0">
                  <c:v>13</c:v>
                </c:pt>
                <c:pt idx="96" formatCode="0">
                  <c:v>13</c:v>
                </c:pt>
                <c:pt idx="97" formatCode="0">
                  <c:v>13</c:v>
                </c:pt>
                <c:pt idx="98" formatCode="0">
                  <c:v>13</c:v>
                </c:pt>
                <c:pt idx="99" formatCode="0">
                  <c:v>13</c:v>
                </c:pt>
                <c:pt idx="100" formatCode="0">
                  <c:v>13</c:v>
                </c:pt>
                <c:pt idx="101" formatCode="0">
                  <c:v>13</c:v>
                </c:pt>
                <c:pt idx="102" formatCode="0">
                  <c:v>13</c:v>
                </c:pt>
                <c:pt idx="103" formatCode="0">
                  <c:v>13</c:v>
                </c:pt>
                <c:pt idx="104" formatCode="0%">
                  <c:v>1</c:v>
                </c:pt>
                <c:pt idx="105" formatCode="0%">
                  <c:v>1</c:v>
                </c:pt>
                <c:pt idx="106" formatCode="0%">
                  <c:v>1</c:v>
                </c:pt>
                <c:pt idx="107" formatCode="0%">
                  <c:v>1</c:v>
                </c:pt>
                <c:pt idx="108" formatCode="0%">
                  <c:v>0</c:v>
                </c:pt>
                <c:pt idx="109" formatCode="0%">
                  <c:v>1</c:v>
                </c:pt>
                <c:pt idx="110" formatCode="0%">
                  <c:v>1</c:v>
                </c:pt>
                <c:pt idx="111" formatCode="0%">
                  <c:v>0</c:v>
                </c:pt>
                <c:pt idx="112" formatCode="0%">
                  <c:v>0.5</c:v>
                </c:pt>
                <c:pt idx="113" formatCode="0%">
                  <c:v>1</c:v>
                </c:pt>
                <c:pt idx="114" formatCode="0%">
                  <c:v>0.45702940595226776</c:v>
                </c:pt>
                <c:pt idx="115" formatCode="0%">
                  <c:v>0</c:v>
                </c:pt>
                <c:pt idx="116" formatCode="0%">
                  <c:v>0.5</c:v>
                </c:pt>
                <c:pt idx="117" formatCode="0%">
                  <c:v>0.5</c:v>
                </c:pt>
                <c:pt idx="118" formatCode="0%">
                  <c:v>1</c:v>
                </c:pt>
                <c:pt idx="119" formatCode="0%">
                  <c:v>1</c:v>
                </c:pt>
                <c:pt idx="120" formatCode="0%">
                  <c:v>1</c:v>
                </c:pt>
                <c:pt idx="121" formatCode="0%">
                  <c:v>1</c:v>
                </c:pt>
                <c:pt idx="122" formatCode="0%">
                  <c:v>1</c:v>
                </c:pt>
                <c:pt idx="123" formatCode="0%">
                  <c:v>1</c:v>
                </c:pt>
                <c:pt idx="124" formatCode="0%">
                  <c:v>0</c:v>
                </c:pt>
                <c:pt idx="125" formatCode="0%">
                  <c:v>1</c:v>
                </c:pt>
                <c:pt idx="126" formatCode="0%">
                  <c:v>1</c:v>
                </c:pt>
                <c:pt idx="127" formatCode="0%">
                  <c:v>1</c:v>
                </c:pt>
                <c:pt idx="128" formatCode="0%">
                  <c:v>0</c:v>
                </c:pt>
                <c:pt idx="129" formatCode="0%">
                  <c:v>0</c:v>
                </c:pt>
                <c:pt idx="130" formatCode="0%">
                  <c:v>0</c:v>
                </c:pt>
                <c:pt idx="131" formatCode="0%">
                  <c:v>0</c:v>
                </c:pt>
                <c:pt idx="132" formatCode="0%">
                  <c:v>0</c:v>
                </c:pt>
                <c:pt idx="133" formatCode="0%">
                  <c:v>0</c:v>
                </c:pt>
                <c:pt idx="134" formatCode="0%">
                  <c:v>1</c:v>
                </c:pt>
                <c:pt idx="135" formatCode="0">
                  <c:v>23</c:v>
                </c:pt>
                <c:pt idx="136">
                  <c:v>205</c:v>
                </c:pt>
                <c:pt idx="137">
                  <c:v>3</c:v>
                </c:pt>
                <c:pt idx="138">
                  <c:v>83</c:v>
                </c:pt>
                <c:pt idx="139">
                  <c:v>74</c:v>
                </c:pt>
                <c:pt idx="140">
                  <c:v>1</c:v>
                </c:pt>
                <c:pt idx="141">
                  <c:v>121</c:v>
                </c:pt>
                <c:pt idx="142">
                  <c:v>33</c:v>
                </c:pt>
                <c:pt idx="143">
                  <c:v>117</c:v>
                </c:pt>
                <c:pt idx="144">
                  <c:v>20</c:v>
                </c:pt>
                <c:pt idx="145">
                  <c:v>15</c:v>
                </c:pt>
                <c:pt idx="146">
                  <c:v>0</c:v>
                </c:pt>
                <c:pt idx="147">
                  <c:v>104</c:v>
                </c:pt>
                <c:pt idx="148">
                  <c:v>5</c:v>
                </c:pt>
                <c:pt idx="149">
                  <c:v>1</c:v>
                </c:pt>
                <c:pt idx="150">
                  <c:v>1</c:v>
                </c:pt>
                <c:pt idx="151" formatCode="0">
                  <c:v>40</c:v>
                </c:pt>
                <c:pt idx="152" formatCode="0">
                  <c:v>2</c:v>
                </c:pt>
                <c:pt idx="153" formatCode="0">
                  <c:v>40</c:v>
                </c:pt>
                <c:pt idx="154" formatCode="0">
                  <c:v>40</c:v>
                </c:pt>
                <c:pt idx="155" formatCode="0">
                  <c:v>6</c:v>
                </c:pt>
                <c:pt idx="156" formatCode="0">
                  <c:v>0</c:v>
                </c:pt>
                <c:pt idx="157" formatCode="0">
                  <c:v>120</c:v>
                </c:pt>
                <c:pt idx="158" formatCode="0">
                  <c:v>120</c:v>
                </c:pt>
                <c:pt idx="159" formatCode="0">
                  <c:v>160</c:v>
                </c:pt>
                <c:pt idx="160" formatCode="0">
                  <c:v>1</c:v>
                </c:pt>
                <c:pt idx="161" formatCode="0">
                  <c:v>7</c:v>
                </c:pt>
                <c:pt idx="162" formatCode="0">
                  <c:v>5</c:v>
                </c:pt>
                <c:pt idx="163" formatCode="0">
                  <c:v>0</c:v>
                </c:pt>
                <c:pt idx="164" formatCode="0">
                  <c:v>0</c:v>
                </c:pt>
                <c:pt idx="165" formatCode="0">
                  <c:v>10</c:v>
                </c:pt>
                <c:pt idx="166" formatCode="0">
                  <c:v>9</c:v>
                </c:pt>
                <c:pt idx="167" formatCode="0">
                  <c:v>1</c:v>
                </c:pt>
                <c:pt idx="168" formatCode="0">
                  <c:v>0</c:v>
                </c:pt>
                <c:pt idx="169" formatCode="0">
                  <c:v>21</c:v>
                </c:pt>
                <c:pt idx="170">
                  <c:v>8</c:v>
                </c:pt>
                <c:pt idx="171">
                  <c:v>7</c:v>
                </c:pt>
                <c:pt idx="172">
                  <c:v>3</c:v>
                </c:pt>
                <c:pt idx="173">
                  <c:v>1</c:v>
                </c:pt>
                <c:pt idx="174">
                  <c:v>1</c:v>
                </c:pt>
                <c:pt idx="175">
                  <c:v>1</c:v>
                </c:pt>
                <c:pt idx="176">
                  <c:v>4</c:v>
                </c:pt>
                <c:pt idx="177">
                  <c:v>3</c:v>
                </c:pt>
                <c:pt idx="178">
                  <c:v>0</c:v>
                </c:pt>
                <c:pt idx="179">
                  <c:v>3</c:v>
                </c:pt>
                <c:pt idx="180">
                  <c:v>3</c:v>
                </c:pt>
                <c:pt idx="181">
                  <c:v>3</c:v>
                </c:pt>
                <c:pt idx="182" formatCode="0">
                  <c:v>3</c:v>
                </c:pt>
                <c:pt idx="183" formatCode="0">
                  <c:v>0</c:v>
                </c:pt>
                <c:pt idx="184">
                  <c:v>354</c:v>
                </c:pt>
                <c:pt idx="185" formatCode="0">
                  <c:v>1297</c:v>
                </c:pt>
                <c:pt idx="186" formatCode="0">
                  <c:v>0</c:v>
                </c:pt>
                <c:pt idx="187" formatCode="0">
                  <c:v>5000</c:v>
                </c:pt>
                <c:pt idx="188" formatCode="0">
                  <c:v>3</c:v>
                </c:pt>
                <c:pt idx="189" formatCode="0">
                  <c:v>2</c:v>
                </c:pt>
                <c:pt idx="190" formatCode="0">
                  <c:v>40</c:v>
                </c:pt>
                <c:pt idx="191" formatCode="0">
                  <c:v>154</c:v>
                </c:pt>
                <c:pt idx="192" formatCode="0">
                  <c:v>881</c:v>
                </c:pt>
                <c:pt idx="193" formatCode="0">
                  <c:v>36</c:v>
                </c:pt>
                <c:pt idx="194" formatCode="0">
                  <c:v>1</c:v>
                </c:pt>
                <c:pt idx="195" formatCode="0">
                  <c:v>1</c:v>
                </c:pt>
                <c:pt idx="196" formatCode="0">
                  <c:v>39</c:v>
                </c:pt>
                <c:pt idx="197" formatCode="0">
                  <c:v>403</c:v>
                </c:pt>
                <c:pt idx="198" formatCode="0">
                  <c:v>40</c:v>
                </c:pt>
                <c:pt idx="199" formatCode="0">
                  <c:v>2057</c:v>
                </c:pt>
                <c:pt idx="200" formatCode="0">
                  <c:v>249</c:v>
                </c:pt>
                <c:pt idx="201" formatCode="0">
                  <c:v>2786</c:v>
                </c:pt>
                <c:pt idx="202">
                  <c:v>1</c:v>
                </c:pt>
                <c:pt idx="203">
                  <c:v>1</c:v>
                </c:pt>
                <c:pt idx="204">
                  <c:v>1</c:v>
                </c:pt>
                <c:pt idx="205">
                  <c:v>0</c:v>
                </c:pt>
                <c:pt idx="206">
                  <c:v>1</c:v>
                </c:pt>
                <c:pt idx="207">
                  <c:v>1</c:v>
                </c:pt>
                <c:pt idx="208">
                  <c:v>0</c:v>
                </c:pt>
                <c:pt idx="209">
                  <c:v>1</c:v>
                </c:pt>
                <c:pt idx="210">
                  <c:v>0</c:v>
                </c:pt>
                <c:pt idx="211">
                  <c:v>1</c:v>
                </c:pt>
                <c:pt idx="212">
                  <c:v>1</c:v>
                </c:pt>
                <c:pt idx="213">
                  <c:v>0</c:v>
                </c:pt>
              </c:numCache>
            </c:numRef>
          </c:val>
          <c:extLst>
            <c:ext xmlns:c16="http://schemas.microsoft.com/office/drawing/2014/chart" uri="{C3380CC4-5D6E-409C-BE32-E72D297353CC}">
              <c16:uniqueId val="{00000009-22F5-417D-A0B0-C1FC6CF47164}"/>
            </c:ext>
          </c:extLst>
        </c:ser>
        <c:ser>
          <c:idx val="10"/>
          <c:order val="10"/>
          <c:tx>
            <c:strRef>
              <c:f>Monitoreo_Seguimento_Evaluación!$O$1:$O$6</c:f>
              <c:strCache>
                <c:ptCount val="6"/>
                <c:pt idx="0">
                  <c:v>DIRECCIONAMIENTO ESTRATEGICO</c:v>
                </c:pt>
                <c:pt idx="1">
                  <c:v>MONITOREO, SEGUIMIENTO Y EVALUACION DEL PLAN DE ACCION INSTITUCIONAL</c:v>
                </c:pt>
              </c:strCache>
            </c:strRef>
          </c:tx>
          <c:spPr>
            <a:solidFill>
              <a:schemeClr val="accent5">
                <a:lumMod val="6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Documentos soportes para revisión y validación de información .  Información cargada en el aplicativo web en los plazos establecidos por el Ministerio de Salud y protección Social  y Resolución del IDS</c:v>
                  </c:pt>
                  <c:pt idx="105">
                    <c:v>- Documento del PSFF presentado a Ministerio de Hacienda y viabilizado a la ESE.  
- Informe de monitoreo  Trimestral del  PSFF entregado por la ESE con PSFF para Revisión y validación.
- Informe de Seguimiento Trimestral elaborado a las ESE con PSFF y env</c:v>
                  </c:pt>
                  <c:pt idx="106">
                    <c:v>Actas de conciliación  que serán generadas en virtud de la Resoluciòn 1545 de 2019 y sus modificaciones desde el  aplicativo de gestión de aportes patronales del MSPS o a traves de cumplimiento deotras normas. 
- Cierre de mesas y cargue de Actas de concil</c:v>
                  </c:pt>
                  <c:pt idx="107">
                    <c:v>Grupo Financiero - Asesores con responsabilidad de las ESE para documento de distribución y ejecución Recursos de Oferta del sistema General de Participaciones</c:v>
                  </c:pt>
                  <c:pt idx="108">
                    <c:v>Total asignado por resolucion y Numero de ESE con  valor asignado - Informes de ejecuciòn y reportes exigidos por la norma  para su ejecuciòn</c:v>
                  </c:pt>
                  <c:pt idx="109">
                    <c:v>Circularizar lineamientos para elaboración del proyecto de presupuesto ingresos y gastos de la vigencia 2023. Presupuestos elaborados. Presupuestos programados. Modificaciones presupuestales asesoradas.  Conceptos aprobación presupuesto y modificaciones a </c:v>
                  </c:pt>
                  <c:pt idx="110">
                    <c:v>Documentos soportes presentados por la ESE a las cuales se le asignaron recursos de acuerdo a la descripción de la medida asignada.  Resolución IDS asignación cupo recursos. Archivos documentales concepto de pago. </c:v>
                  </c:pt>
                  <c:pt idx="111">
                    <c:v>Consolidado de la documentación solicitada y remitida a la Contadora del Departamento </c:v>
                  </c:pt>
                  <c:pt idx="112">
                    <c:v>Plan de Desarrollo del Departamento elaborado 2024-2027</c:v>
                  </c:pt>
                  <c:pt idx="113">
                    <c:v>Certificaciones e informes financiero requerido de cada muncipio descentralizado según metodología MSPS</c:v>
                  </c:pt>
                  <c:pt idx="114">
                    <c:v>Resolución (s) de distribución de recursos de confinanciación por municipios y cuadro de distribución por fuentes del régimen subsidiado- Acto Administrativo de ajustes de recursos con y sin situación de fondos de acuerdo a la LMA mensual</c:v>
                  </c:pt>
                  <c:pt idx="115">
                    <c:v>Documentos de constitución de Reservas y Cuentas por pagar, cuadro operaciones de cierre.</c:v>
                  </c:pt>
                  <c:pt idx="116">
                    <c:v>Ejecución presupuestal de Ingresos y Gastos</c:v>
                  </c:pt>
                  <c:pt idx="117">
                    <c:v>Informes contables presentados a los Entes Nacionales y de Control y registro operaciones en el sofware de TNS</c:v>
                  </c:pt>
                  <c:pt idx="118">
                    <c:v>movimientos de presupuesto, contabilidad y tesoreria registrados en el sistema integrado financiero TNS</c:v>
                  </c:pt>
                  <c:pt idx="119">
                    <c:v>Cuentas de cobro con el cumplimiento de los requisitos registradas y pagadas</c:v>
                  </c:pt>
                  <c:pt idx="120">
                    <c:v>Documentos : Ordenanzas y/o Decretos. Acuerdos Junta de Salud </c:v>
                  </c:pt>
                  <c:pt idx="121">
                    <c:v>Informes presentados oportunamente a entes nacionales y de control fiscal en medio físico y/o magnético o en archivos planos a través de cargas en páguina web</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Sistemas de Información</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Coordinar la entrega y validación de  la información hospitalaria en la aplicación del Decreto 2193 de 2004, a todas la Red Pública del Departamento</c:v>
                  </c:pt>
                  <c:pt idx="105">
                    <c:v>Coordinar la elaboración de los Programas de Saneamiento Fiscal y Financiero de las ESE categorizadas en riesgo medio o alto de acuerdo al aplicativo y metodología del MSE de los PSFF de las ESE, páguina web del Ministerio de Hacienda y Crédito Público  y </c:v>
                  </c:pt>
                  <c:pt idx="106">
                    <c:v>Convocar y coordinar mesas de saneamiento  de acuerdo a la solicitud de las entidades empledoras o Administradoras en cumplimiento de información  del  inciso   segundo  del  artículo  9 de  la Resolución 1545-10/06/2019 
- Actualizar el registro de la  in</c:v>
                  </c:pt>
                  <c:pt idx="107">
                    <c:v>Documento de Distribución recursos SGP- Subsidio Oferta por ESE y por Municipio aprobados por Comité Directivo-  Indicadores Financieros concertado por ESE y Certificaciones trimestrales de seguimiento .</c:v>
                  </c:pt>
                  <c:pt idx="108">
                    <c:v>Expedir Concepto Técnico para incorporar al presupuesto los recursos del MSPS asignados por Resolcuiòn - Realizar seguimiento a la ejecuciòn, verificar cumplimiento de requisitos y  reportes a través de las plataforma SIHO o el medio que defina el MSPS par</c:v>
                  </c:pt>
                  <c:pt idx="109">
                    <c:v>Asesoría, asistencia técnica y revisión:  elaboración del Presupuesto de Ingresos y Gastos de las ESE del departamento para la siguiente vigencia. - Modificaciones, adiciones al Presupuesto de Ingresos y Gastos, plan de cargos  de las ESE del Departamento </c:v>
                  </c:pt>
                  <c:pt idx="110">
                    <c:v>Realizar propuesta de distribución de los recursos cupos asignados como apoyo a los PSFF a las ESE categorizadas en riesgo medio y alto y modificaciones a la propuesta.  - Asistencia Técnica, seguimiento, revisión, aprobación conceptos objeto de pago por p</c:v>
                  </c:pt>
                  <c:pt idx="111">
                    <c:v>Realizar comunicación solicitud información cuadros informe a la Contraloria General de la Nación (SIRECI) sobre ejecución recursos del Sistema General de Participaciones. Consolidado de la información.</c:v>
                  </c:pt>
                  <c:pt idx="112">
                    <c:v>Colaborar en la ejecución del Plan de Desarrollo del Departamento en lo correspondiente a recursos financieros del sector salud</c:v>
                  </c:pt>
                  <c:pt idx="113">
                    <c:v>Acreditación de Municipios Descentralizados en aspectos financieros</c:v>
                  </c:pt>
                  <c:pt idx="114">
                    <c:v>Coordinar la aplicación de los recursos de Rentas Cedidas, para cofinanciar el régimen subsidado en el 2023. Ajustar de acuerdo a la LMA los recursos girados con y sin situación de fondos</c:v>
                  </c:pt>
                  <c:pt idx="115">
                    <c:v>Efectuar reuniones para realizar el cierre vigencia 2023 de la Sede del Instituto Departamental de Salud con la conciliación entre las Oficinas de Presupuesto , contabilidad y Tesoreria y producir los Actos Administrativos </c:v>
                  </c:pt>
                  <c:pt idx="116">
                    <c:v>Desarrollo de actividades financieras: Ejecución del Presupuesto vigencia 2023</c:v>
                  </c:pt>
                  <c:pt idx="117">
                    <c:v>Contabilización de operaciones económicas, financieras y contables , elaboración informes contables</c:v>
                  </c:pt>
                  <c:pt idx="118">
                    <c:v>Registro Presupuestal de la vigencia  2024  con sus ejecución de disponibildiades, registros y definitivas presupuestales. Recaudos de Tesoreria, pago de compromisos: Conciliaciones, boletines de caja, elaboración y presentación de informes
</c:v>
                  </c:pt>
                  <c:pt idx="119">
                    <c:v>Elaboración, radicación y trámite de ordenes de pago diferentes conceptos</c:v>
                  </c:pt>
                  <c:pt idx="120">
                    <c:v>Coordinar y elaborar los proyectos de ordenanzas, decretos, acuerdos de junta, elaborar y modificar el presupuesto de rentas y gastos del Instituto.</c:v>
                  </c:pt>
                  <c:pt idx="121">
                    <c:v>Elaboración de los diferentes informes requeridos por los Entes Nacional y Entes de Control</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Direccionamiento
Estrategico</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Cin asignacion de recursos SGP-SUBSIDIO A LA OFERTA</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Grupo Recursos Humanos</c:v>
                  </c:pt>
                  <c:pt idx="135">
                    <c:v>ATENCION EN SALUD </c:v>
                  </c:pt>
                  <c:pt idx="188">
                    <c:v>SALUD PUBLICA </c:v>
                  </c:pt>
                </c:lvl>
              </c:multiLvlStrCache>
            </c:multiLvlStrRef>
          </c:cat>
          <c:val>
            <c:numRef>
              <c:f>Monitoreo_Seguimento_Evaluación!$O$7:$O$220</c:f>
              <c:numCache>
                <c:formatCode>General</c:formatCode>
                <c:ptCount val="214"/>
                <c:pt idx="2">
                  <c:v>0</c:v>
                </c:pt>
                <c:pt idx="3" formatCode="0%">
                  <c:v>0</c:v>
                </c:pt>
                <c:pt idx="4" formatCode="0%">
                  <c:v>0</c:v>
                </c:pt>
                <c:pt idx="5" formatCode="0%">
                  <c:v>0.5</c:v>
                </c:pt>
                <c:pt idx="6" formatCode="0%">
                  <c:v>0.5</c:v>
                </c:pt>
                <c:pt idx="7" formatCode="0%">
                  <c:v>1</c:v>
                </c:pt>
                <c:pt idx="8" formatCode="0%">
                  <c:v>0</c:v>
                </c:pt>
                <c:pt idx="9" formatCode="0%">
                  <c:v>0</c:v>
                </c:pt>
                <c:pt idx="10" formatCode="0%">
                  <c:v>0</c:v>
                </c:pt>
                <c:pt idx="11" formatCode="0%">
                  <c:v>0</c:v>
                </c:pt>
                <c:pt idx="12" formatCode="0%">
                  <c:v>0</c:v>
                </c:pt>
                <c:pt idx="13" formatCode="0%">
                  <c:v>1</c:v>
                </c:pt>
                <c:pt idx="14" formatCode="0%">
                  <c:v>1</c:v>
                </c:pt>
                <c:pt idx="15" formatCode="0%">
                  <c:v>0</c:v>
                </c:pt>
                <c:pt idx="16" formatCode="0%">
                  <c:v>0.42857142857142855</c:v>
                </c:pt>
                <c:pt idx="17" formatCode="0%">
                  <c:v>1</c:v>
                </c:pt>
                <c:pt idx="18" formatCode="0%">
                  <c:v>1</c:v>
                </c:pt>
                <c:pt idx="19" formatCode="0%">
                  <c:v>1</c:v>
                </c:pt>
                <c:pt idx="20" formatCode="0%">
                  <c:v>0</c:v>
                </c:pt>
                <c:pt idx="21" formatCode="0%">
                  <c:v>0</c:v>
                </c:pt>
                <c:pt idx="22" formatCode="0%">
                  <c:v>0</c:v>
                </c:pt>
                <c:pt idx="23" formatCode="0%">
                  <c:v>1</c:v>
                </c:pt>
                <c:pt idx="24" formatCode="0%">
                  <c:v>1</c:v>
                </c:pt>
                <c:pt idx="25" formatCode="0%">
                  <c:v>1</c:v>
                </c:pt>
                <c:pt idx="26" formatCode="0%">
                  <c:v>0</c:v>
                </c:pt>
                <c:pt idx="27" formatCode="0%">
                  <c:v>1</c:v>
                </c:pt>
                <c:pt idx="28" formatCode="0%">
                  <c:v>0</c:v>
                </c:pt>
                <c:pt idx="29" formatCode="0%">
                  <c:v>1</c:v>
                </c:pt>
                <c:pt idx="30" formatCode="0%">
                  <c:v>0</c:v>
                </c:pt>
                <c:pt idx="31" formatCode="0%">
                  <c:v>0</c:v>
                </c:pt>
                <c:pt idx="32" formatCode="0%">
                  <c:v>0</c:v>
                </c:pt>
                <c:pt idx="33" formatCode="0%">
                  <c:v>1</c:v>
                </c:pt>
                <c:pt idx="34" formatCode="0%">
                  <c:v>1</c:v>
                </c:pt>
                <c:pt idx="35" formatCode="0%">
                  <c:v>0</c:v>
                </c:pt>
                <c:pt idx="36" formatCode="0%">
                  <c:v>0</c:v>
                </c:pt>
                <c:pt idx="37" formatCode="0%">
                  <c:v>0</c:v>
                </c:pt>
                <c:pt idx="38" formatCode="0">
                  <c:v>1</c:v>
                </c:pt>
                <c:pt idx="39" formatCode="0">
                  <c:v>13</c:v>
                </c:pt>
                <c:pt idx="40" formatCode="0">
                  <c:v>91</c:v>
                </c:pt>
                <c:pt idx="41" formatCode="0">
                  <c:v>53</c:v>
                </c:pt>
                <c:pt idx="42" formatCode="0">
                  <c:v>122</c:v>
                </c:pt>
                <c:pt idx="43" formatCode="0">
                  <c:v>9</c:v>
                </c:pt>
                <c:pt idx="44" formatCode="0">
                  <c:v>40</c:v>
                </c:pt>
                <c:pt idx="45" formatCode="0%">
                  <c:v>0.22222222222222221</c:v>
                </c:pt>
                <c:pt idx="46" formatCode="0%">
                  <c:v>1</c:v>
                </c:pt>
                <c:pt idx="47" formatCode="0%">
                  <c:v>0.5</c:v>
                </c:pt>
                <c:pt idx="48" formatCode="0%">
                  <c:v>1</c:v>
                </c:pt>
                <c:pt idx="49" formatCode="0%">
                  <c:v>0</c:v>
                </c:pt>
                <c:pt idx="50" formatCode="0%">
                  <c:v>1</c:v>
                </c:pt>
                <c:pt idx="52" formatCode="0%">
                  <c:v>0</c:v>
                </c:pt>
                <c:pt idx="54" formatCode="0%">
                  <c:v>1</c:v>
                </c:pt>
                <c:pt idx="56" formatCode="0%">
                  <c:v>1</c:v>
                </c:pt>
                <c:pt idx="57" formatCode="0%">
                  <c:v>1</c:v>
                </c:pt>
                <c:pt idx="59" formatCode="0%">
                  <c:v>0.43726027397260275</c:v>
                </c:pt>
                <c:pt idx="60" formatCode="0%">
                  <c:v>0.43780821917808221</c:v>
                </c:pt>
                <c:pt idx="61" formatCode="0%">
                  <c:v>1</c:v>
                </c:pt>
                <c:pt idx="62" formatCode="0%">
                  <c:v>1</c:v>
                </c:pt>
                <c:pt idx="63" formatCode="0%">
                  <c:v>0</c:v>
                </c:pt>
                <c:pt idx="64" formatCode="0%">
                  <c:v>1</c:v>
                </c:pt>
                <c:pt idx="65" formatCode="0%">
                  <c:v>1</c:v>
                </c:pt>
                <c:pt idx="66" formatCode="0%">
                  <c:v>1</c:v>
                </c:pt>
                <c:pt idx="67" formatCode="0%">
                  <c:v>0</c:v>
                </c:pt>
                <c:pt idx="68" formatCode="0%">
                  <c:v>1</c:v>
                </c:pt>
                <c:pt idx="69" formatCode="0%">
                  <c:v>0</c:v>
                </c:pt>
                <c:pt idx="71" formatCode="0%">
                  <c:v>0</c:v>
                </c:pt>
                <c:pt idx="72" formatCode="0%">
                  <c:v>0</c:v>
                </c:pt>
                <c:pt idx="76" formatCode="0%">
                  <c:v>0</c:v>
                </c:pt>
                <c:pt idx="77" formatCode="0%">
                  <c:v>0</c:v>
                </c:pt>
                <c:pt idx="81" formatCode="0%">
                  <c:v>0</c:v>
                </c:pt>
                <c:pt idx="83" formatCode="0%">
                  <c:v>1</c:v>
                </c:pt>
                <c:pt idx="84" formatCode="0%">
                  <c:v>1</c:v>
                </c:pt>
                <c:pt idx="85" formatCode="0%">
                  <c:v>0</c:v>
                </c:pt>
                <c:pt idx="86" formatCode="0%">
                  <c:v>1</c:v>
                </c:pt>
                <c:pt idx="88" formatCode="0%">
                  <c:v>1</c:v>
                </c:pt>
                <c:pt idx="90" formatCode="0%">
                  <c:v>0.3</c:v>
                </c:pt>
                <c:pt idx="92" formatCode="0%">
                  <c:v>1</c:v>
                </c:pt>
                <c:pt idx="93" formatCode="0%">
                  <c:v>1</c:v>
                </c:pt>
                <c:pt idx="94" formatCode="0%">
                  <c:v>0</c:v>
                </c:pt>
                <c:pt idx="95" formatCode="0%">
                  <c:v>1</c:v>
                </c:pt>
                <c:pt idx="96" formatCode="0%">
                  <c:v>1</c:v>
                </c:pt>
                <c:pt idx="97" formatCode="0%">
                  <c:v>1</c:v>
                </c:pt>
                <c:pt idx="98" formatCode="0%">
                  <c:v>1</c:v>
                </c:pt>
                <c:pt idx="99" formatCode="0%">
                  <c:v>1</c:v>
                </c:pt>
                <c:pt idx="100" formatCode="0%">
                  <c:v>1</c:v>
                </c:pt>
                <c:pt idx="101" formatCode="0%">
                  <c:v>1</c:v>
                </c:pt>
                <c:pt idx="102" formatCode="0%">
                  <c:v>1</c:v>
                </c:pt>
                <c:pt idx="103" formatCode="0%">
                  <c:v>1</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35">
                  <c:v>30</c:v>
                </c:pt>
                <c:pt idx="136">
                  <c:v>250</c:v>
                </c:pt>
                <c:pt idx="137">
                  <c:v>10</c:v>
                </c:pt>
                <c:pt idx="138">
                  <c:v>150</c:v>
                </c:pt>
                <c:pt idx="139">
                  <c:v>30</c:v>
                </c:pt>
                <c:pt idx="140">
                  <c:v>5</c:v>
                </c:pt>
                <c:pt idx="141">
                  <c:v>125</c:v>
                </c:pt>
                <c:pt idx="142">
                  <c:v>10</c:v>
                </c:pt>
                <c:pt idx="143">
                  <c:v>100</c:v>
                </c:pt>
                <c:pt idx="144">
                  <c:v>30</c:v>
                </c:pt>
                <c:pt idx="145">
                  <c:v>40</c:v>
                </c:pt>
                <c:pt idx="146">
                  <c:v>40</c:v>
                </c:pt>
                <c:pt idx="147">
                  <c:v>100</c:v>
                </c:pt>
                <c:pt idx="148">
                  <c:v>2</c:v>
                </c:pt>
                <c:pt idx="149">
                  <c:v>1</c:v>
                </c:pt>
                <c:pt idx="150">
                  <c:v>2</c:v>
                </c:pt>
                <c:pt idx="151" formatCode="0%">
                  <c:v>1</c:v>
                </c:pt>
                <c:pt idx="152" formatCode="0%">
                  <c:v>1</c:v>
                </c:pt>
                <c:pt idx="153" formatCode="0%">
                  <c:v>1</c:v>
                </c:pt>
                <c:pt idx="154" formatCode="0%">
                  <c:v>1</c:v>
                </c:pt>
                <c:pt idx="155" formatCode="0%">
                  <c:v>1</c:v>
                </c:pt>
                <c:pt idx="156" formatCode="0%">
                  <c:v>0</c:v>
                </c:pt>
                <c:pt idx="157" formatCode="0%">
                  <c:v>1</c:v>
                </c:pt>
                <c:pt idx="158" formatCode="0%">
                  <c:v>1</c:v>
                </c:pt>
                <c:pt idx="159" formatCode="0%">
                  <c:v>1</c:v>
                </c:pt>
                <c:pt idx="160" formatCode="0%">
                  <c:v>1</c:v>
                </c:pt>
                <c:pt idx="161" formatCode="0%">
                  <c:v>1</c:v>
                </c:pt>
                <c:pt idx="162" formatCode="0%">
                  <c:v>1</c:v>
                </c:pt>
                <c:pt idx="163" formatCode="0%">
                  <c:v>0</c:v>
                </c:pt>
                <c:pt idx="164" formatCode="0%">
                  <c:v>0</c:v>
                </c:pt>
                <c:pt idx="165" formatCode="0%">
                  <c:v>1</c:v>
                </c:pt>
                <c:pt idx="166" formatCode="0%">
                  <c:v>1</c:v>
                </c:pt>
                <c:pt idx="167" formatCode="0%">
                  <c:v>1</c:v>
                </c:pt>
                <c:pt idx="168" formatCode="0%">
                  <c:v>0</c:v>
                </c:pt>
                <c:pt idx="169" formatCode="0%">
                  <c:v>1</c:v>
                </c:pt>
                <c:pt idx="170" formatCode="0%">
                  <c:v>1</c:v>
                </c:pt>
                <c:pt idx="171" formatCode="0%">
                  <c:v>1</c:v>
                </c:pt>
                <c:pt idx="172" formatCode="0%">
                  <c:v>1</c:v>
                </c:pt>
                <c:pt idx="173" formatCode="0%">
                  <c:v>1</c:v>
                </c:pt>
                <c:pt idx="174" formatCode="0%">
                  <c:v>1</c:v>
                </c:pt>
                <c:pt idx="175" formatCode="0%">
                  <c:v>1</c:v>
                </c:pt>
                <c:pt idx="176" formatCode="0%">
                  <c:v>1</c:v>
                </c:pt>
                <c:pt idx="177" formatCode="0%">
                  <c:v>1</c:v>
                </c:pt>
                <c:pt idx="178" formatCode="0%">
                  <c:v>0</c:v>
                </c:pt>
                <c:pt idx="179" formatCode="0%">
                  <c:v>1</c:v>
                </c:pt>
                <c:pt idx="180" formatCode="0%">
                  <c:v>1</c:v>
                </c:pt>
                <c:pt idx="181" formatCode="0%">
                  <c:v>1</c:v>
                </c:pt>
                <c:pt idx="182" formatCode="0%">
                  <c:v>1</c:v>
                </c:pt>
                <c:pt idx="183" formatCode="0">
                  <c:v>0</c:v>
                </c:pt>
                <c:pt idx="184" formatCode="0%">
                  <c:v>1</c:v>
                </c:pt>
                <c:pt idx="185" formatCode="0%">
                  <c:v>0.99</c:v>
                </c:pt>
                <c:pt idx="186" formatCode="0%">
                  <c:v>0</c:v>
                </c:pt>
                <c:pt idx="187" formatCode="0%">
                  <c:v>0.97</c:v>
                </c:pt>
                <c:pt idx="188" formatCode="0%">
                  <c:v>1</c:v>
                </c:pt>
                <c:pt idx="189" formatCode="0%">
                  <c:v>1</c:v>
                </c:pt>
                <c:pt idx="190" formatCode="0%">
                  <c:v>1</c:v>
                </c:pt>
                <c:pt idx="191" formatCode="0%">
                  <c:v>1</c:v>
                </c:pt>
                <c:pt idx="192" formatCode="0%">
                  <c:v>1</c:v>
                </c:pt>
                <c:pt idx="193" formatCode="0%">
                  <c:v>1</c:v>
                </c:pt>
                <c:pt idx="194" formatCode="0%">
                  <c:v>1</c:v>
                </c:pt>
                <c:pt idx="195" formatCode="0%">
                  <c:v>1</c:v>
                </c:pt>
                <c:pt idx="196" formatCode="0%">
                  <c:v>1</c:v>
                </c:pt>
                <c:pt idx="197" formatCode="0%">
                  <c:v>1</c:v>
                </c:pt>
                <c:pt idx="198" formatCode="0%">
                  <c:v>1</c:v>
                </c:pt>
                <c:pt idx="199" formatCode="0%">
                  <c:v>0.10160427807486631</c:v>
                </c:pt>
                <c:pt idx="200" formatCode="0%">
                  <c:v>1</c:v>
                </c:pt>
                <c:pt idx="201" formatCode="0%">
                  <c:v>0.77817659727207467</c:v>
                </c:pt>
                <c:pt idx="202" formatCode="0%">
                  <c:v>1</c:v>
                </c:pt>
                <c:pt idx="203" formatCode="0%">
                  <c:v>1</c:v>
                </c:pt>
                <c:pt idx="204" formatCode="0%">
                  <c:v>1</c:v>
                </c:pt>
                <c:pt idx="205" formatCode="0%">
                  <c:v>0</c:v>
                </c:pt>
                <c:pt idx="206" formatCode="0%">
                  <c:v>1</c:v>
                </c:pt>
                <c:pt idx="207" formatCode="0%">
                  <c:v>1</c:v>
                </c:pt>
                <c:pt idx="208" formatCode="0%">
                  <c:v>0</c:v>
                </c:pt>
                <c:pt idx="209" formatCode="0%">
                  <c:v>1</c:v>
                </c:pt>
                <c:pt idx="210" formatCode="0%">
                  <c:v>0</c:v>
                </c:pt>
                <c:pt idx="211" formatCode="0%">
                  <c:v>1</c:v>
                </c:pt>
                <c:pt idx="212" formatCode="0%">
                  <c:v>1</c:v>
                </c:pt>
                <c:pt idx="213" formatCode="0%">
                  <c:v>0</c:v>
                </c:pt>
              </c:numCache>
            </c:numRef>
          </c:val>
          <c:extLst>
            <c:ext xmlns:c16="http://schemas.microsoft.com/office/drawing/2014/chart" uri="{C3380CC4-5D6E-409C-BE32-E72D297353CC}">
              <c16:uniqueId val="{0000000A-22F5-417D-A0B0-C1FC6CF47164}"/>
            </c:ext>
          </c:extLst>
        </c:ser>
        <c:ser>
          <c:idx val="11"/>
          <c:order val="11"/>
          <c:tx>
            <c:strRef>
              <c:f>Monitoreo_Seguimento_Evaluación!$P$1:$P$6</c:f>
              <c:strCache>
                <c:ptCount val="6"/>
                <c:pt idx="0">
                  <c:v>DIRECCIONAMIENTO ESTRATEGICO</c:v>
                </c:pt>
                <c:pt idx="1">
                  <c:v>MONITOREO, SEGUIMIENTO Y EVALUACION DEL PLAN DE ACCION INSTITUCIONAL</c:v>
                </c:pt>
              </c:strCache>
            </c:strRef>
          </c:tx>
          <c:spPr>
            <a:solidFill>
              <a:schemeClr val="accent6">
                <a:lumMod val="6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Documentos soportes para revisión y validación de información .  Información cargada en el aplicativo web en los plazos establecidos por el Ministerio de Salud y protección Social  y Resolución del IDS</c:v>
                  </c:pt>
                  <c:pt idx="105">
                    <c:v>- Documento del PSFF presentado a Ministerio de Hacienda y viabilizado a la ESE.  
- Informe de monitoreo  Trimestral del  PSFF entregado por la ESE con PSFF para Revisión y validación.
- Informe de Seguimiento Trimestral elaborado a las ESE con PSFF y env</c:v>
                  </c:pt>
                  <c:pt idx="106">
                    <c:v>Actas de conciliación  que serán generadas en virtud de la Resoluciòn 1545 de 2019 y sus modificaciones desde el  aplicativo de gestión de aportes patronales del MSPS o a traves de cumplimiento deotras normas. 
- Cierre de mesas y cargue de Actas de concil</c:v>
                  </c:pt>
                  <c:pt idx="107">
                    <c:v>Grupo Financiero - Asesores con responsabilidad de las ESE para documento de distribución y ejecución Recursos de Oferta del sistema General de Participaciones</c:v>
                  </c:pt>
                  <c:pt idx="108">
                    <c:v>Total asignado por resolucion y Numero de ESE con  valor asignado - Informes de ejecuciòn y reportes exigidos por la norma  para su ejecuciòn</c:v>
                  </c:pt>
                  <c:pt idx="109">
                    <c:v>Circularizar lineamientos para elaboración del proyecto de presupuesto ingresos y gastos de la vigencia 2023. Presupuestos elaborados. Presupuestos programados. Modificaciones presupuestales asesoradas.  Conceptos aprobación presupuesto y modificaciones a </c:v>
                  </c:pt>
                  <c:pt idx="110">
                    <c:v>Documentos soportes presentados por la ESE a las cuales se le asignaron recursos de acuerdo a la descripción de la medida asignada.  Resolución IDS asignación cupo recursos. Archivos documentales concepto de pago. </c:v>
                  </c:pt>
                  <c:pt idx="111">
                    <c:v>Consolidado de la documentación solicitada y remitida a la Contadora del Departamento </c:v>
                  </c:pt>
                  <c:pt idx="112">
                    <c:v>Plan de Desarrollo del Departamento elaborado 2024-2027</c:v>
                  </c:pt>
                  <c:pt idx="113">
                    <c:v>Certificaciones e informes financiero requerido de cada muncipio descentralizado según metodología MSPS</c:v>
                  </c:pt>
                  <c:pt idx="114">
                    <c:v>Resolución (s) de distribución de recursos de confinanciación por municipios y cuadro de distribución por fuentes del régimen subsidiado- Acto Administrativo de ajustes de recursos con y sin situación de fondos de acuerdo a la LMA mensual</c:v>
                  </c:pt>
                  <c:pt idx="115">
                    <c:v>Documentos de constitución de Reservas y Cuentas por pagar, cuadro operaciones de cierre.</c:v>
                  </c:pt>
                  <c:pt idx="116">
                    <c:v>Ejecución presupuestal de Ingresos y Gastos</c:v>
                  </c:pt>
                  <c:pt idx="117">
                    <c:v>Informes contables presentados a los Entes Nacionales y de Control y registro operaciones en el sofware de TNS</c:v>
                  </c:pt>
                  <c:pt idx="118">
                    <c:v>movimientos de presupuesto, contabilidad y tesoreria registrados en el sistema integrado financiero TNS</c:v>
                  </c:pt>
                  <c:pt idx="119">
                    <c:v>Cuentas de cobro con el cumplimiento de los requisitos registradas y pagadas</c:v>
                  </c:pt>
                  <c:pt idx="120">
                    <c:v>Documentos : Ordenanzas y/o Decretos. Acuerdos Junta de Salud </c:v>
                  </c:pt>
                  <c:pt idx="121">
                    <c:v>Informes presentados oportunamente a entes nacionales y de control fiscal en medio físico y/o magnético o en archivos planos a través de cargas en páguina web</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Sistemas de Información</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Coordinar la entrega y validación de  la información hospitalaria en la aplicación del Decreto 2193 de 2004, a todas la Red Pública del Departamento</c:v>
                  </c:pt>
                  <c:pt idx="105">
                    <c:v>Coordinar la elaboración de los Programas de Saneamiento Fiscal y Financiero de las ESE categorizadas en riesgo medio o alto de acuerdo al aplicativo y metodología del MSE de los PSFF de las ESE, páguina web del Ministerio de Hacienda y Crédito Público  y </c:v>
                  </c:pt>
                  <c:pt idx="106">
                    <c:v>Convocar y coordinar mesas de saneamiento  de acuerdo a la solicitud de las entidades empledoras o Administradoras en cumplimiento de información  del  inciso   segundo  del  artículo  9 de  la Resolución 1545-10/06/2019 
- Actualizar el registro de la  in</c:v>
                  </c:pt>
                  <c:pt idx="107">
                    <c:v>Documento de Distribución recursos SGP- Subsidio Oferta por ESE y por Municipio aprobados por Comité Directivo-  Indicadores Financieros concertado por ESE y Certificaciones trimestrales de seguimiento .</c:v>
                  </c:pt>
                  <c:pt idx="108">
                    <c:v>Expedir Concepto Técnico para incorporar al presupuesto los recursos del MSPS asignados por Resolcuiòn - Realizar seguimiento a la ejecuciòn, verificar cumplimiento de requisitos y  reportes a través de las plataforma SIHO o el medio que defina el MSPS par</c:v>
                  </c:pt>
                  <c:pt idx="109">
                    <c:v>Asesoría, asistencia técnica y revisión:  elaboración del Presupuesto de Ingresos y Gastos de las ESE del departamento para la siguiente vigencia. - Modificaciones, adiciones al Presupuesto de Ingresos y Gastos, plan de cargos  de las ESE del Departamento </c:v>
                  </c:pt>
                  <c:pt idx="110">
                    <c:v>Realizar propuesta de distribución de los recursos cupos asignados como apoyo a los PSFF a las ESE categorizadas en riesgo medio y alto y modificaciones a la propuesta.  - Asistencia Técnica, seguimiento, revisión, aprobación conceptos objeto de pago por p</c:v>
                  </c:pt>
                  <c:pt idx="111">
                    <c:v>Realizar comunicación solicitud información cuadros informe a la Contraloria General de la Nación (SIRECI) sobre ejecución recursos del Sistema General de Participaciones. Consolidado de la información.</c:v>
                  </c:pt>
                  <c:pt idx="112">
                    <c:v>Colaborar en la ejecución del Plan de Desarrollo del Departamento en lo correspondiente a recursos financieros del sector salud</c:v>
                  </c:pt>
                  <c:pt idx="113">
                    <c:v>Acreditación de Municipios Descentralizados en aspectos financieros</c:v>
                  </c:pt>
                  <c:pt idx="114">
                    <c:v>Coordinar la aplicación de los recursos de Rentas Cedidas, para cofinanciar el régimen subsidado en el 2023. Ajustar de acuerdo a la LMA los recursos girados con y sin situación de fondos</c:v>
                  </c:pt>
                  <c:pt idx="115">
                    <c:v>Efectuar reuniones para realizar el cierre vigencia 2023 de la Sede del Instituto Departamental de Salud con la conciliación entre las Oficinas de Presupuesto , contabilidad y Tesoreria y producir los Actos Administrativos </c:v>
                  </c:pt>
                  <c:pt idx="116">
                    <c:v>Desarrollo de actividades financieras: Ejecución del Presupuesto vigencia 2023</c:v>
                  </c:pt>
                  <c:pt idx="117">
                    <c:v>Contabilización de operaciones económicas, financieras y contables , elaboración informes contables</c:v>
                  </c:pt>
                  <c:pt idx="118">
                    <c:v>Registro Presupuestal de la vigencia  2024  con sus ejecución de disponibildiades, registros y definitivas presupuestales. Recaudos de Tesoreria, pago de compromisos: Conciliaciones, boletines de caja, elaboración y presentación de informes
</c:v>
                  </c:pt>
                  <c:pt idx="119">
                    <c:v>Elaboración, radicación y trámite de ordenes de pago diferentes conceptos</c:v>
                  </c:pt>
                  <c:pt idx="120">
                    <c:v>Coordinar y elaborar los proyectos de ordenanzas, decretos, acuerdos de junta, elaborar y modificar el presupuesto de rentas y gastos del Instituto.</c:v>
                  </c:pt>
                  <c:pt idx="121">
                    <c:v>Elaboración de los diferentes informes requeridos por los Entes Nacional y Entes de Control</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Direccionamiento
Estrategico</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Cin asignacion de recursos SGP-SUBSIDIO A LA OFERTA</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Grupo Recursos Humanos</c:v>
                  </c:pt>
                  <c:pt idx="135">
                    <c:v>ATENCION EN SALUD </c:v>
                  </c:pt>
                  <c:pt idx="188">
                    <c:v>SALUD PUBLICA </c:v>
                  </c:pt>
                </c:lvl>
              </c:multiLvlStrCache>
            </c:multiLvlStrRef>
          </c:cat>
          <c:val>
            <c:numRef>
              <c:f>Monitoreo_Seguimento_Evaluación!$P$7:$P$220</c:f>
              <c:numCache>
                <c:formatCode>General</c:formatCode>
                <c:ptCount val="214"/>
                <c:pt idx="1">
                  <c:v>0</c:v>
                </c:pt>
                <c:pt idx="3">
                  <c:v>0</c:v>
                </c:pt>
                <c:pt idx="4">
                  <c:v>0</c:v>
                </c:pt>
                <c:pt idx="14">
                  <c:v>0</c:v>
                </c:pt>
                <c:pt idx="23">
                  <c:v>0</c:v>
                </c:pt>
                <c:pt idx="24">
                  <c:v>0</c:v>
                </c:pt>
                <c:pt idx="25">
                  <c:v>0</c:v>
                </c:pt>
                <c:pt idx="26">
                  <c:v>0</c:v>
                </c:pt>
                <c:pt idx="27">
                  <c:v>0</c:v>
                </c:pt>
                <c:pt idx="28" formatCode="@">
                  <c:v>0</c:v>
                </c:pt>
                <c:pt idx="30">
                  <c:v>0</c:v>
                </c:pt>
                <c:pt idx="31" formatCode="@">
                  <c:v>0</c:v>
                </c:pt>
                <c:pt idx="32">
                  <c:v>0</c:v>
                </c:pt>
                <c:pt idx="36">
                  <c:v>0</c:v>
                </c:pt>
                <c:pt idx="38" formatCode="0%">
                  <c:v>1</c:v>
                </c:pt>
                <c:pt idx="39" formatCode="0%">
                  <c:v>1</c:v>
                </c:pt>
                <c:pt idx="40" formatCode="0%">
                  <c:v>1</c:v>
                </c:pt>
                <c:pt idx="41" formatCode="0%">
                  <c:v>1</c:v>
                </c:pt>
                <c:pt idx="42" formatCode="0%">
                  <c:v>1</c:v>
                </c:pt>
                <c:pt idx="43" formatCode="0%">
                  <c:v>1</c:v>
                </c:pt>
                <c:pt idx="44" formatCode="0%">
                  <c:v>1</c:v>
                </c:pt>
                <c:pt idx="45">
                  <c:v>0</c:v>
                </c:pt>
                <c:pt idx="46">
                  <c:v>0</c:v>
                </c:pt>
                <c:pt idx="47">
                  <c:v>0</c:v>
                </c:pt>
                <c:pt idx="56">
                  <c:v>0</c:v>
                </c:pt>
                <c:pt idx="59">
                  <c:v>0</c:v>
                </c:pt>
                <c:pt idx="68">
                  <c:v>0</c:v>
                </c:pt>
                <c:pt idx="81">
                  <c:v>0</c:v>
                </c:pt>
                <c:pt idx="83">
                  <c:v>0</c:v>
                </c:pt>
                <c:pt idx="90">
                  <c:v>0</c:v>
                </c:pt>
                <c:pt idx="104" formatCode="0%">
                  <c:v>0.6</c:v>
                </c:pt>
                <c:pt idx="105" formatCode="0%">
                  <c:v>1</c:v>
                </c:pt>
                <c:pt idx="106" formatCode="0%">
                  <c:v>1</c:v>
                </c:pt>
                <c:pt idx="107" formatCode="0%">
                  <c:v>1</c:v>
                </c:pt>
                <c:pt idx="108" formatCode="0%">
                  <c:v>0</c:v>
                </c:pt>
                <c:pt idx="109" formatCode="0%">
                  <c:v>1</c:v>
                </c:pt>
                <c:pt idx="110" formatCode="0%">
                  <c:v>1</c:v>
                </c:pt>
                <c:pt idx="111" formatCode="0%">
                  <c:v>1</c:v>
                </c:pt>
                <c:pt idx="112" formatCode="0%">
                  <c:v>0.5</c:v>
                </c:pt>
                <c:pt idx="113" formatCode="0%">
                  <c:v>1</c:v>
                </c:pt>
                <c:pt idx="114" formatCode="0%">
                  <c:v>0.30536271752144539</c:v>
                </c:pt>
                <c:pt idx="115" formatCode="0%">
                  <c:v>1</c:v>
                </c:pt>
                <c:pt idx="116" formatCode="0%">
                  <c:v>0.75</c:v>
                </c:pt>
                <c:pt idx="117" formatCode="0%">
                  <c:v>0.75</c:v>
                </c:pt>
                <c:pt idx="118" formatCode="0%">
                  <c:v>1</c:v>
                </c:pt>
                <c:pt idx="119" formatCode="0%">
                  <c:v>1</c:v>
                </c:pt>
                <c:pt idx="120" formatCode="0%">
                  <c:v>1</c:v>
                </c:pt>
                <c:pt idx="121" formatCode="0%">
                  <c:v>1</c:v>
                </c:pt>
                <c:pt idx="122" formatCode="0%">
                  <c:v>1</c:v>
                </c:pt>
                <c:pt idx="123" formatCode="0%">
                  <c:v>1</c:v>
                </c:pt>
                <c:pt idx="124" formatCode="0%">
                  <c:v>1</c:v>
                </c:pt>
                <c:pt idx="125" formatCode="0%">
                  <c:v>1</c:v>
                </c:pt>
                <c:pt idx="126" formatCode="0%">
                  <c:v>1</c:v>
                </c:pt>
                <c:pt idx="127" formatCode="0%">
                  <c:v>1</c:v>
                </c:pt>
                <c:pt idx="128" formatCode="0%">
                  <c:v>1</c:v>
                </c:pt>
                <c:pt idx="129" formatCode="0%">
                  <c:v>1</c:v>
                </c:pt>
                <c:pt idx="130" formatCode="0%">
                  <c:v>1</c:v>
                </c:pt>
                <c:pt idx="131" formatCode="0%">
                  <c:v>1</c:v>
                </c:pt>
                <c:pt idx="132" formatCode="0%">
                  <c:v>1</c:v>
                </c:pt>
                <c:pt idx="133" formatCode="0%">
                  <c:v>1</c:v>
                </c:pt>
                <c:pt idx="134" formatCode="0%">
                  <c:v>0.5</c:v>
                </c:pt>
                <c:pt idx="135" formatCode="0%">
                  <c:v>0.76666666666666672</c:v>
                </c:pt>
                <c:pt idx="136" formatCode="0%">
                  <c:v>0.82</c:v>
                </c:pt>
                <c:pt idx="137" formatCode="0%">
                  <c:v>0.3</c:v>
                </c:pt>
                <c:pt idx="140" formatCode="0%">
                  <c:v>0.2</c:v>
                </c:pt>
                <c:pt idx="141" formatCode="0%">
                  <c:v>0.96799999999999997</c:v>
                </c:pt>
                <c:pt idx="142" formatCode="0%">
                  <c:v>3.3</c:v>
                </c:pt>
                <c:pt idx="143" formatCode="0%">
                  <c:v>1.17</c:v>
                </c:pt>
                <c:pt idx="144" formatCode="0%">
                  <c:v>0.66666666666666663</c:v>
                </c:pt>
                <c:pt idx="145" formatCode="0%">
                  <c:v>0.375</c:v>
                </c:pt>
                <c:pt idx="146" formatCode="0%">
                  <c:v>0</c:v>
                </c:pt>
                <c:pt idx="147" formatCode="0%">
                  <c:v>1.04</c:v>
                </c:pt>
                <c:pt idx="148" formatCode="0%">
                  <c:v>2.5</c:v>
                </c:pt>
                <c:pt idx="149" formatCode="0%">
                  <c:v>1</c:v>
                </c:pt>
                <c:pt idx="150" formatCode="0%">
                  <c:v>0.5</c:v>
                </c:pt>
                <c:pt idx="160">
                  <c:v>0</c:v>
                </c:pt>
                <c:pt idx="171">
                  <c:v>0</c:v>
                </c:pt>
                <c:pt idx="172">
                  <c:v>0</c:v>
                </c:pt>
                <c:pt idx="177">
                  <c:v>0</c:v>
                </c:pt>
                <c:pt idx="178">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numCache>
            </c:numRef>
          </c:val>
          <c:extLst>
            <c:ext xmlns:c16="http://schemas.microsoft.com/office/drawing/2014/chart" uri="{C3380CC4-5D6E-409C-BE32-E72D297353CC}">
              <c16:uniqueId val="{0000000B-22F5-417D-A0B0-C1FC6CF47164}"/>
            </c:ext>
          </c:extLst>
        </c:ser>
        <c:ser>
          <c:idx val="12"/>
          <c:order val="12"/>
          <c:tx>
            <c:strRef>
              <c:f>Monitoreo_Seguimento_Evaluación!$Q$1:$Q$6</c:f>
              <c:strCache>
                <c:ptCount val="6"/>
                <c:pt idx="0">
                  <c:v>DIRECCIONAMIENTO ESTRATEGICO</c:v>
                </c:pt>
                <c:pt idx="1">
                  <c:v>MONITOREO, SEGUIMIENTO Y EVALUACION DEL PLAN DE ACCION INSTITUCIONAL</c:v>
                </c:pt>
              </c:strCache>
            </c:strRef>
          </c:tx>
          <c:spPr>
            <a:solidFill>
              <a:schemeClr val="accent1">
                <a:lumMod val="80000"/>
                <a:lumOff val="2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Documentos soportes para revisión y validación de información .  Información cargada en el aplicativo web en los plazos establecidos por el Ministerio de Salud y protección Social  y Resolución del IDS</c:v>
                  </c:pt>
                  <c:pt idx="105">
                    <c:v>- Documento del PSFF presentado a Ministerio de Hacienda y viabilizado a la ESE.  
- Informe de monitoreo  Trimestral del  PSFF entregado por la ESE con PSFF para Revisión y validación.
- Informe de Seguimiento Trimestral elaborado a las ESE con PSFF y env</c:v>
                  </c:pt>
                  <c:pt idx="106">
                    <c:v>Actas de conciliación  que serán generadas en virtud de la Resoluciòn 1545 de 2019 y sus modificaciones desde el  aplicativo de gestión de aportes patronales del MSPS o a traves de cumplimiento deotras normas. 
- Cierre de mesas y cargue de Actas de concil</c:v>
                  </c:pt>
                  <c:pt idx="107">
                    <c:v>Grupo Financiero - Asesores con responsabilidad de las ESE para documento de distribución y ejecución Recursos de Oferta del sistema General de Participaciones</c:v>
                  </c:pt>
                  <c:pt idx="108">
                    <c:v>Total asignado por resolucion y Numero de ESE con  valor asignado - Informes de ejecuciòn y reportes exigidos por la norma  para su ejecuciòn</c:v>
                  </c:pt>
                  <c:pt idx="109">
                    <c:v>Circularizar lineamientos para elaboración del proyecto de presupuesto ingresos y gastos de la vigencia 2023. Presupuestos elaborados. Presupuestos programados. Modificaciones presupuestales asesoradas.  Conceptos aprobación presupuesto y modificaciones a </c:v>
                  </c:pt>
                  <c:pt idx="110">
                    <c:v>Documentos soportes presentados por la ESE a las cuales se le asignaron recursos de acuerdo a la descripción de la medida asignada.  Resolución IDS asignación cupo recursos. Archivos documentales concepto de pago. </c:v>
                  </c:pt>
                  <c:pt idx="111">
                    <c:v>Consolidado de la documentación solicitada y remitida a la Contadora del Departamento </c:v>
                  </c:pt>
                  <c:pt idx="112">
                    <c:v>Plan de Desarrollo del Departamento elaborado 2024-2027</c:v>
                  </c:pt>
                  <c:pt idx="113">
                    <c:v>Certificaciones e informes financiero requerido de cada muncipio descentralizado según metodología MSPS</c:v>
                  </c:pt>
                  <c:pt idx="114">
                    <c:v>Resolución (s) de distribución de recursos de confinanciación por municipios y cuadro de distribución por fuentes del régimen subsidiado- Acto Administrativo de ajustes de recursos con y sin situación de fondos de acuerdo a la LMA mensual</c:v>
                  </c:pt>
                  <c:pt idx="115">
                    <c:v>Documentos de constitución de Reservas y Cuentas por pagar, cuadro operaciones de cierre.</c:v>
                  </c:pt>
                  <c:pt idx="116">
                    <c:v>Ejecución presupuestal de Ingresos y Gastos</c:v>
                  </c:pt>
                  <c:pt idx="117">
                    <c:v>Informes contables presentados a los Entes Nacionales y de Control y registro operaciones en el sofware de TNS</c:v>
                  </c:pt>
                  <c:pt idx="118">
                    <c:v>movimientos de presupuesto, contabilidad y tesoreria registrados en el sistema integrado financiero TNS</c:v>
                  </c:pt>
                  <c:pt idx="119">
                    <c:v>Cuentas de cobro con el cumplimiento de los requisitos registradas y pagadas</c:v>
                  </c:pt>
                  <c:pt idx="120">
                    <c:v>Documentos : Ordenanzas y/o Decretos. Acuerdos Junta de Salud </c:v>
                  </c:pt>
                  <c:pt idx="121">
                    <c:v>Informes presentados oportunamente a entes nacionales y de control fiscal en medio físico y/o magnético o en archivos planos a través de cargas en páguina web</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Sistemas de Información</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Coordinar la entrega y validación de  la información hospitalaria en la aplicación del Decreto 2193 de 2004, a todas la Red Pública del Departamento</c:v>
                  </c:pt>
                  <c:pt idx="105">
                    <c:v>Coordinar la elaboración de los Programas de Saneamiento Fiscal y Financiero de las ESE categorizadas en riesgo medio o alto de acuerdo al aplicativo y metodología del MSE de los PSFF de las ESE, páguina web del Ministerio de Hacienda y Crédito Público  y </c:v>
                  </c:pt>
                  <c:pt idx="106">
                    <c:v>Convocar y coordinar mesas de saneamiento  de acuerdo a la solicitud de las entidades empledoras o Administradoras en cumplimiento de información  del  inciso   segundo  del  artículo  9 de  la Resolución 1545-10/06/2019 
- Actualizar el registro de la  in</c:v>
                  </c:pt>
                  <c:pt idx="107">
                    <c:v>Documento de Distribución recursos SGP- Subsidio Oferta por ESE y por Municipio aprobados por Comité Directivo-  Indicadores Financieros concertado por ESE y Certificaciones trimestrales de seguimiento .</c:v>
                  </c:pt>
                  <c:pt idx="108">
                    <c:v>Expedir Concepto Técnico para incorporar al presupuesto los recursos del MSPS asignados por Resolcuiòn - Realizar seguimiento a la ejecuciòn, verificar cumplimiento de requisitos y  reportes a través de las plataforma SIHO o el medio que defina el MSPS par</c:v>
                  </c:pt>
                  <c:pt idx="109">
                    <c:v>Asesoría, asistencia técnica y revisión:  elaboración del Presupuesto de Ingresos y Gastos de las ESE del departamento para la siguiente vigencia. - Modificaciones, adiciones al Presupuesto de Ingresos y Gastos, plan de cargos  de las ESE del Departamento </c:v>
                  </c:pt>
                  <c:pt idx="110">
                    <c:v>Realizar propuesta de distribución de los recursos cupos asignados como apoyo a los PSFF a las ESE categorizadas en riesgo medio y alto y modificaciones a la propuesta.  - Asistencia Técnica, seguimiento, revisión, aprobación conceptos objeto de pago por p</c:v>
                  </c:pt>
                  <c:pt idx="111">
                    <c:v>Realizar comunicación solicitud información cuadros informe a la Contraloria General de la Nación (SIRECI) sobre ejecución recursos del Sistema General de Participaciones. Consolidado de la información.</c:v>
                  </c:pt>
                  <c:pt idx="112">
                    <c:v>Colaborar en la ejecución del Plan de Desarrollo del Departamento en lo correspondiente a recursos financieros del sector salud</c:v>
                  </c:pt>
                  <c:pt idx="113">
                    <c:v>Acreditación de Municipios Descentralizados en aspectos financieros</c:v>
                  </c:pt>
                  <c:pt idx="114">
                    <c:v>Coordinar la aplicación de los recursos de Rentas Cedidas, para cofinanciar el régimen subsidado en el 2023. Ajustar de acuerdo a la LMA los recursos girados con y sin situación de fondos</c:v>
                  </c:pt>
                  <c:pt idx="115">
                    <c:v>Efectuar reuniones para realizar el cierre vigencia 2023 de la Sede del Instituto Departamental de Salud con la conciliación entre las Oficinas de Presupuesto , contabilidad y Tesoreria y producir los Actos Administrativos </c:v>
                  </c:pt>
                  <c:pt idx="116">
                    <c:v>Desarrollo de actividades financieras: Ejecución del Presupuesto vigencia 2023</c:v>
                  </c:pt>
                  <c:pt idx="117">
                    <c:v>Contabilización de operaciones económicas, financieras y contables , elaboración informes contables</c:v>
                  </c:pt>
                  <c:pt idx="118">
                    <c:v>Registro Presupuestal de la vigencia  2024  con sus ejecución de disponibildiades, registros y definitivas presupuestales. Recaudos de Tesoreria, pago de compromisos: Conciliaciones, boletines de caja, elaboración y presentación de informes
</c:v>
                  </c:pt>
                  <c:pt idx="119">
                    <c:v>Elaboración, radicación y trámite de ordenes de pago diferentes conceptos</c:v>
                  </c:pt>
                  <c:pt idx="120">
                    <c:v>Coordinar y elaborar los proyectos de ordenanzas, decretos, acuerdos de junta, elaborar y modificar el presupuesto de rentas y gastos del Instituto.</c:v>
                  </c:pt>
                  <c:pt idx="121">
                    <c:v>Elaboración de los diferentes informes requeridos por los Entes Nacional y Entes de Control</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Direccionamiento
Estrategico</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Cin asignacion de recursos SGP-SUBSIDIO A LA OFERTA</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Grupo Recursos Humanos</c:v>
                  </c:pt>
                  <c:pt idx="135">
                    <c:v>ATENCION EN SALUD </c:v>
                  </c:pt>
                  <c:pt idx="188">
                    <c:v>SALUD PUBLICA </c:v>
                  </c:pt>
                </c:lvl>
              </c:multiLvlStrCache>
            </c:multiLvlStrRef>
          </c:cat>
          <c:val>
            <c:numRef>
              <c:f>Monitoreo_Seguimento_Evaluación!$Q$7:$Q$220</c:f>
              <c:numCache>
                <c:formatCode>General</c:formatCode>
                <c:ptCount val="214"/>
                <c:pt idx="1">
                  <c:v>0</c:v>
                </c:pt>
                <c:pt idx="3" formatCode="0%">
                  <c:v>1</c:v>
                </c:pt>
                <c:pt idx="4" formatCode="0%">
                  <c:v>1</c:v>
                </c:pt>
                <c:pt idx="5" formatCode="0%">
                  <c:v>0.75</c:v>
                </c:pt>
                <c:pt idx="6" formatCode="0%">
                  <c:v>0.75</c:v>
                </c:pt>
                <c:pt idx="7" formatCode="0%">
                  <c:v>0</c:v>
                </c:pt>
                <c:pt idx="8" formatCode="0%">
                  <c:v>0</c:v>
                </c:pt>
                <c:pt idx="9" formatCode="0%">
                  <c:v>1</c:v>
                </c:pt>
                <c:pt idx="10" formatCode="0%">
                  <c:v>1</c:v>
                </c:pt>
                <c:pt idx="11" formatCode="0%">
                  <c:v>1</c:v>
                </c:pt>
                <c:pt idx="12" formatCode="0%">
                  <c:v>1</c:v>
                </c:pt>
                <c:pt idx="13" formatCode="0%">
                  <c:v>0</c:v>
                </c:pt>
                <c:pt idx="14" formatCode="0%">
                  <c:v>0</c:v>
                </c:pt>
                <c:pt idx="15" formatCode="0%">
                  <c:v>1</c:v>
                </c:pt>
                <c:pt idx="16" formatCode="0%">
                  <c:v>10</c:v>
                </c:pt>
                <c:pt idx="17" formatCode="0%">
                  <c:v>0</c:v>
                </c:pt>
                <c:pt idx="18" formatCode="0%">
                  <c:v>0</c:v>
                </c:pt>
                <c:pt idx="19" formatCode="0%">
                  <c:v>1</c:v>
                </c:pt>
                <c:pt idx="20" formatCode="0%">
                  <c:v>0</c:v>
                </c:pt>
                <c:pt idx="21" formatCode="0%">
                  <c:v>0</c:v>
                </c:pt>
                <c:pt idx="22" formatCode="0%">
                  <c:v>0</c:v>
                </c:pt>
                <c:pt idx="23" formatCode="0%">
                  <c:v>0</c:v>
                </c:pt>
                <c:pt idx="24" formatCode="0%">
                  <c:v>100</c:v>
                </c:pt>
                <c:pt idx="25" formatCode="0%">
                  <c:v>1</c:v>
                </c:pt>
                <c:pt idx="26" formatCode="0%">
                  <c:v>0</c:v>
                </c:pt>
                <c:pt idx="27" formatCode="0%">
                  <c:v>0</c:v>
                </c:pt>
                <c:pt idx="28" formatCode="0%">
                  <c:v>0</c:v>
                </c:pt>
                <c:pt idx="29" formatCode="0%">
                  <c:v>0.5</c:v>
                </c:pt>
                <c:pt idx="30" formatCode="0%">
                  <c:v>0</c:v>
                </c:pt>
                <c:pt idx="31" formatCode="0%">
                  <c:v>0</c:v>
                </c:pt>
                <c:pt idx="32" formatCode="0%">
                  <c:v>0</c:v>
                </c:pt>
                <c:pt idx="33" formatCode="0%">
                  <c:v>0</c:v>
                </c:pt>
                <c:pt idx="34" formatCode="0%">
                  <c:v>0</c:v>
                </c:pt>
                <c:pt idx="35" formatCode="0%">
                  <c:v>0</c:v>
                </c:pt>
                <c:pt idx="36" formatCode="0%">
                  <c:v>0</c:v>
                </c:pt>
                <c:pt idx="37" formatCode="0%">
                  <c:v>0</c:v>
                </c:pt>
                <c:pt idx="38">
                  <c:v>0</c:v>
                </c:pt>
                <c:pt idx="39">
                  <c:v>0</c:v>
                </c:pt>
                <c:pt idx="40">
                  <c:v>0</c:v>
                </c:pt>
                <c:pt idx="41">
                  <c:v>0</c:v>
                </c:pt>
                <c:pt idx="42" formatCode="@">
                  <c:v>0</c:v>
                </c:pt>
                <c:pt idx="43" formatCode="@">
                  <c:v>0</c:v>
                </c:pt>
                <c:pt idx="44">
                  <c:v>0</c:v>
                </c:pt>
                <c:pt idx="45" formatCode="0%">
                  <c:v>0.37037037037037035</c:v>
                </c:pt>
                <c:pt idx="46" formatCode="0%">
                  <c:v>1</c:v>
                </c:pt>
                <c:pt idx="47" formatCode="0%">
                  <c:v>0.5</c:v>
                </c:pt>
                <c:pt idx="48" formatCode="0%">
                  <c:v>1</c:v>
                </c:pt>
                <c:pt idx="49" formatCode="0%">
                  <c:v>1</c:v>
                </c:pt>
                <c:pt idx="50" formatCode="0%">
                  <c:v>1</c:v>
                </c:pt>
                <c:pt idx="52" formatCode="0%">
                  <c:v>0</c:v>
                </c:pt>
                <c:pt idx="54" formatCode="0%">
                  <c:v>1</c:v>
                </c:pt>
                <c:pt idx="56" formatCode="0%">
                  <c:v>0</c:v>
                </c:pt>
                <c:pt idx="57" formatCode="0%">
                  <c:v>0</c:v>
                </c:pt>
                <c:pt idx="59" formatCode="0%">
                  <c:v>0</c:v>
                </c:pt>
                <c:pt idx="61" formatCode="0%">
                  <c:v>0</c:v>
                </c:pt>
                <c:pt idx="62" formatCode="0%">
                  <c:v>0</c:v>
                </c:pt>
                <c:pt idx="66" formatCode="0%">
                  <c:v>0</c:v>
                </c:pt>
                <c:pt idx="67" formatCode="0%">
                  <c:v>0</c:v>
                </c:pt>
                <c:pt idx="68" formatCode="0%">
                  <c:v>0</c:v>
                </c:pt>
                <c:pt idx="69" formatCode="0%">
                  <c:v>0</c:v>
                </c:pt>
                <c:pt idx="71" formatCode="0%">
                  <c:v>0</c:v>
                </c:pt>
                <c:pt idx="72" formatCode="0%">
                  <c:v>0</c:v>
                </c:pt>
                <c:pt idx="76" formatCode="0%">
                  <c:v>0</c:v>
                </c:pt>
                <c:pt idx="77" formatCode="0%">
                  <c:v>0</c:v>
                </c:pt>
                <c:pt idx="81" formatCode="0%">
                  <c:v>0</c:v>
                </c:pt>
                <c:pt idx="83" formatCode="0%">
                  <c:v>1</c:v>
                </c:pt>
                <c:pt idx="84" formatCode="0%">
                  <c:v>1</c:v>
                </c:pt>
                <c:pt idx="85" formatCode="0%">
                  <c:v>0</c:v>
                </c:pt>
                <c:pt idx="86" formatCode="0%">
                  <c:v>0</c:v>
                </c:pt>
                <c:pt idx="88" formatCode="0">
                  <c:v>0</c:v>
                </c:pt>
                <c:pt idx="90" formatCode="0%">
                  <c:v>0.6</c:v>
                </c:pt>
                <c:pt idx="92" formatCode="0%">
                  <c:v>1</c:v>
                </c:pt>
                <c:pt idx="93" formatCode="0%">
                  <c:v>1</c:v>
                </c:pt>
                <c:pt idx="94" formatCode="0%">
                  <c:v>1</c:v>
                </c:pt>
                <c:pt idx="95" formatCode="0%">
                  <c:v>1</c:v>
                </c:pt>
                <c:pt idx="96" formatCode="0%">
                  <c:v>1</c:v>
                </c:pt>
                <c:pt idx="97" formatCode="0%">
                  <c:v>1</c:v>
                </c:pt>
                <c:pt idx="98" formatCode="0%">
                  <c:v>1</c:v>
                </c:pt>
                <c:pt idx="99" formatCode="0%">
                  <c:v>1</c:v>
                </c:pt>
                <c:pt idx="100" formatCode="0%">
                  <c:v>1</c:v>
                </c:pt>
                <c:pt idx="101" formatCode="0%">
                  <c:v>1</c:v>
                </c:pt>
                <c:pt idx="102" formatCode="0%">
                  <c:v>1</c:v>
                </c:pt>
                <c:pt idx="103" formatCode="0%">
                  <c:v>1</c:v>
                </c:pt>
                <c:pt idx="104" formatCode="0">
                  <c:v>16</c:v>
                </c:pt>
                <c:pt idx="105" formatCode="0">
                  <c:v>5</c:v>
                </c:pt>
                <c:pt idx="106" formatCode="0">
                  <c:v>16</c:v>
                </c:pt>
                <c:pt idx="107" formatCode="0">
                  <c:v>7</c:v>
                </c:pt>
                <c:pt idx="108" formatCode="#,##0">
                  <c:v>19783311160</c:v>
                </c:pt>
                <c:pt idx="109" formatCode="0">
                  <c:v>33</c:v>
                </c:pt>
                <c:pt idx="110" formatCode="#,##0.00">
                  <c:v>131105073</c:v>
                </c:pt>
                <c:pt idx="111" formatCode="0">
                  <c:v>0</c:v>
                </c:pt>
                <c:pt idx="112" formatCode="0">
                  <c:v>1</c:v>
                </c:pt>
                <c:pt idx="113" formatCode="0">
                  <c:v>0</c:v>
                </c:pt>
                <c:pt idx="114" formatCode="_-&quot;$&quot;* #,##0.00_-;\-&quot;$&quot;* #,##0.00_-;_-&quot;$&quot;* &quot;-&quot;??_-;_-@_-">
                  <c:v>41109082885</c:v>
                </c:pt>
                <c:pt idx="115" formatCode="0">
                  <c:v>0</c:v>
                </c:pt>
                <c:pt idx="116" formatCode="0">
                  <c:v>9</c:v>
                </c:pt>
                <c:pt idx="117" formatCode="0">
                  <c:v>3</c:v>
                </c:pt>
                <c:pt idx="118" formatCode="#,##0">
                  <c:v>1836</c:v>
                </c:pt>
                <c:pt idx="119" formatCode="#,##0">
                  <c:v>1694</c:v>
                </c:pt>
                <c:pt idx="120" formatCode="0">
                  <c:v>4</c:v>
                </c:pt>
                <c:pt idx="121" formatCode="0">
                  <c:v>21</c:v>
                </c:pt>
                <c:pt idx="122">
                  <c:v>1644</c:v>
                </c:pt>
                <c:pt idx="123">
                  <c:v>4</c:v>
                </c:pt>
                <c:pt idx="124">
                  <c:v>1</c:v>
                </c:pt>
                <c:pt idx="125">
                  <c:v>42</c:v>
                </c:pt>
                <c:pt idx="126">
                  <c:v>693</c:v>
                </c:pt>
                <c:pt idx="127">
                  <c:v>4</c:v>
                </c:pt>
                <c:pt idx="128">
                  <c:v>0</c:v>
                </c:pt>
                <c:pt idx="129">
                  <c:v>0</c:v>
                </c:pt>
                <c:pt idx="130">
                  <c:v>0</c:v>
                </c:pt>
                <c:pt idx="131">
                  <c:v>0</c:v>
                </c:pt>
                <c:pt idx="132">
                  <c:v>0</c:v>
                </c:pt>
                <c:pt idx="133">
                  <c:v>0</c:v>
                </c:pt>
                <c:pt idx="134">
                  <c:v>3</c:v>
                </c:pt>
                <c:pt idx="151" formatCode="0%">
                  <c:v>0.25</c:v>
                </c:pt>
                <c:pt idx="152" formatCode="0%">
                  <c:v>0.33333333333333331</c:v>
                </c:pt>
                <c:pt idx="153" formatCode="0%">
                  <c:v>0.25</c:v>
                </c:pt>
                <c:pt idx="154" formatCode="0%">
                  <c:v>0.25</c:v>
                </c:pt>
                <c:pt idx="155" formatCode="0%">
                  <c:v>0.15</c:v>
                </c:pt>
                <c:pt idx="156" formatCode="0%">
                  <c:v>0</c:v>
                </c:pt>
                <c:pt idx="157" formatCode="0%">
                  <c:v>1</c:v>
                </c:pt>
                <c:pt idx="158" formatCode="0%">
                  <c:v>1</c:v>
                </c:pt>
                <c:pt idx="159" formatCode="0%">
                  <c:v>1</c:v>
                </c:pt>
                <c:pt idx="160" formatCode="0%">
                  <c:v>0.25</c:v>
                </c:pt>
                <c:pt idx="161" formatCode="0%">
                  <c:v>0.875</c:v>
                </c:pt>
                <c:pt idx="162" formatCode="0%">
                  <c:v>2.7322404371584699E-2</c:v>
                </c:pt>
                <c:pt idx="163" formatCode="0%">
                  <c:v>0</c:v>
                </c:pt>
                <c:pt idx="164" formatCode="0%">
                  <c:v>0</c:v>
                </c:pt>
                <c:pt idx="165" formatCode="0%">
                  <c:v>1</c:v>
                </c:pt>
                <c:pt idx="166" formatCode="0%">
                  <c:v>0.25</c:v>
                </c:pt>
                <c:pt idx="167" formatCode="0%">
                  <c:v>1</c:v>
                </c:pt>
                <c:pt idx="168" formatCode="0%">
                  <c:v>0</c:v>
                </c:pt>
                <c:pt idx="169" formatCode="0%">
                  <c:v>1</c:v>
                </c:pt>
                <c:pt idx="170" formatCode="0%">
                  <c:v>1</c:v>
                </c:pt>
                <c:pt idx="171" formatCode="0%">
                  <c:v>1</c:v>
                </c:pt>
                <c:pt idx="172" formatCode="0%">
                  <c:v>1</c:v>
                </c:pt>
                <c:pt idx="173" formatCode="0%">
                  <c:v>0.25</c:v>
                </c:pt>
                <c:pt idx="174" formatCode="0%">
                  <c:v>0.25</c:v>
                </c:pt>
                <c:pt idx="175" formatCode="0%">
                  <c:v>0.25</c:v>
                </c:pt>
                <c:pt idx="176" formatCode="0%">
                  <c:v>0.25</c:v>
                </c:pt>
                <c:pt idx="177" formatCode="0%">
                  <c:v>0.25</c:v>
                </c:pt>
                <c:pt idx="178" formatCode="0%">
                  <c:v>0</c:v>
                </c:pt>
                <c:pt idx="179" formatCode="0%">
                  <c:v>0.25</c:v>
                </c:pt>
                <c:pt idx="180" formatCode="0%">
                  <c:v>0.25</c:v>
                </c:pt>
                <c:pt idx="181" formatCode="0%">
                  <c:v>0.25</c:v>
                </c:pt>
                <c:pt idx="182" formatCode="0%">
                  <c:v>0.25</c:v>
                </c:pt>
                <c:pt idx="183" formatCode="0%">
                  <c:v>0</c:v>
                </c:pt>
                <c:pt idx="184" formatCode="0%">
                  <c:v>0.24</c:v>
                </c:pt>
                <c:pt idx="185" formatCode="0%">
                  <c:v>0.47</c:v>
                </c:pt>
                <c:pt idx="186" formatCode="0%">
                  <c:v>1</c:v>
                </c:pt>
                <c:pt idx="187" formatCode="0%">
                  <c:v>0.15</c:v>
                </c:pt>
                <c:pt idx="188" formatCode="0%">
                  <c:v>0.54545454545454541</c:v>
                </c:pt>
                <c:pt idx="189" formatCode="0%">
                  <c:v>1</c:v>
                </c:pt>
                <c:pt idx="190" formatCode="0%">
                  <c:v>1</c:v>
                </c:pt>
                <c:pt idx="191" formatCode="0%">
                  <c:v>1</c:v>
                </c:pt>
                <c:pt idx="192" formatCode="0%">
                  <c:v>1</c:v>
                </c:pt>
                <c:pt idx="193" formatCode="0%">
                  <c:v>1</c:v>
                </c:pt>
                <c:pt idx="194" formatCode="0%">
                  <c:v>1</c:v>
                </c:pt>
                <c:pt idx="195" formatCode="0%">
                  <c:v>2</c:v>
                </c:pt>
                <c:pt idx="196" formatCode="0%">
                  <c:v>1</c:v>
                </c:pt>
                <c:pt idx="197" formatCode="0%">
                  <c:v>1</c:v>
                </c:pt>
                <c:pt idx="198" formatCode="0%">
                  <c:v>1</c:v>
                </c:pt>
                <c:pt idx="199" formatCode="0%">
                  <c:v>1</c:v>
                </c:pt>
                <c:pt idx="200" formatCode="0%">
                  <c:v>1</c:v>
                </c:pt>
                <c:pt idx="201" formatCode="0%">
                  <c:v>1</c:v>
                </c:pt>
                <c:pt idx="202" formatCode="0%">
                  <c:v>1</c:v>
                </c:pt>
                <c:pt idx="203" formatCode="0%">
                  <c:v>0.66</c:v>
                </c:pt>
                <c:pt idx="204" formatCode="0%">
                  <c:v>0.66</c:v>
                </c:pt>
                <c:pt idx="205" formatCode="0%">
                  <c:v>1</c:v>
                </c:pt>
                <c:pt idx="206" formatCode="0%">
                  <c:v>1</c:v>
                </c:pt>
                <c:pt idx="207" formatCode="0%">
                  <c:v>0.33</c:v>
                </c:pt>
                <c:pt idx="208" formatCode="0%">
                  <c:v>0.5</c:v>
                </c:pt>
                <c:pt idx="209" formatCode="0%">
                  <c:v>1</c:v>
                </c:pt>
                <c:pt idx="210" formatCode="0%">
                  <c:v>0.5</c:v>
                </c:pt>
                <c:pt idx="211" formatCode="0%">
                  <c:v>0.5</c:v>
                </c:pt>
                <c:pt idx="212" formatCode="0%">
                  <c:v>0.5</c:v>
                </c:pt>
                <c:pt idx="213" formatCode="0%">
                  <c:v>0.5</c:v>
                </c:pt>
              </c:numCache>
            </c:numRef>
          </c:val>
          <c:extLst>
            <c:ext xmlns:c16="http://schemas.microsoft.com/office/drawing/2014/chart" uri="{C3380CC4-5D6E-409C-BE32-E72D297353CC}">
              <c16:uniqueId val="{0000000C-22F5-417D-A0B0-C1FC6CF47164}"/>
            </c:ext>
          </c:extLst>
        </c:ser>
        <c:ser>
          <c:idx val="13"/>
          <c:order val="13"/>
          <c:tx>
            <c:strRef>
              <c:f>Monitoreo_Seguimento_Evaluación!$R$1:$R$6</c:f>
              <c:strCache>
                <c:ptCount val="6"/>
                <c:pt idx="0">
                  <c:v>DIRECCIONAMIENTO ESTRATEGICO</c:v>
                </c:pt>
                <c:pt idx="1">
                  <c:v>MONITOREO, SEGUIMIENTO Y EVALUACION DEL PLAN DE ACCION INSTITUCIONAL</c:v>
                </c:pt>
              </c:strCache>
            </c:strRef>
          </c:tx>
          <c:spPr>
            <a:solidFill>
              <a:schemeClr val="accent2">
                <a:lumMod val="80000"/>
                <a:lumOff val="2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Documentos soportes para revisión y validación de información .  Información cargada en el aplicativo web en los plazos establecidos por el Ministerio de Salud y protección Social  y Resolución del IDS</c:v>
                  </c:pt>
                  <c:pt idx="105">
                    <c:v>- Documento del PSFF presentado a Ministerio de Hacienda y viabilizado a la ESE.  
- Informe de monitoreo  Trimestral del  PSFF entregado por la ESE con PSFF para Revisión y validación.
- Informe de Seguimiento Trimestral elaborado a las ESE con PSFF y env</c:v>
                  </c:pt>
                  <c:pt idx="106">
                    <c:v>Actas de conciliación  que serán generadas en virtud de la Resoluciòn 1545 de 2019 y sus modificaciones desde el  aplicativo de gestión de aportes patronales del MSPS o a traves de cumplimiento deotras normas. 
- Cierre de mesas y cargue de Actas de concil</c:v>
                  </c:pt>
                  <c:pt idx="107">
                    <c:v>Grupo Financiero - Asesores con responsabilidad de las ESE para documento de distribución y ejecución Recursos de Oferta del sistema General de Participaciones</c:v>
                  </c:pt>
                  <c:pt idx="108">
                    <c:v>Total asignado por resolucion y Numero de ESE con  valor asignado - Informes de ejecuciòn y reportes exigidos por la norma  para su ejecuciòn</c:v>
                  </c:pt>
                  <c:pt idx="109">
                    <c:v>Circularizar lineamientos para elaboración del proyecto de presupuesto ingresos y gastos de la vigencia 2023. Presupuestos elaborados. Presupuestos programados. Modificaciones presupuestales asesoradas.  Conceptos aprobación presupuesto y modificaciones a </c:v>
                  </c:pt>
                  <c:pt idx="110">
                    <c:v>Documentos soportes presentados por la ESE a las cuales se le asignaron recursos de acuerdo a la descripción de la medida asignada.  Resolución IDS asignación cupo recursos. Archivos documentales concepto de pago. </c:v>
                  </c:pt>
                  <c:pt idx="111">
                    <c:v>Consolidado de la documentación solicitada y remitida a la Contadora del Departamento </c:v>
                  </c:pt>
                  <c:pt idx="112">
                    <c:v>Plan de Desarrollo del Departamento elaborado 2024-2027</c:v>
                  </c:pt>
                  <c:pt idx="113">
                    <c:v>Certificaciones e informes financiero requerido de cada muncipio descentralizado según metodología MSPS</c:v>
                  </c:pt>
                  <c:pt idx="114">
                    <c:v>Resolución (s) de distribución de recursos de confinanciación por municipios y cuadro de distribución por fuentes del régimen subsidiado- Acto Administrativo de ajustes de recursos con y sin situación de fondos de acuerdo a la LMA mensual</c:v>
                  </c:pt>
                  <c:pt idx="115">
                    <c:v>Documentos de constitución de Reservas y Cuentas por pagar, cuadro operaciones de cierre.</c:v>
                  </c:pt>
                  <c:pt idx="116">
                    <c:v>Ejecución presupuestal de Ingresos y Gastos</c:v>
                  </c:pt>
                  <c:pt idx="117">
                    <c:v>Informes contables presentados a los Entes Nacionales y de Control y registro operaciones en el sofware de TNS</c:v>
                  </c:pt>
                  <c:pt idx="118">
                    <c:v>movimientos de presupuesto, contabilidad y tesoreria registrados en el sistema integrado financiero TNS</c:v>
                  </c:pt>
                  <c:pt idx="119">
                    <c:v>Cuentas de cobro con el cumplimiento de los requisitos registradas y pagadas</c:v>
                  </c:pt>
                  <c:pt idx="120">
                    <c:v>Documentos : Ordenanzas y/o Decretos. Acuerdos Junta de Salud </c:v>
                  </c:pt>
                  <c:pt idx="121">
                    <c:v>Informes presentados oportunamente a entes nacionales y de control fiscal en medio físico y/o magnético o en archivos planos a través de cargas en páguina web</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Sistemas de Información</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Coordinar la entrega y validación de  la información hospitalaria en la aplicación del Decreto 2193 de 2004, a todas la Red Pública del Departamento</c:v>
                  </c:pt>
                  <c:pt idx="105">
                    <c:v>Coordinar la elaboración de los Programas de Saneamiento Fiscal y Financiero de las ESE categorizadas en riesgo medio o alto de acuerdo al aplicativo y metodología del MSE de los PSFF de las ESE, páguina web del Ministerio de Hacienda y Crédito Público  y </c:v>
                  </c:pt>
                  <c:pt idx="106">
                    <c:v>Convocar y coordinar mesas de saneamiento  de acuerdo a la solicitud de las entidades empledoras o Administradoras en cumplimiento de información  del  inciso   segundo  del  artículo  9 de  la Resolución 1545-10/06/2019 
- Actualizar el registro de la  in</c:v>
                  </c:pt>
                  <c:pt idx="107">
                    <c:v>Documento de Distribución recursos SGP- Subsidio Oferta por ESE y por Municipio aprobados por Comité Directivo-  Indicadores Financieros concertado por ESE y Certificaciones trimestrales de seguimiento .</c:v>
                  </c:pt>
                  <c:pt idx="108">
                    <c:v>Expedir Concepto Técnico para incorporar al presupuesto los recursos del MSPS asignados por Resolcuiòn - Realizar seguimiento a la ejecuciòn, verificar cumplimiento de requisitos y  reportes a través de las plataforma SIHO o el medio que defina el MSPS par</c:v>
                  </c:pt>
                  <c:pt idx="109">
                    <c:v>Asesoría, asistencia técnica y revisión:  elaboración del Presupuesto de Ingresos y Gastos de las ESE del departamento para la siguiente vigencia. - Modificaciones, adiciones al Presupuesto de Ingresos y Gastos, plan de cargos  de las ESE del Departamento </c:v>
                  </c:pt>
                  <c:pt idx="110">
                    <c:v>Realizar propuesta de distribución de los recursos cupos asignados como apoyo a los PSFF a las ESE categorizadas en riesgo medio y alto y modificaciones a la propuesta.  - Asistencia Técnica, seguimiento, revisión, aprobación conceptos objeto de pago por p</c:v>
                  </c:pt>
                  <c:pt idx="111">
                    <c:v>Realizar comunicación solicitud información cuadros informe a la Contraloria General de la Nación (SIRECI) sobre ejecución recursos del Sistema General de Participaciones. Consolidado de la información.</c:v>
                  </c:pt>
                  <c:pt idx="112">
                    <c:v>Colaborar en la ejecución del Plan de Desarrollo del Departamento en lo correspondiente a recursos financieros del sector salud</c:v>
                  </c:pt>
                  <c:pt idx="113">
                    <c:v>Acreditación de Municipios Descentralizados en aspectos financieros</c:v>
                  </c:pt>
                  <c:pt idx="114">
                    <c:v>Coordinar la aplicación de los recursos de Rentas Cedidas, para cofinanciar el régimen subsidado en el 2023. Ajustar de acuerdo a la LMA los recursos girados con y sin situación de fondos</c:v>
                  </c:pt>
                  <c:pt idx="115">
                    <c:v>Efectuar reuniones para realizar el cierre vigencia 2023 de la Sede del Instituto Departamental de Salud con la conciliación entre las Oficinas de Presupuesto , contabilidad y Tesoreria y producir los Actos Administrativos </c:v>
                  </c:pt>
                  <c:pt idx="116">
                    <c:v>Desarrollo de actividades financieras: Ejecución del Presupuesto vigencia 2023</c:v>
                  </c:pt>
                  <c:pt idx="117">
                    <c:v>Contabilización de operaciones económicas, financieras y contables , elaboración informes contables</c:v>
                  </c:pt>
                  <c:pt idx="118">
                    <c:v>Registro Presupuestal de la vigencia  2024  con sus ejecución de disponibildiades, registros y definitivas presupuestales. Recaudos de Tesoreria, pago de compromisos: Conciliaciones, boletines de caja, elaboración y presentación de informes
</c:v>
                  </c:pt>
                  <c:pt idx="119">
                    <c:v>Elaboración, radicación y trámite de ordenes de pago diferentes conceptos</c:v>
                  </c:pt>
                  <c:pt idx="120">
                    <c:v>Coordinar y elaborar los proyectos de ordenanzas, decretos, acuerdos de junta, elaborar y modificar el presupuesto de rentas y gastos del Instituto.</c:v>
                  </c:pt>
                  <c:pt idx="121">
                    <c:v>Elaboración de los diferentes informes requeridos por los Entes Nacional y Entes de Control</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Direccionamiento
Estrategico</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Cin asignacion de recursos SGP-SUBSIDIO A LA OFERTA</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Grupo Recursos Humanos</c:v>
                  </c:pt>
                  <c:pt idx="135">
                    <c:v>ATENCION EN SALUD </c:v>
                  </c:pt>
                  <c:pt idx="188">
                    <c:v>SALUD PUBLICA </c:v>
                  </c:pt>
                </c:lvl>
              </c:multiLvlStrCache>
            </c:multiLvlStrRef>
          </c:cat>
          <c:val>
            <c:numRef>
              <c:f>Monitoreo_Seguimento_Evaluación!$R$7:$R$220</c:f>
              <c:numCache>
                <c:formatCode>General</c:formatCode>
                <c:ptCount val="214"/>
                <c:pt idx="0">
                  <c:v>0</c:v>
                </c:pt>
                <c:pt idx="1">
                  <c:v>0</c:v>
                </c:pt>
                <c:pt idx="2">
                  <c:v>0</c:v>
                </c:pt>
                <c:pt idx="3" formatCode="0">
                  <c:v>0</c:v>
                </c:pt>
                <c:pt idx="4" formatCode="0">
                  <c:v>0</c:v>
                </c:pt>
                <c:pt idx="5" formatCode="0">
                  <c:v>3</c:v>
                </c:pt>
                <c:pt idx="6" formatCode="0">
                  <c:v>3</c:v>
                </c:pt>
                <c:pt idx="7" formatCode="0">
                  <c:v>1</c:v>
                </c:pt>
                <c:pt idx="8" formatCode="0">
                  <c:v>0</c:v>
                </c:pt>
                <c:pt idx="9" formatCode="0">
                  <c:v>1</c:v>
                </c:pt>
                <c:pt idx="10" formatCode="0">
                  <c:v>0</c:v>
                </c:pt>
                <c:pt idx="11" formatCode="0">
                  <c:v>0</c:v>
                </c:pt>
                <c:pt idx="12" formatCode="0">
                  <c:v>0</c:v>
                </c:pt>
                <c:pt idx="13" formatCode="0">
                  <c:v>0</c:v>
                </c:pt>
                <c:pt idx="14" formatCode="0">
                  <c:v>0</c:v>
                </c:pt>
                <c:pt idx="15" formatCode="0">
                  <c:v>0</c:v>
                </c:pt>
                <c:pt idx="16" formatCode="0">
                  <c:v>0</c:v>
                </c:pt>
                <c:pt idx="19">
                  <c:v>3</c:v>
                </c:pt>
                <c:pt idx="20">
                  <c:v>14</c:v>
                </c:pt>
                <c:pt idx="21">
                  <c:v>14</c:v>
                </c:pt>
                <c:pt idx="22">
                  <c:v>7</c:v>
                </c:pt>
                <c:pt idx="23">
                  <c:v>0</c:v>
                </c:pt>
                <c:pt idx="24" formatCode="0">
                  <c:v>0</c:v>
                </c:pt>
                <c:pt idx="25" formatCode="0">
                  <c:v>0</c:v>
                </c:pt>
                <c:pt idx="26" formatCode="0">
                  <c:v>20</c:v>
                </c:pt>
                <c:pt idx="27" formatCode="0.0">
                  <c:v>2</c:v>
                </c:pt>
                <c:pt idx="28" formatCode="0">
                  <c:v>1</c:v>
                </c:pt>
                <c:pt idx="29" formatCode="0">
                  <c:v>0</c:v>
                </c:pt>
                <c:pt idx="30">
                  <c:v>20</c:v>
                </c:pt>
                <c:pt idx="31" formatCode="0">
                  <c:v>1</c:v>
                </c:pt>
                <c:pt idx="32">
                  <c:v>1</c:v>
                </c:pt>
                <c:pt idx="33" formatCode="0">
                  <c:v>1267</c:v>
                </c:pt>
                <c:pt idx="34" formatCode="0">
                  <c:v>38</c:v>
                </c:pt>
                <c:pt idx="35" formatCode="0">
                  <c:v>0</c:v>
                </c:pt>
                <c:pt idx="36" formatCode="0">
                  <c:v>2</c:v>
                </c:pt>
                <c:pt idx="37" formatCode="0.0">
                  <c:v>0</c:v>
                </c:pt>
                <c:pt idx="38" formatCode="0%">
                  <c:v>0.66666666666666663</c:v>
                </c:pt>
                <c:pt idx="39" formatCode="0%">
                  <c:v>1</c:v>
                </c:pt>
                <c:pt idx="40" formatCode="0%">
                  <c:v>1</c:v>
                </c:pt>
                <c:pt idx="41" formatCode="0%">
                  <c:v>1</c:v>
                </c:pt>
                <c:pt idx="42" formatCode="0%">
                  <c:v>1</c:v>
                </c:pt>
                <c:pt idx="43" formatCode="0%">
                  <c:v>1</c:v>
                </c:pt>
                <c:pt idx="44" formatCode="0%">
                  <c:v>1</c:v>
                </c:pt>
                <c:pt idx="45">
                  <c:v>15</c:v>
                </c:pt>
                <c:pt idx="46">
                  <c:v>0</c:v>
                </c:pt>
                <c:pt idx="47">
                  <c:v>0</c:v>
                </c:pt>
                <c:pt idx="48" formatCode="0">
                  <c:v>1</c:v>
                </c:pt>
                <c:pt idx="50" formatCode="0">
                  <c:v>0</c:v>
                </c:pt>
                <c:pt idx="51" formatCode="0">
                  <c:v>6</c:v>
                </c:pt>
                <c:pt idx="54" formatCode="0">
                  <c:v>4</c:v>
                </c:pt>
                <c:pt idx="56" formatCode="0">
                  <c:v>1</c:v>
                </c:pt>
                <c:pt idx="57" formatCode="0">
                  <c:v>3</c:v>
                </c:pt>
                <c:pt idx="59" formatCode="0">
                  <c:v>2900</c:v>
                </c:pt>
                <c:pt idx="60" formatCode="0">
                  <c:v>2900</c:v>
                </c:pt>
                <c:pt idx="61" formatCode="0">
                  <c:v>4</c:v>
                </c:pt>
                <c:pt idx="62" formatCode="0">
                  <c:v>5</c:v>
                </c:pt>
                <c:pt idx="64" formatCode="0">
                  <c:v>4</c:v>
                </c:pt>
                <c:pt idx="66" formatCode="0">
                  <c:v>1</c:v>
                </c:pt>
                <c:pt idx="68" formatCode="0">
                  <c:v>1</c:v>
                </c:pt>
                <c:pt idx="69" formatCode="0">
                  <c:v>0</c:v>
                </c:pt>
                <c:pt idx="71" formatCode="0">
                  <c:v>0</c:v>
                </c:pt>
                <c:pt idx="81" formatCode="0">
                  <c:v>29</c:v>
                </c:pt>
                <c:pt idx="83" formatCode="0">
                  <c:v>29</c:v>
                </c:pt>
                <c:pt idx="84" formatCode="0">
                  <c:v>29</c:v>
                </c:pt>
                <c:pt idx="85" formatCode="0">
                  <c:v>29</c:v>
                </c:pt>
                <c:pt idx="86" formatCode="0">
                  <c:v>29</c:v>
                </c:pt>
                <c:pt idx="88" formatCode="0">
                  <c:v>29</c:v>
                </c:pt>
                <c:pt idx="90" formatCode="0">
                  <c:v>5</c:v>
                </c:pt>
                <c:pt idx="92" formatCode="0">
                  <c:v>62</c:v>
                </c:pt>
                <c:pt idx="93" formatCode="0">
                  <c:v>67</c:v>
                </c:pt>
                <c:pt idx="95" formatCode="0">
                  <c:v>14</c:v>
                </c:pt>
                <c:pt idx="96" formatCode="0">
                  <c:v>14</c:v>
                </c:pt>
                <c:pt idx="97" formatCode="0">
                  <c:v>14</c:v>
                </c:pt>
                <c:pt idx="98" formatCode="0">
                  <c:v>14</c:v>
                </c:pt>
                <c:pt idx="99" formatCode="0">
                  <c:v>14</c:v>
                </c:pt>
                <c:pt idx="100" formatCode="0">
                  <c:v>14</c:v>
                </c:pt>
                <c:pt idx="101" formatCode="0">
                  <c:v>14</c:v>
                </c:pt>
                <c:pt idx="102" formatCode="0">
                  <c:v>14</c:v>
                </c:pt>
                <c:pt idx="103" formatCode="0">
                  <c:v>14</c:v>
                </c:pt>
                <c:pt idx="104" formatCode="0">
                  <c:v>16</c:v>
                </c:pt>
                <c:pt idx="105" formatCode="0">
                  <c:v>5</c:v>
                </c:pt>
                <c:pt idx="106" formatCode="0">
                  <c:v>16</c:v>
                </c:pt>
                <c:pt idx="107" formatCode="0">
                  <c:v>7</c:v>
                </c:pt>
                <c:pt idx="108" formatCode="#,##0">
                  <c:v>68663555426</c:v>
                </c:pt>
                <c:pt idx="109" formatCode="0">
                  <c:v>33</c:v>
                </c:pt>
                <c:pt idx="110">
                  <c:v>0</c:v>
                </c:pt>
                <c:pt idx="111" formatCode="0">
                  <c:v>0</c:v>
                </c:pt>
                <c:pt idx="112" formatCode="0">
                  <c:v>3</c:v>
                </c:pt>
                <c:pt idx="113" formatCode="0">
                  <c:v>0</c:v>
                </c:pt>
                <c:pt idx="114" formatCode="_-&quot;$&quot;* #,##0.00_-;\-&quot;$&quot;* #,##0.00_-;_-&quot;$&quot;* &quot;-&quot;??_-;_-@_-">
                  <c:v>63452806147.879997</c:v>
                </c:pt>
                <c:pt idx="115" formatCode="0">
                  <c:v>0</c:v>
                </c:pt>
                <c:pt idx="116" formatCode="0">
                  <c:v>12</c:v>
                </c:pt>
                <c:pt idx="117" formatCode="0">
                  <c:v>4</c:v>
                </c:pt>
                <c:pt idx="118" formatCode="#,##0">
                  <c:v>1836</c:v>
                </c:pt>
                <c:pt idx="119" formatCode="#,##0">
                  <c:v>1694</c:v>
                </c:pt>
                <c:pt idx="120" formatCode="0">
                  <c:v>4</c:v>
                </c:pt>
                <c:pt idx="121" formatCode="0">
                  <c:v>21</c:v>
                </c:pt>
                <c:pt idx="122" formatCode="@">
                  <c:v>0</c:v>
                </c:pt>
                <c:pt idx="123" formatCode="@">
                  <c:v>0</c:v>
                </c:pt>
                <c:pt idx="124" formatCode="@">
                  <c:v>0</c:v>
                </c:pt>
                <c:pt idx="125" formatCode="@">
                  <c:v>0</c:v>
                </c:pt>
                <c:pt idx="126" formatCode="@">
                  <c:v>0</c:v>
                </c:pt>
                <c:pt idx="127" formatCode="@">
                  <c:v>0</c:v>
                </c:pt>
                <c:pt idx="128" formatCode="@">
                  <c:v>0</c:v>
                </c:pt>
                <c:pt idx="129" formatCode="@">
                  <c:v>0</c:v>
                </c:pt>
                <c:pt idx="130" formatCode="@">
                  <c:v>0</c:v>
                </c:pt>
                <c:pt idx="131" formatCode="@">
                  <c:v>0</c:v>
                </c:pt>
                <c:pt idx="132" formatCode="@">
                  <c:v>0</c:v>
                </c:pt>
                <c:pt idx="133" formatCode="@">
                  <c:v>0</c:v>
                </c:pt>
                <c:pt idx="134" formatCode="@">
                  <c:v>0</c:v>
                </c:pt>
                <c:pt idx="135" formatCode="0%">
                  <c:v>0.44</c:v>
                </c:pt>
                <c:pt idx="136" formatCode="0%">
                  <c:v>0.89600000000000002</c:v>
                </c:pt>
                <c:pt idx="137" formatCode="0%">
                  <c:v>0.18333333333333332</c:v>
                </c:pt>
                <c:pt idx="138" formatCode="0%">
                  <c:v>0.25099601593625498</c:v>
                </c:pt>
                <c:pt idx="139" formatCode="0%">
                  <c:v>0.83</c:v>
                </c:pt>
                <c:pt idx="140" formatCode="0%">
                  <c:v>0.13333333333333333</c:v>
                </c:pt>
                <c:pt idx="141" formatCode="0%">
                  <c:v>0.48</c:v>
                </c:pt>
                <c:pt idx="142" formatCode="0%">
                  <c:v>1.3714285714285714</c:v>
                </c:pt>
                <c:pt idx="143" formatCode="0%">
                  <c:v>0.50249999999999995</c:v>
                </c:pt>
                <c:pt idx="144" formatCode="0%">
                  <c:v>0.2153846153846154</c:v>
                </c:pt>
                <c:pt idx="145" formatCode="0%">
                  <c:v>0.11538461538461539</c:v>
                </c:pt>
                <c:pt idx="146" formatCode="0%">
                  <c:v>0</c:v>
                </c:pt>
                <c:pt idx="147" formatCode="0%">
                  <c:v>0.69</c:v>
                </c:pt>
                <c:pt idx="148" formatCode="0%">
                  <c:v>0.875</c:v>
                </c:pt>
                <c:pt idx="149" formatCode="0%">
                  <c:v>0.66666666666666663</c:v>
                </c:pt>
                <c:pt idx="150" formatCode="0%">
                  <c:v>0.1111111111111111</c:v>
                </c:pt>
                <c:pt idx="151" formatCode="0">
                  <c:v>40</c:v>
                </c:pt>
                <c:pt idx="152" formatCode="0">
                  <c:v>2</c:v>
                </c:pt>
                <c:pt idx="153" formatCode="0">
                  <c:v>40</c:v>
                </c:pt>
                <c:pt idx="154" formatCode="0">
                  <c:v>40</c:v>
                </c:pt>
                <c:pt idx="155" formatCode="0">
                  <c:v>0</c:v>
                </c:pt>
                <c:pt idx="156" formatCode="0">
                  <c:v>0</c:v>
                </c:pt>
                <c:pt idx="157" formatCode="0">
                  <c:v>120</c:v>
                </c:pt>
                <c:pt idx="158" formatCode="0">
                  <c:v>120</c:v>
                </c:pt>
                <c:pt idx="159" formatCode="0">
                  <c:v>0</c:v>
                </c:pt>
                <c:pt idx="160" formatCode="0">
                  <c:v>1</c:v>
                </c:pt>
                <c:pt idx="161" formatCode="0">
                  <c:v>0</c:v>
                </c:pt>
                <c:pt idx="162" formatCode="0">
                  <c:v>0</c:v>
                </c:pt>
                <c:pt idx="163" formatCode="0">
                  <c:v>3</c:v>
                </c:pt>
                <c:pt idx="164" formatCode="0">
                  <c:v>170</c:v>
                </c:pt>
                <c:pt idx="165" formatCode="0">
                  <c:v>6</c:v>
                </c:pt>
                <c:pt idx="166" formatCode="0">
                  <c:v>9</c:v>
                </c:pt>
                <c:pt idx="167" formatCode="0">
                  <c:v>3</c:v>
                </c:pt>
                <c:pt idx="168" formatCode="0">
                  <c:v>0</c:v>
                </c:pt>
                <c:pt idx="169" formatCode="0">
                  <c:v>20</c:v>
                </c:pt>
                <c:pt idx="170">
                  <c:v>7</c:v>
                </c:pt>
                <c:pt idx="171">
                  <c:v>10</c:v>
                </c:pt>
                <c:pt idx="172">
                  <c:v>4</c:v>
                </c:pt>
                <c:pt idx="173">
                  <c:v>1</c:v>
                </c:pt>
                <c:pt idx="174">
                  <c:v>1</c:v>
                </c:pt>
                <c:pt idx="175">
                  <c:v>1</c:v>
                </c:pt>
                <c:pt idx="183" formatCode="0">
                  <c:v>7</c:v>
                </c:pt>
                <c:pt idx="184">
                  <c:v>346</c:v>
                </c:pt>
                <c:pt idx="185">
                  <c:v>11</c:v>
                </c:pt>
                <c:pt idx="186">
                  <c:v>0</c:v>
                </c:pt>
                <c:pt idx="187">
                  <c:v>32479</c:v>
                </c:pt>
                <c:pt idx="188" formatCode="0">
                  <c:v>3</c:v>
                </c:pt>
                <c:pt idx="189" formatCode="0">
                  <c:v>1</c:v>
                </c:pt>
                <c:pt idx="190" formatCode="0">
                  <c:v>0</c:v>
                </c:pt>
                <c:pt idx="191" formatCode="0">
                  <c:v>218</c:v>
                </c:pt>
                <c:pt idx="192" formatCode="0">
                  <c:v>953</c:v>
                </c:pt>
                <c:pt idx="193" formatCode="0">
                  <c:v>40</c:v>
                </c:pt>
                <c:pt idx="194" formatCode="0">
                  <c:v>1</c:v>
                </c:pt>
                <c:pt idx="195" formatCode="0">
                  <c:v>1</c:v>
                </c:pt>
                <c:pt idx="196" formatCode="0">
                  <c:v>39</c:v>
                </c:pt>
                <c:pt idx="197" formatCode="0">
                  <c:v>291</c:v>
                </c:pt>
                <c:pt idx="198" formatCode="0">
                  <c:v>40</c:v>
                </c:pt>
                <c:pt idx="199" formatCode="0">
                  <c:v>2338</c:v>
                </c:pt>
                <c:pt idx="200" formatCode="0">
                  <c:v>386</c:v>
                </c:pt>
                <c:pt idx="201" formatCode="0">
                  <c:v>1491</c:v>
                </c:pt>
                <c:pt idx="202">
                  <c:v>1</c:v>
                </c:pt>
                <c:pt idx="203">
                  <c:v>1</c:v>
                </c:pt>
                <c:pt idx="204">
                  <c:v>1</c:v>
                </c:pt>
                <c:pt idx="205">
                  <c:v>0</c:v>
                </c:pt>
                <c:pt idx="206">
                  <c:v>0</c:v>
                </c:pt>
                <c:pt idx="207">
                  <c:v>1</c:v>
                </c:pt>
                <c:pt idx="208">
                  <c:v>1</c:v>
                </c:pt>
                <c:pt idx="209">
                  <c:v>0</c:v>
                </c:pt>
                <c:pt idx="210">
                  <c:v>0</c:v>
                </c:pt>
                <c:pt idx="211">
                  <c:v>1</c:v>
                </c:pt>
                <c:pt idx="212">
                  <c:v>1</c:v>
                </c:pt>
                <c:pt idx="213">
                  <c:v>1</c:v>
                </c:pt>
              </c:numCache>
            </c:numRef>
          </c:val>
          <c:extLst>
            <c:ext xmlns:c16="http://schemas.microsoft.com/office/drawing/2014/chart" uri="{C3380CC4-5D6E-409C-BE32-E72D297353CC}">
              <c16:uniqueId val="{0000000D-22F5-417D-A0B0-C1FC6CF47164}"/>
            </c:ext>
          </c:extLst>
        </c:ser>
        <c:ser>
          <c:idx val="14"/>
          <c:order val="14"/>
          <c:tx>
            <c:strRef>
              <c:f>Monitoreo_Seguimento_Evaluación!$S$1:$S$6</c:f>
              <c:strCache>
                <c:ptCount val="6"/>
                <c:pt idx="0">
                  <c:v>DIRECCIONAMIENTO ESTRATEGICO</c:v>
                </c:pt>
                <c:pt idx="1">
                  <c:v>MONITOREO, SEGUIMIENTO Y EVALUACION DEL PLAN DE ACCION INSTITUCIONAL</c:v>
                </c:pt>
              </c:strCache>
            </c:strRef>
          </c:tx>
          <c:spPr>
            <a:solidFill>
              <a:schemeClr val="accent3">
                <a:lumMod val="80000"/>
                <a:lumOff val="2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Documentos soportes para revisión y validación de información .  Información cargada en el aplicativo web en los plazos establecidos por el Ministerio de Salud y protección Social  y Resolución del IDS</c:v>
                  </c:pt>
                  <c:pt idx="105">
                    <c:v>- Documento del PSFF presentado a Ministerio de Hacienda y viabilizado a la ESE.  
- Informe de monitoreo  Trimestral del  PSFF entregado por la ESE con PSFF para Revisión y validación.
- Informe de Seguimiento Trimestral elaborado a las ESE con PSFF y env</c:v>
                  </c:pt>
                  <c:pt idx="106">
                    <c:v>Actas de conciliación  que serán generadas en virtud de la Resoluciòn 1545 de 2019 y sus modificaciones desde el  aplicativo de gestión de aportes patronales del MSPS o a traves de cumplimiento deotras normas. 
- Cierre de mesas y cargue de Actas de concil</c:v>
                  </c:pt>
                  <c:pt idx="107">
                    <c:v>Grupo Financiero - Asesores con responsabilidad de las ESE para documento de distribución y ejecución Recursos de Oferta del sistema General de Participaciones</c:v>
                  </c:pt>
                  <c:pt idx="108">
                    <c:v>Total asignado por resolucion y Numero de ESE con  valor asignado - Informes de ejecuciòn y reportes exigidos por la norma  para su ejecuciòn</c:v>
                  </c:pt>
                  <c:pt idx="109">
                    <c:v>Circularizar lineamientos para elaboración del proyecto de presupuesto ingresos y gastos de la vigencia 2023. Presupuestos elaborados. Presupuestos programados. Modificaciones presupuestales asesoradas.  Conceptos aprobación presupuesto y modificaciones a </c:v>
                  </c:pt>
                  <c:pt idx="110">
                    <c:v>Documentos soportes presentados por la ESE a las cuales se le asignaron recursos de acuerdo a la descripción de la medida asignada.  Resolución IDS asignación cupo recursos. Archivos documentales concepto de pago. </c:v>
                  </c:pt>
                  <c:pt idx="111">
                    <c:v>Consolidado de la documentación solicitada y remitida a la Contadora del Departamento </c:v>
                  </c:pt>
                  <c:pt idx="112">
                    <c:v>Plan de Desarrollo del Departamento elaborado 2024-2027</c:v>
                  </c:pt>
                  <c:pt idx="113">
                    <c:v>Certificaciones e informes financiero requerido de cada muncipio descentralizado según metodología MSPS</c:v>
                  </c:pt>
                  <c:pt idx="114">
                    <c:v>Resolución (s) de distribución de recursos de confinanciación por municipios y cuadro de distribución por fuentes del régimen subsidiado- Acto Administrativo de ajustes de recursos con y sin situación de fondos de acuerdo a la LMA mensual</c:v>
                  </c:pt>
                  <c:pt idx="115">
                    <c:v>Documentos de constitución de Reservas y Cuentas por pagar, cuadro operaciones de cierre.</c:v>
                  </c:pt>
                  <c:pt idx="116">
                    <c:v>Ejecución presupuestal de Ingresos y Gastos</c:v>
                  </c:pt>
                  <c:pt idx="117">
                    <c:v>Informes contables presentados a los Entes Nacionales y de Control y registro operaciones en el sofware de TNS</c:v>
                  </c:pt>
                  <c:pt idx="118">
                    <c:v>movimientos de presupuesto, contabilidad y tesoreria registrados en el sistema integrado financiero TNS</c:v>
                  </c:pt>
                  <c:pt idx="119">
                    <c:v>Cuentas de cobro con el cumplimiento de los requisitos registradas y pagadas</c:v>
                  </c:pt>
                  <c:pt idx="120">
                    <c:v>Documentos : Ordenanzas y/o Decretos. Acuerdos Junta de Salud </c:v>
                  </c:pt>
                  <c:pt idx="121">
                    <c:v>Informes presentados oportunamente a entes nacionales y de control fiscal en medio físico y/o magnético o en archivos planos a través de cargas en páguina web</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Sistemas de Información</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Coordinar la entrega y validación de  la información hospitalaria en la aplicación del Decreto 2193 de 2004, a todas la Red Pública del Departamento</c:v>
                  </c:pt>
                  <c:pt idx="105">
                    <c:v>Coordinar la elaboración de los Programas de Saneamiento Fiscal y Financiero de las ESE categorizadas en riesgo medio o alto de acuerdo al aplicativo y metodología del MSE de los PSFF de las ESE, páguina web del Ministerio de Hacienda y Crédito Público  y </c:v>
                  </c:pt>
                  <c:pt idx="106">
                    <c:v>Convocar y coordinar mesas de saneamiento  de acuerdo a la solicitud de las entidades empledoras o Administradoras en cumplimiento de información  del  inciso   segundo  del  artículo  9 de  la Resolución 1545-10/06/2019 
- Actualizar el registro de la  in</c:v>
                  </c:pt>
                  <c:pt idx="107">
                    <c:v>Documento de Distribución recursos SGP- Subsidio Oferta por ESE y por Municipio aprobados por Comité Directivo-  Indicadores Financieros concertado por ESE y Certificaciones trimestrales de seguimiento .</c:v>
                  </c:pt>
                  <c:pt idx="108">
                    <c:v>Expedir Concepto Técnico para incorporar al presupuesto los recursos del MSPS asignados por Resolcuiòn - Realizar seguimiento a la ejecuciòn, verificar cumplimiento de requisitos y  reportes a través de las plataforma SIHO o el medio que defina el MSPS par</c:v>
                  </c:pt>
                  <c:pt idx="109">
                    <c:v>Asesoría, asistencia técnica y revisión:  elaboración del Presupuesto de Ingresos y Gastos de las ESE del departamento para la siguiente vigencia. - Modificaciones, adiciones al Presupuesto de Ingresos y Gastos, plan de cargos  de las ESE del Departamento </c:v>
                  </c:pt>
                  <c:pt idx="110">
                    <c:v>Realizar propuesta de distribución de los recursos cupos asignados como apoyo a los PSFF a las ESE categorizadas en riesgo medio y alto y modificaciones a la propuesta.  - Asistencia Técnica, seguimiento, revisión, aprobación conceptos objeto de pago por p</c:v>
                  </c:pt>
                  <c:pt idx="111">
                    <c:v>Realizar comunicación solicitud información cuadros informe a la Contraloria General de la Nación (SIRECI) sobre ejecución recursos del Sistema General de Participaciones. Consolidado de la información.</c:v>
                  </c:pt>
                  <c:pt idx="112">
                    <c:v>Colaborar en la ejecución del Plan de Desarrollo del Departamento en lo correspondiente a recursos financieros del sector salud</c:v>
                  </c:pt>
                  <c:pt idx="113">
                    <c:v>Acreditación de Municipios Descentralizados en aspectos financieros</c:v>
                  </c:pt>
                  <c:pt idx="114">
                    <c:v>Coordinar la aplicación de los recursos de Rentas Cedidas, para cofinanciar el régimen subsidado en el 2023. Ajustar de acuerdo a la LMA los recursos girados con y sin situación de fondos</c:v>
                  </c:pt>
                  <c:pt idx="115">
                    <c:v>Efectuar reuniones para realizar el cierre vigencia 2023 de la Sede del Instituto Departamental de Salud con la conciliación entre las Oficinas de Presupuesto , contabilidad y Tesoreria y producir los Actos Administrativos </c:v>
                  </c:pt>
                  <c:pt idx="116">
                    <c:v>Desarrollo de actividades financieras: Ejecución del Presupuesto vigencia 2023</c:v>
                  </c:pt>
                  <c:pt idx="117">
                    <c:v>Contabilización de operaciones económicas, financieras y contables , elaboración informes contables</c:v>
                  </c:pt>
                  <c:pt idx="118">
                    <c:v>Registro Presupuestal de la vigencia  2024  con sus ejecución de disponibildiades, registros y definitivas presupuestales. Recaudos de Tesoreria, pago de compromisos: Conciliaciones, boletines de caja, elaboración y presentación de informes
</c:v>
                  </c:pt>
                  <c:pt idx="119">
                    <c:v>Elaboración, radicación y trámite de ordenes de pago diferentes conceptos</c:v>
                  </c:pt>
                  <c:pt idx="120">
                    <c:v>Coordinar y elaborar los proyectos de ordenanzas, decretos, acuerdos de junta, elaborar y modificar el presupuesto de rentas y gastos del Instituto.</c:v>
                  </c:pt>
                  <c:pt idx="121">
                    <c:v>Elaboración de los diferentes informes requeridos por los Entes Nacional y Entes de Control</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Direccionamiento
Estrategico</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Cin asignacion de recursos SGP-SUBSIDIO A LA OFERTA</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Grupo Recursos Humanos</c:v>
                  </c:pt>
                  <c:pt idx="135">
                    <c:v>ATENCION EN SALUD </c:v>
                  </c:pt>
                  <c:pt idx="188">
                    <c:v>SALUD PUBLICA </c:v>
                  </c:pt>
                </c:lvl>
              </c:multiLvlStrCache>
            </c:multiLvlStrRef>
          </c:cat>
          <c:val>
            <c:numRef>
              <c:f>Monitoreo_Seguimento_Evaluación!$S$7:$S$220</c:f>
              <c:numCache>
                <c:formatCode>General</c:formatCode>
                <c:ptCount val="214"/>
                <c:pt idx="2" formatCode="@">
                  <c:v>0</c:v>
                </c:pt>
                <c:pt idx="3" formatCode="0">
                  <c:v>0</c:v>
                </c:pt>
                <c:pt idx="4" formatCode="0">
                  <c:v>0</c:v>
                </c:pt>
                <c:pt idx="5" formatCode="0">
                  <c:v>4</c:v>
                </c:pt>
                <c:pt idx="6" formatCode="0">
                  <c:v>4</c:v>
                </c:pt>
                <c:pt idx="7" formatCode="0">
                  <c:v>1</c:v>
                </c:pt>
                <c:pt idx="8" formatCode="0">
                  <c:v>0</c:v>
                </c:pt>
                <c:pt idx="9" formatCode="0">
                  <c:v>1</c:v>
                </c:pt>
                <c:pt idx="10" formatCode="0">
                  <c:v>0</c:v>
                </c:pt>
                <c:pt idx="11" formatCode="0">
                  <c:v>0</c:v>
                </c:pt>
                <c:pt idx="12" formatCode="0">
                  <c:v>0</c:v>
                </c:pt>
                <c:pt idx="13" formatCode="0">
                  <c:v>0</c:v>
                </c:pt>
                <c:pt idx="14" formatCode="0">
                  <c:v>0</c:v>
                </c:pt>
                <c:pt idx="15" formatCode="0">
                  <c:v>0</c:v>
                </c:pt>
                <c:pt idx="16" formatCode="0">
                  <c:v>0</c:v>
                </c:pt>
                <c:pt idx="19" formatCode="0">
                  <c:v>3</c:v>
                </c:pt>
                <c:pt idx="20" formatCode="0">
                  <c:v>14</c:v>
                </c:pt>
                <c:pt idx="21" formatCode="0">
                  <c:v>14</c:v>
                </c:pt>
                <c:pt idx="22" formatCode="0">
                  <c:v>7</c:v>
                </c:pt>
                <c:pt idx="23" formatCode="0">
                  <c:v>0</c:v>
                </c:pt>
                <c:pt idx="24" formatCode="0">
                  <c:v>0</c:v>
                </c:pt>
                <c:pt idx="25" formatCode="0">
                  <c:v>0</c:v>
                </c:pt>
                <c:pt idx="26" formatCode="0">
                  <c:v>20</c:v>
                </c:pt>
                <c:pt idx="27" formatCode="0">
                  <c:v>2</c:v>
                </c:pt>
                <c:pt idx="28" formatCode="0">
                  <c:v>1</c:v>
                </c:pt>
                <c:pt idx="29" formatCode="0">
                  <c:v>0</c:v>
                </c:pt>
                <c:pt idx="30">
                  <c:v>20</c:v>
                </c:pt>
                <c:pt idx="31" formatCode="0">
                  <c:v>1</c:v>
                </c:pt>
                <c:pt idx="32" formatCode="@">
                  <c:v>0</c:v>
                </c:pt>
                <c:pt idx="33" formatCode="0">
                  <c:v>1267</c:v>
                </c:pt>
                <c:pt idx="34" formatCode="0">
                  <c:v>38</c:v>
                </c:pt>
                <c:pt idx="35" formatCode="0">
                  <c:v>0</c:v>
                </c:pt>
                <c:pt idx="36" formatCode="0">
                  <c:v>2</c:v>
                </c:pt>
                <c:pt idx="37" formatCode="0">
                  <c:v>0</c:v>
                </c:pt>
                <c:pt idx="38" formatCode="0">
                  <c:v>1</c:v>
                </c:pt>
                <c:pt idx="39" formatCode="0">
                  <c:v>4</c:v>
                </c:pt>
                <c:pt idx="40" formatCode="0">
                  <c:v>149</c:v>
                </c:pt>
                <c:pt idx="41" formatCode="0">
                  <c:v>92</c:v>
                </c:pt>
                <c:pt idx="42" formatCode="0">
                  <c:v>101</c:v>
                </c:pt>
                <c:pt idx="43" formatCode="0">
                  <c:v>3</c:v>
                </c:pt>
                <c:pt idx="44" formatCode="0">
                  <c:v>34</c:v>
                </c:pt>
                <c:pt idx="45">
                  <c:v>54</c:v>
                </c:pt>
                <c:pt idx="46" formatCode="@">
                  <c:v>0</c:v>
                </c:pt>
                <c:pt idx="47" formatCode="@">
                  <c:v>0</c:v>
                </c:pt>
                <c:pt idx="48" formatCode="0">
                  <c:v>1</c:v>
                </c:pt>
                <c:pt idx="50" formatCode="0">
                  <c:v>0</c:v>
                </c:pt>
                <c:pt idx="51" formatCode="0">
                  <c:v>6</c:v>
                </c:pt>
                <c:pt idx="54" formatCode="0">
                  <c:v>4</c:v>
                </c:pt>
                <c:pt idx="56" formatCode="0">
                  <c:v>1</c:v>
                </c:pt>
                <c:pt idx="57" formatCode="0">
                  <c:v>3</c:v>
                </c:pt>
                <c:pt idx="59" formatCode="0">
                  <c:v>3170</c:v>
                </c:pt>
                <c:pt idx="60" formatCode="0">
                  <c:v>3170</c:v>
                </c:pt>
                <c:pt idx="61" formatCode="0">
                  <c:v>4</c:v>
                </c:pt>
                <c:pt idx="62" formatCode="0">
                  <c:v>5</c:v>
                </c:pt>
                <c:pt idx="64" formatCode="0">
                  <c:v>4</c:v>
                </c:pt>
                <c:pt idx="66" formatCode="0">
                  <c:v>1</c:v>
                </c:pt>
                <c:pt idx="68" formatCode="0">
                  <c:v>1</c:v>
                </c:pt>
                <c:pt idx="69" formatCode="0">
                  <c:v>0</c:v>
                </c:pt>
                <c:pt idx="71" formatCode="0">
                  <c:v>0</c:v>
                </c:pt>
                <c:pt idx="81" formatCode="0">
                  <c:v>29</c:v>
                </c:pt>
                <c:pt idx="83" formatCode="0">
                  <c:v>29</c:v>
                </c:pt>
                <c:pt idx="84" formatCode="0">
                  <c:v>29</c:v>
                </c:pt>
                <c:pt idx="85" formatCode="0">
                  <c:v>29</c:v>
                </c:pt>
                <c:pt idx="86" formatCode="0">
                  <c:v>29</c:v>
                </c:pt>
                <c:pt idx="88" formatCode="0">
                  <c:v>29</c:v>
                </c:pt>
                <c:pt idx="90" formatCode="0">
                  <c:v>10</c:v>
                </c:pt>
                <c:pt idx="92" formatCode="0">
                  <c:v>62</c:v>
                </c:pt>
                <c:pt idx="93" formatCode="0">
                  <c:v>67</c:v>
                </c:pt>
                <c:pt idx="95" formatCode="0">
                  <c:v>14</c:v>
                </c:pt>
                <c:pt idx="96" formatCode="0">
                  <c:v>14</c:v>
                </c:pt>
                <c:pt idx="97" formatCode="0">
                  <c:v>14</c:v>
                </c:pt>
                <c:pt idx="98" formatCode="0">
                  <c:v>14</c:v>
                </c:pt>
                <c:pt idx="99" formatCode="0">
                  <c:v>14</c:v>
                </c:pt>
                <c:pt idx="100" formatCode="0">
                  <c:v>14</c:v>
                </c:pt>
                <c:pt idx="101" formatCode="0">
                  <c:v>14</c:v>
                </c:pt>
                <c:pt idx="102" formatCode="0">
                  <c:v>14</c:v>
                </c:pt>
                <c:pt idx="103" formatCode="0">
                  <c:v>14</c:v>
                </c:pt>
                <c:pt idx="104" formatCode="0%">
                  <c:v>1</c:v>
                </c:pt>
                <c:pt idx="105" formatCode="0%">
                  <c:v>1</c:v>
                </c:pt>
                <c:pt idx="106" formatCode="0%">
                  <c:v>1</c:v>
                </c:pt>
                <c:pt idx="107" formatCode="0%">
                  <c:v>1</c:v>
                </c:pt>
                <c:pt idx="108" formatCode="0%">
                  <c:v>0.28811952770667176</c:v>
                </c:pt>
                <c:pt idx="109" formatCode="0%">
                  <c:v>1</c:v>
                </c:pt>
                <c:pt idx="110" formatCode="0%">
                  <c:v>0</c:v>
                </c:pt>
                <c:pt idx="111" formatCode="0%">
                  <c:v>0</c:v>
                </c:pt>
                <c:pt idx="112" formatCode="0%">
                  <c:v>0.33333333333333331</c:v>
                </c:pt>
                <c:pt idx="113" formatCode="0%">
                  <c:v>0</c:v>
                </c:pt>
                <c:pt idx="114" formatCode="0%">
                  <c:v>0.64786863466988664</c:v>
                </c:pt>
                <c:pt idx="115" formatCode="0%">
                  <c:v>0</c:v>
                </c:pt>
                <c:pt idx="116" formatCode="0%">
                  <c:v>0.75</c:v>
                </c:pt>
                <c:pt idx="117" formatCode="0%">
                  <c:v>0.75</c:v>
                </c:pt>
                <c:pt idx="118" formatCode="0%">
                  <c:v>1</c:v>
                </c:pt>
                <c:pt idx="119" formatCode="0%">
                  <c:v>1</c:v>
                </c:pt>
                <c:pt idx="120" formatCode="0%">
                  <c:v>1</c:v>
                </c:pt>
                <c:pt idx="121" formatCode="0%">
                  <c:v>1</c:v>
                </c:pt>
                <c:pt idx="122" formatCode="0%">
                  <c:v>1</c:v>
                </c:pt>
                <c:pt idx="123" formatCode="0%">
                  <c:v>1</c:v>
                </c:pt>
                <c:pt idx="124" formatCode="0%">
                  <c:v>1</c:v>
                </c:pt>
                <c:pt idx="125" formatCode="0%">
                  <c:v>1</c:v>
                </c:pt>
                <c:pt idx="126" formatCode="0%">
                  <c:v>1</c:v>
                </c:pt>
                <c:pt idx="127" formatCode="0%">
                  <c:v>1</c:v>
                </c:pt>
                <c:pt idx="128" formatCode="0%">
                  <c:v>0</c:v>
                </c:pt>
                <c:pt idx="129" formatCode="0%">
                  <c:v>0</c:v>
                </c:pt>
                <c:pt idx="130" formatCode="0%">
                  <c:v>0</c:v>
                </c:pt>
                <c:pt idx="131" formatCode="0%">
                  <c:v>0</c:v>
                </c:pt>
                <c:pt idx="132" formatCode="0%">
                  <c:v>0</c:v>
                </c:pt>
                <c:pt idx="133" formatCode="0%">
                  <c:v>0</c:v>
                </c:pt>
                <c:pt idx="134" formatCode="0%">
                  <c:v>1</c:v>
                </c:pt>
                <c:pt idx="135" formatCode="@">
                  <c:v>0</c:v>
                </c:pt>
                <c:pt idx="136">
                  <c:v>593</c:v>
                </c:pt>
                <c:pt idx="137">
                  <c:v>5</c:v>
                </c:pt>
                <c:pt idx="138">
                  <c:v>125</c:v>
                </c:pt>
                <c:pt idx="139">
                  <c:v>44</c:v>
                </c:pt>
                <c:pt idx="140">
                  <c:v>2</c:v>
                </c:pt>
                <c:pt idx="141">
                  <c:v>166</c:v>
                </c:pt>
                <c:pt idx="142">
                  <c:v>19</c:v>
                </c:pt>
                <c:pt idx="143">
                  <c:v>166</c:v>
                </c:pt>
                <c:pt idx="144">
                  <c:v>52</c:v>
                </c:pt>
                <c:pt idx="145">
                  <c:v>48</c:v>
                </c:pt>
                <c:pt idx="146">
                  <c:v>84</c:v>
                </c:pt>
                <c:pt idx="147">
                  <c:v>237</c:v>
                </c:pt>
                <c:pt idx="148">
                  <c:v>46</c:v>
                </c:pt>
                <c:pt idx="149">
                  <c:v>0</c:v>
                </c:pt>
                <c:pt idx="150">
                  <c:v>8</c:v>
                </c:pt>
                <c:pt idx="151" formatCode="0">
                  <c:v>40</c:v>
                </c:pt>
                <c:pt idx="152" formatCode="0">
                  <c:v>2</c:v>
                </c:pt>
                <c:pt idx="153" formatCode="0">
                  <c:v>40</c:v>
                </c:pt>
                <c:pt idx="154" formatCode="0">
                  <c:v>40</c:v>
                </c:pt>
                <c:pt idx="155" formatCode="0">
                  <c:v>0</c:v>
                </c:pt>
                <c:pt idx="156" formatCode="0">
                  <c:v>0</c:v>
                </c:pt>
                <c:pt idx="157" formatCode="0">
                  <c:v>120</c:v>
                </c:pt>
                <c:pt idx="158" formatCode="0">
                  <c:v>120</c:v>
                </c:pt>
                <c:pt idx="159" formatCode="0">
                  <c:v>0</c:v>
                </c:pt>
                <c:pt idx="160" formatCode="0">
                  <c:v>1</c:v>
                </c:pt>
                <c:pt idx="161" formatCode="0">
                  <c:v>0</c:v>
                </c:pt>
                <c:pt idx="162" formatCode="0">
                  <c:v>0</c:v>
                </c:pt>
                <c:pt idx="163" formatCode="0">
                  <c:v>8</c:v>
                </c:pt>
                <c:pt idx="164" formatCode="0">
                  <c:v>183</c:v>
                </c:pt>
                <c:pt idx="165" formatCode="0">
                  <c:v>6</c:v>
                </c:pt>
                <c:pt idx="166" formatCode="0">
                  <c:v>9</c:v>
                </c:pt>
                <c:pt idx="167" formatCode="0">
                  <c:v>3</c:v>
                </c:pt>
                <c:pt idx="168" formatCode="0">
                  <c:v>0</c:v>
                </c:pt>
                <c:pt idx="169" formatCode="0">
                  <c:v>20</c:v>
                </c:pt>
                <c:pt idx="170">
                  <c:v>7</c:v>
                </c:pt>
                <c:pt idx="171">
                  <c:v>10</c:v>
                </c:pt>
                <c:pt idx="172">
                  <c:v>4</c:v>
                </c:pt>
                <c:pt idx="173">
                  <c:v>1</c:v>
                </c:pt>
                <c:pt idx="174">
                  <c:v>1</c:v>
                </c:pt>
                <c:pt idx="175">
                  <c:v>1</c:v>
                </c:pt>
                <c:pt idx="183" formatCode="0">
                  <c:v>7</c:v>
                </c:pt>
                <c:pt idx="184">
                  <c:v>0</c:v>
                </c:pt>
                <c:pt idx="185" formatCode="@">
                  <c:v>0</c:v>
                </c:pt>
                <c:pt idx="186" formatCode="@">
                  <c:v>0</c:v>
                </c:pt>
                <c:pt idx="187">
                  <c:v>32500</c:v>
                </c:pt>
                <c:pt idx="188" formatCode="0">
                  <c:v>3</c:v>
                </c:pt>
                <c:pt idx="189" formatCode="0">
                  <c:v>1</c:v>
                </c:pt>
                <c:pt idx="190" formatCode="0">
                  <c:v>0</c:v>
                </c:pt>
                <c:pt idx="191" formatCode="0">
                  <c:v>218</c:v>
                </c:pt>
                <c:pt idx="192" formatCode="0">
                  <c:v>1235</c:v>
                </c:pt>
                <c:pt idx="193" formatCode="0">
                  <c:v>40</c:v>
                </c:pt>
                <c:pt idx="194" formatCode="0">
                  <c:v>1</c:v>
                </c:pt>
                <c:pt idx="195" formatCode="0">
                  <c:v>1</c:v>
                </c:pt>
                <c:pt idx="196" formatCode="0">
                  <c:v>39</c:v>
                </c:pt>
                <c:pt idx="197" formatCode="0">
                  <c:v>500</c:v>
                </c:pt>
                <c:pt idx="198" formatCode="0">
                  <c:v>40</c:v>
                </c:pt>
                <c:pt idx="199" formatCode="0">
                  <c:v>2487</c:v>
                </c:pt>
                <c:pt idx="200" formatCode="0">
                  <c:v>386</c:v>
                </c:pt>
                <c:pt idx="201" formatCode="0">
                  <c:v>2739</c:v>
                </c:pt>
                <c:pt idx="202">
                  <c:v>1</c:v>
                </c:pt>
                <c:pt idx="203">
                  <c:v>1</c:v>
                </c:pt>
                <c:pt idx="204">
                  <c:v>1</c:v>
                </c:pt>
                <c:pt idx="205">
                  <c:v>0</c:v>
                </c:pt>
                <c:pt idx="206">
                  <c:v>0</c:v>
                </c:pt>
                <c:pt idx="207">
                  <c:v>1</c:v>
                </c:pt>
                <c:pt idx="208">
                  <c:v>1</c:v>
                </c:pt>
                <c:pt idx="209">
                  <c:v>0</c:v>
                </c:pt>
                <c:pt idx="210">
                  <c:v>0</c:v>
                </c:pt>
                <c:pt idx="211">
                  <c:v>1</c:v>
                </c:pt>
                <c:pt idx="212">
                  <c:v>1</c:v>
                </c:pt>
                <c:pt idx="213">
                  <c:v>1</c:v>
                </c:pt>
              </c:numCache>
            </c:numRef>
          </c:val>
          <c:extLst>
            <c:ext xmlns:c16="http://schemas.microsoft.com/office/drawing/2014/chart" uri="{C3380CC4-5D6E-409C-BE32-E72D297353CC}">
              <c16:uniqueId val="{0000000E-22F5-417D-A0B0-C1FC6CF47164}"/>
            </c:ext>
          </c:extLst>
        </c:ser>
        <c:ser>
          <c:idx val="15"/>
          <c:order val="15"/>
          <c:tx>
            <c:strRef>
              <c:f>Monitoreo_Seguimento_Evaluación!$T$1:$T$6</c:f>
              <c:strCache>
                <c:ptCount val="6"/>
                <c:pt idx="0">
                  <c:v>DIRECCIONAMIENTO ESTRATEGICO</c:v>
                </c:pt>
                <c:pt idx="1">
                  <c:v>MONITOREO, SEGUIMIENTO Y EVALUACION DEL PLAN DE ACCION INSTITUCIONAL</c:v>
                </c:pt>
              </c:strCache>
            </c:strRef>
          </c:tx>
          <c:spPr>
            <a:solidFill>
              <a:schemeClr val="accent4">
                <a:lumMod val="80000"/>
                <a:lumOff val="2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Documentos soportes para revisión y validación de información .  Información cargada en el aplicativo web en los plazos establecidos por el Ministerio de Salud y protección Social  y Resolución del IDS</c:v>
                  </c:pt>
                  <c:pt idx="105">
                    <c:v>- Documento del PSFF presentado a Ministerio de Hacienda y viabilizado a la ESE.  
- Informe de monitoreo  Trimestral del  PSFF entregado por la ESE con PSFF para Revisión y validación.
- Informe de Seguimiento Trimestral elaborado a las ESE con PSFF y env</c:v>
                  </c:pt>
                  <c:pt idx="106">
                    <c:v>Actas de conciliación  que serán generadas en virtud de la Resoluciòn 1545 de 2019 y sus modificaciones desde el  aplicativo de gestión de aportes patronales del MSPS o a traves de cumplimiento deotras normas. 
- Cierre de mesas y cargue de Actas de concil</c:v>
                  </c:pt>
                  <c:pt idx="107">
                    <c:v>Grupo Financiero - Asesores con responsabilidad de las ESE para documento de distribución y ejecución Recursos de Oferta del sistema General de Participaciones</c:v>
                  </c:pt>
                  <c:pt idx="108">
                    <c:v>Total asignado por resolucion y Numero de ESE con  valor asignado - Informes de ejecuciòn y reportes exigidos por la norma  para su ejecuciòn</c:v>
                  </c:pt>
                  <c:pt idx="109">
                    <c:v>Circularizar lineamientos para elaboración del proyecto de presupuesto ingresos y gastos de la vigencia 2023. Presupuestos elaborados. Presupuestos programados. Modificaciones presupuestales asesoradas.  Conceptos aprobación presupuesto y modificaciones a </c:v>
                  </c:pt>
                  <c:pt idx="110">
                    <c:v>Documentos soportes presentados por la ESE a las cuales se le asignaron recursos de acuerdo a la descripción de la medida asignada.  Resolución IDS asignación cupo recursos. Archivos documentales concepto de pago. </c:v>
                  </c:pt>
                  <c:pt idx="111">
                    <c:v>Consolidado de la documentación solicitada y remitida a la Contadora del Departamento </c:v>
                  </c:pt>
                  <c:pt idx="112">
                    <c:v>Plan de Desarrollo del Departamento elaborado 2024-2027</c:v>
                  </c:pt>
                  <c:pt idx="113">
                    <c:v>Certificaciones e informes financiero requerido de cada muncipio descentralizado según metodología MSPS</c:v>
                  </c:pt>
                  <c:pt idx="114">
                    <c:v>Resolución (s) de distribución de recursos de confinanciación por municipios y cuadro de distribución por fuentes del régimen subsidiado- Acto Administrativo de ajustes de recursos con y sin situación de fondos de acuerdo a la LMA mensual</c:v>
                  </c:pt>
                  <c:pt idx="115">
                    <c:v>Documentos de constitución de Reservas y Cuentas por pagar, cuadro operaciones de cierre.</c:v>
                  </c:pt>
                  <c:pt idx="116">
                    <c:v>Ejecución presupuestal de Ingresos y Gastos</c:v>
                  </c:pt>
                  <c:pt idx="117">
                    <c:v>Informes contables presentados a los Entes Nacionales y de Control y registro operaciones en el sofware de TNS</c:v>
                  </c:pt>
                  <c:pt idx="118">
                    <c:v>movimientos de presupuesto, contabilidad y tesoreria registrados en el sistema integrado financiero TNS</c:v>
                  </c:pt>
                  <c:pt idx="119">
                    <c:v>Cuentas de cobro con el cumplimiento de los requisitos registradas y pagadas</c:v>
                  </c:pt>
                  <c:pt idx="120">
                    <c:v>Documentos : Ordenanzas y/o Decretos. Acuerdos Junta de Salud </c:v>
                  </c:pt>
                  <c:pt idx="121">
                    <c:v>Informes presentados oportunamente a entes nacionales y de control fiscal en medio físico y/o magnético o en archivos planos a través de cargas en páguina web</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Sistemas de Información</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Coordinar la entrega y validación de  la información hospitalaria en la aplicación del Decreto 2193 de 2004, a todas la Red Pública del Departamento</c:v>
                  </c:pt>
                  <c:pt idx="105">
                    <c:v>Coordinar la elaboración de los Programas de Saneamiento Fiscal y Financiero de las ESE categorizadas en riesgo medio o alto de acuerdo al aplicativo y metodología del MSE de los PSFF de las ESE, páguina web del Ministerio de Hacienda y Crédito Público  y </c:v>
                  </c:pt>
                  <c:pt idx="106">
                    <c:v>Convocar y coordinar mesas de saneamiento  de acuerdo a la solicitud de las entidades empledoras o Administradoras en cumplimiento de información  del  inciso   segundo  del  artículo  9 de  la Resolución 1545-10/06/2019 
- Actualizar el registro de la  in</c:v>
                  </c:pt>
                  <c:pt idx="107">
                    <c:v>Documento de Distribución recursos SGP- Subsidio Oferta por ESE y por Municipio aprobados por Comité Directivo-  Indicadores Financieros concertado por ESE y Certificaciones trimestrales de seguimiento .</c:v>
                  </c:pt>
                  <c:pt idx="108">
                    <c:v>Expedir Concepto Técnico para incorporar al presupuesto los recursos del MSPS asignados por Resolcuiòn - Realizar seguimiento a la ejecuciòn, verificar cumplimiento de requisitos y  reportes a través de las plataforma SIHO o el medio que defina el MSPS par</c:v>
                  </c:pt>
                  <c:pt idx="109">
                    <c:v>Asesoría, asistencia técnica y revisión:  elaboración del Presupuesto de Ingresos y Gastos de las ESE del departamento para la siguiente vigencia. - Modificaciones, adiciones al Presupuesto de Ingresos y Gastos, plan de cargos  de las ESE del Departamento </c:v>
                  </c:pt>
                  <c:pt idx="110">
                    <c:v>Realizar propuesta de distribución de los recursos cupos asignados como apoyo a los PSFF a las ESE categorizadas en riesgo medio y alto y modificaciones a la propuesta.  - Asistencia Técnica, seguimiento, revisión, aprobación conceptos objeto de pago por p</c:v>
                  </c:pt>
                  <c:pt idx="111">
                    <c:v>Realizar comunicación solicitud información cuadros informe a la Contraloria General de la Nación (SIRECI) sobre ejecución recursos del Sistema General de Participaciones. Consolidado de la información.</c:v>
                  </c:pt>
                  <c:pt idx="112">
                    <c:v>Colaborar en la ejecución del Plan de Desarrollo del Departamento en lo correspondiente a recursos financieros del sector salud</c:v>
                  </c:pt>
                  <c:pt idx="113">
                    <c:v>Acreditación de Municipios Descentralizados en aspectos financieros</c:v>
                  </c:pt>
                  <c:pt idx="114">
                    <c:v>Coordinar la aplicación de los recursos de Rentas Cedidas, para cofinanciar el régimen subsidado en el 2023. Ajustar de acuerdo a la LMA los recursos girados con y sin situación de fondos</c:v>
                  </c:pt>
                  <c:pt idx="115">
                    <c:v>Efectuar reuniones para realizar el cierre vigencia 2023 de la Sede del Instituto Departamental de Salud con la conciliación entre las Oficinas de Presupuesto , contabilidad y Tesoreria y producir los Actos Administrativos </c:v>
                  </c:pt>
                  <c:pt idx="116">
                    <c:v>Desarrollo de actividades financieras: Ejecución del Presupuesto vigencia 2023</c:v>
                  </c:pt>
                  <c:pt idx="117">
                    <c:v>Contabilización de operaciones económicas, financieras y contables , elaboración informes contables</c:v>
                  </c:pt>
                  <c:pt idx="118">
                    <c:v>Registro Presupuestal de la vigencia  2024  con sus ejecución de disponibildiades, registros y definitivas presupuestales. Recaudos de Tesoreria, pago de compromisos: Conciliaciones, boletines de caja, elaboración y presentación de informes
</c:v>
                  </c:pt>
                  <c:pt idx="119">
                    <c:v>Elaboración, radicación y trámite de ordenes de pago diferentes conceptos</c:v>
                  </c:pt>
                  <c:pt idx="120">
                    <c:v>Coordinar y elaborar los proyectos de ordenanzas, decretos, acuerdos de junta, elaborar y modificar el presupuesto de rentas y gastos del Instituto.</c:v>
                  </c:pt>
                  <c:pt idx="121">
                    <c:v>Elaboración de los diferentes informes requeridos por los Entes Nacional y Entes de Control</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Direccionamiento
Estrategico</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Cin asignacion de recursos SGP-SUBSIDIO A LA OFERTA</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Grupo Recursos Humanos</c:v>
                  </c:pt>
                  <c:pt idx="135">
                    <c:v>ATENCION EN SALUD </c:v>
                  </c:pt>
                  <c:pt idx="188">
                    <c:v>SALUD PUBLICA </c:v>
                  </c:pt>
                </c:lvl>
              </c:multiLvlStrCache>
            </c:multiLvlStrRef>
          </c:cat>
          <c:val>
            <c:numRef>
              <c:f>Monitoreo_Seguimento_Evaluación!$T$7:$T$220</c:f>
              <c:numCache>
                <c:formatCode>General</c:formatCode>
                <c:ptCount val="214"/>
                <c:pt idx="2">
                  <c:v>0</c:v>
                </c:pt>
                <c:pt idx="3" formatCode="0%">
                  <c:v>0</c:v>
                </c:pt>
                <c:pt idx="4" formatCode="0%">
                  <c:v>0</c:v>
                </c:pt>
                <c:pt idx="5" formatCode="0%">
                  <c:v>0.75</c:v>
                </c:pt>
                <c:pt idx="6" formatCode="0%">
                  <c:v>0.75</c:v>
                </c:pt>
                <c:pt idx="7" formatCode="0%">
                  <c:v>1</c:v>
                </c:pt>
                <c:pt idx="8" formatCode="0%">
                  <c:v>0</c:v>
                </c:pt>
                <c:pt idx="9" formatCode="0%">
                  <c:v>1</c:v>
                </c:pt>
                <c:pt idx="10" formatCode="0%">
                  <c:v>0</c:v>
                </c:pt>
                <c:pt idx="11" formatCode="0%">
                  <c:v>0</c:v>
                </c:pt>
                <c:pt idx="12" formatCode="0%">
                  <c:v>0</c:v>
                </c:pt>
                <c:pt idx="13" formatCode="0%">
                  <c:v>0</c:v>
                </c:pt>
                <c:pt idx="14" formatCode="0%">
                  <c:v>0</c:v>
                </c:pt>
                <c:pt idx="15" formatCode="0%">
                  <c:v>0</c:v>
                </c:pt>
                <c:pt idx="16" formatCode="0%">
                  <c:v>0</c:v>
                </c:pt>
                <c:pt idx="17" formatCode="0%">
                  <c:v>0</c:v>
                </c:pt>
                <c:pt idx="18" formatCode="0%">
                  <c:v>0</c:v>
                </c:pt>
                <c:pt idx="19" formatCode="0%">
                  <c:v>1</c:v>
                </c:pt>
                <c:pt idx="20" formatCode="0%">
                  <c:v>1</c:v>
                </c:pt>
                <c:pt idx="21" formatCode="0%">
                  <c:v>1</c:v>
                </c:pt>
                <c:pt idx="22" formatCode="0%">
                  <c:v>1</c:v>
                </c:pt>
                <c:pt idx="23" formatCode="0%">
                  <c:v>0</c:v>
                </c:pt>
                <c:pt idx="24" formatCode="0%">
                  <c:v>0</c:v>
                </c:pt>
                <c:pt idx="25" formatCode="0%">
                  <c:v>0</c:v>
                </c:pt>
                <c:pt idx="26" formatCode="0%">
                  <c:v>1</c:v>
                </c:pt>
                <c:pt idx="27" formatCode="0%">
                  <c:v>1</c:v>
                </c:pt>
                <c:pt idx="28" formatCode="0%">
                  <c:v>1</c:v>
                </c:pt>
                <c:pt idx="29" formatCode="0%">
                  <c:v>0</c:v>
                </c:pt>
                <c:pt idx="30" formatCode="0%">
                  <c:v>1</c:v>
                </c:pt>
                <c:pt idx="31" formatCode="0.0%">
                  <c:v>1</c:v>
                </c:pt>
                <c:pt idx="32" formatCode="0%">
                  <c:v>1</c:v>
                </c:pt>
                <c:pt idx="33" formatCode="0%">
                  <c:v>1</c:v>
                </c:pt>
                <c:pt idx="34" formatCode="0%">
                  <c:v>1</c:v>
                </c:pt>
                <c:pt idx="35" formatCode="0%">
                  <c:v>0</c:v>
                </c:pt>
                <c:pt idx="36" formatCode="0%">
                  <c:v>1</c:v>
                </c:pt>
                <c:pt idx="37" formatCode="0%">
                  <c:v>0</c:v>
                </c:pt>
                <c:pt idx="38" formatCode="0">
                  <c:v>1</c:v>
                </c:pt>
                <c:pt idx="39" formatCode="0">
                  <c:v>4</c:v>
                </c:pt>
                <c:pt idx="40" formatCode="0">
                  <c:v>149</c:v>
                </c:pt>
                <c:pt idx="41" formatCode="0">
                  <c:v>92</c:v>
                </c:pt>
                <c:pt idx="42" formatCode="0">
                  <c:v>101</c:v>
                </c:pt>
                <c:pt idx="43" formatCode="0">
                  <c:v>3</c:v>
                </c:pt>
                <c:pt idx="44" formatCode="0">
                  <c:v>34</c:v>
                </c:pt>
                <c:pt idx="45" formatCode="0%">
                  <c:v>0.27777777777777779</c:v>
                </c:pt>
                <c:pt idx="46" formatCode="0%">
                  <c:v>0</c:v>
                </c:pt>
                <c:pt idx="47" formatCode="0%">
                  <c:v>0</c:v>
                </c:pt>
                <c:pt idx="48" formatCode="0%">
                  <c:v>1</c:v>
                </c:pt>
                <c:pt idx="49" formatCode="0%">
                  <c:v>0</c:v>
                </c:pt>
                <c:pt idx="50" formatCode="0%">
                  <c:v>0</c:v>
                </c:pt>
                <c:pt idx="52" formatCode="0%">
                  <c:v>0</c:v>
                </c:pt>
                <c:pt idx="54" formatCode="0%">
                  <c:v>1</c:v>
                </c:pt>
                <c:pt idx="56" formatCode="0%">
                  <c:v>1</c:v>
                </c:pt>
                <c:pt idx="57" formatCode="0%">
                  <c:v>1</c:v>
                </c:pt>
                <c:pt idx="59" formatCode="0%">
                  <c:v>0.91482649842271291</c:v>
                </c:pt>
                <c:pt idx="60" formatCode="0%">
                  <c:v>0.91482649842271291</c:v>
                </c:pt>
                <c:pt idx="61" formatCode="0%">
                  <c:v>1</c:v>
                </c:pt>
                <c:pt idx="62" formatCode="0%">
                  <c:v>1</c:v>
                </c:pt>
                <c:pt idx="63" formatCode="0%">
                  <c:v>0</c:v>
                </c:pt>
                <c:pt idx="64" formatCode="0%">
                  <c:v>1</c:v>
                </c:pt>
                <c:pt idx="65" formatCode="0%">
                  <c:v>0</c:v>
                </c:pt>
                <c:pt idx="66" formatCode="0%">
                  <c:v>1</c:v>
                </c:pt>
                <c:pt idx="67" formatCode="0%">
                  <c:v>0</c:v>
                </c:pt>
                <c:pt idx="68" formatCode="0%">
                  <c:v>1</c:v>
                </c:pt>
                <c:pt idx="69" formatCode="0%">
                  <c:v>0</c:v>
                </c:pt>
                <c:pt idx="71" formatCode="0%">
                  <c:v>0</c:v>
                </c:pt>
                <c:pt idx="72" formatCode="0%">
                  <c:v>0</c:v>
                </c:pt>
                <c:pt idx="76" formatCode="0%">
                  <c:v>0</c:v>
                </c:pt>
                <c:pt idx="77" formatCode="0%">
                  <c:v>0</c:v>
                </c:pt>
                <c:pt idx="81" formatCode="0%">
                  <c:v>0</c:v>
                </c:pt>
                <c:pt idx="83" formatCode="0%">
                  <c:v>1</c:v>
                </c:pt>
                <c:pt idx="84" formatCode="0%">
                  <c:v>1</c:v>
                </c:pt>
                <c:pt idx="85" formatCode="0%">
                  <c:v>1</c:v>
                </c:pt>
                <c:pt idx="86" formatCode="0%">
                  <c:v>1</c:v>
                </c:pt>
                <c:pt idx="88" formatCode="0%">
                  <c:v>1</c:v>
                </c:pt>
                <c:pt idx="90" formatCode="0%">
                  <c:v>0.5</c:v>
                </c:pt>
                <c:pt idx="92" formatCode="0%">
                  <c:v>1</c:v>
                </c:pt>
                <c:pt idx="93" formatCode="0%">
                  <c:v>1</c:v>
                </c:pt>
                <c:pt idx="94" formatCode="0%">
                  <c:v>0</c:v>
                </c:pt>
                <c:pt idx="95" formatCode="0%">
                  <c:v>1</c:v>
                </c:pt>
                <c:pt idx="96" formatCode="0%">
                  <c:v>1</c:v>
                </c:pt>
                <c:pt idx="97" formatCode="0%">
                  <c:v>1</c:v>
                </c:pt>
                <c:pt idx="98" formatCode="0%">
                  <c:v>1</c:v>
                </c:pt>
                <c:pt idx="99" formatCode="0%">
                  <c:v>1</c:v>
                </c:pt>
                <c:pt idx="100" formatCode="0%">
                  <c:v>1</c:v>
                </c:pt>
                <c:pt idx="101" formatCode="0%">
                  <c:v>1</c:v>
                </c:pt>
                <c:pt idx="102" formatCode="0%">
                  <c:v>1</c:v>
                </c:pt>
                <c:pt idx="103" formatCode="0%">
                  <c:v>1</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35">
                  <c:v>30</c:v>
                </c:pt>
                <c:pt idx="136">
                  <c:v>250</c:v>
                </c:pt>
                <c:pt idx="137">
                  <c:v>20</c:v>
                </c:pt>
                <c:pt idx="138">
                  <c:v>150</c:v>
                </c:pt>
                <c:pt idx="139">
                  <c:v>30</c:v>
                </c:pt>
                <c:pt idx="140">
                  <c:v>5</c:v>
                </c:pt>
                <c:pt idx="141">
                  <c:v>150</c:v>
                </c:pt>
                <c:pt idx="142">
                  <c:v>10</c:v>
                </c:pt>
                <c:pt idx="143">
                  <c:v>120</c:v>
                </c:pt>
                <c:pt idx="144">
                  <c:v>40</c:v>
                </c:pt>
                <c:pt idx="145">
                  <c:v>45</c:v>
                </c:pt>
                <c:pt idx="146">
                  <c:v>45</c:v>
                </c:pt>
                <c:pt idx="147">
                  <c:v>100</c:v>
                </c:pt>
                <c:pt idx="148">
                  <c:v>2</c:v>
                </c:pt>
                <c:pt idx="149">
                  <c:v>1</c:v>
                </c:pt>
                <c:pt idx="150">
                  <c:v>3</c:v>
                </c:pt>
                <c:pt idx="151" formatCode="0%">
                  <c:v>1</c:v>
                </c:pt>
                <c:pt idx="152" formatCode="0%">
                  <c:v>1</c:v>
                </c:pt>
                <c:pt idx="153" formatCode="0%">
                  <c:v>1</c:v>
                </c:pt>
                <c:pt idx="154" formatCode="0%">
                  <c:v>1</c:v>
                </c:pt>
                <c:pt idx="155" formatCode="0%">
                  <c:v>0</c:v>
                </c:pt>
                <c:pt idx="156" formatCode="0%">
                  <c:v>0</c:v>
                </c:pt>
                <c:pt idx="157" formatCode="0%">
                  <c:v>1</c:v>
                </c:pt>
                <c:pt idx="158" formatCode="0%">
                  <c:v>1</c:v>
                </c:pt>
                <c:pt idx="159" formatCode="0%">
                  <c:v>0</c:v>
                </c:pt>
                <c:pt idx="160" formatCode="0%">
                  <c:v>1</c:v>
                </c:pt>
                <c:pt idx="161" formatCode="0%">
                  <c:v>0</c:v>
                </c:pt>
                <c:pt idx="162" formatCode="0%">
                  <c:v>0</c:v>
                </c:pt>
                <c:pt idx="163" formatCode="0%">
                  <c:v>0.375</c:v>
                </c:pt>
                <c:pt idx="164" formatCode="0%">
                  <c:v>0.92896174863387981</c:v>
                </c:pt>
                <c:pt idx="165" formatCode="0%">
                  <c:v>1</c:v>
                </c:pt>
                <c:pt idx="166" formatCode="0%">
                  <c:v>1</c:v>
                </c:pt>
                <c:pt idx="167" formatCode="0%">
                  <c:v>1</c:v>
                </c:pt>
                <c:pt idx="168" formatCode="0%">
                  <c:v>0</c:v>
                </c:pt>
                <c:pt idx="169" formatCode="0%">
                  <c:v>1</c:v>
                </c:pt>
                <c:pt idx="170" formatCode="0%">
                  <c:v>1</c:v>
                </c:pt>
                <c:pt idx="171" formatCode="0%">
                  <c:v>1</c:v>
                </c:pt>
                <c:pt idx="172" formatCode="0%">
                  <c:v>1</c:v>
                </c:pt>
                <c:pt idx="173" formatCode="0%">
                  <c:v>1</c:v>
                </c:pt>
                <c:pt idx="174" formatCode="0%">
                  <c:v>1</c:v>
                </c:pt>
                <c:pt idx="175" formatCode="0%">
                  <c:v>1</c:v>
                </c:pt>
                <c:pt idx="176" formatCode="0%">
                  <c:v>1</c:v>
                </c:pt>
                <c:pt idx="177" formatCode="0%">
                  <c:v>1</c:v>
                </c:pt>
                <c:pt idx="178" formatCode="0%">
                  <c:v>1</c:v>
                </c:pt>
                <c:pt idx="179" formatCode="0%">
                  <c:v>0</c:v>
                </c:pt>
                <c:pt idx="180" formatCode="0%">
                  <c:v>0</c:v>
                </c:pt>
                <c:pt idx="181" formatCode="0%">
                  <c:v>0</c:v>
                </c:pt>
                <c:pt idx="182" formatCode="0%">
                  <c:v>0</c:v>
                </c:pt>
                <c:pt idx="183" formatCode="0%">
                  <c:v>1</c:v>
                </c:pt>
                <c:pt idx="184" formatCode="0%">
                  <c:v>0.96899999999999997</c:v>
                </c:pt>
                <c:pt idx="185" formatCode="0%">
                  <c:v>1</c:v>
                </c:pt>
                <c:pt idx="186" formatCode="0%">
                  <c:v>0</c:v>
                </c:pt>
                <c:pt idx="187" formatCode="0%">
                  <c:v>0.999</c:v>
                </c:pt>
                <c:pt idx="188" formatCode="0%">
                  <c:v>1</c:v>
                </c:pt>
                <c:pt idx="189" formatCode="0%">
                  <c:v>1</c:v>
                </c:pt>
                <c:pt idx="190" formatCode="0%">
                  <c:v>0</c:v>
                </c:pt>
                <c:pt idx="191" formatCode="0%">
                  <c:v>1</c:v>
                </c:pt>
                <c:pt idx="192" formatCode="0%">
                  <c:v>0.77165991902834008</c:v>
                </c:pt>
                <c:pt idx="193" formatCode="0%">
                  <c:v>1</c:v>
                </c:pt>
                <c:pt idx="194" formatCode="0%">
                  <c:v>1</c:v>
                </c:pt>
                <c:pt idx="195" formatCode="0%">
                  <c:v>1</c:v>
                </c:pt>
                <c:pt idx="196" formatCode="0%">
                  <c:v>1</c:v>
                </c:pt>
                <c:pt idx="197" formatCode="0%">
                  <c:v>0.58199999999999996</c:v>
                </c:pt>
                <c:pt idx="198" formatCode="0%">
                  <c:v>1</c:v>
                </c:pt>
                <c:pt idx="199" formatCode="0%">
                  <c:v>1</c:v>
                </c:pt>
                <c:pt idx="200" formatCode="0%">
                  <c:v>1</c:v>
                </c:pt>
                <c:pt idx="201" formatCode="0%">
                  <c:v>1</c:v>
                </c:pt>
                <c:pt idx="202" formatCode="0%">
                  <c:v>1</c:v>
                </c:pt>
                <c:pt idx="203" formatCode="0%">
                  <c:v>1</c:v>
                </c:pt>
                <c:pt idx="204" formatCode="0%">
                  <c:v>1</c:v>
                </c:pt>
                <c:pt idx="205" formatCode="0%">
                  <c:v>0</c:v>
                </c:pt>
                <c:pt idx="206" formatCode="0%">
                  <c:v>0</c:v>
                </c:pt>
                <c:pt idx="207" formatCode="0%">
                  <c:v>1</c:v>
                </c:pt>
                <c:pt idx="208" formatCode="0%">
                  <c:v>1</c:v>
                </c:pt>
                <c:pt idx="209" formatCode="0%">
                  <c:v>1</c:v>
                </c:pt>
                <c:pt idx="210" formatCode="0%">
                  <c:v>1</c:v>
                </c:pt>
                <c:pt idx="211" formatCode="0%">
                  <c:v>1</c:v>
                </c:pt>
                <c:pt idx="212" formatCode="0%">
                  <c:v>1</c:v>
                </c:pt>
                <c:pt idx="213" formatCode="0%">
                  <c:v>1</c:v>
                </c:pt>
              </c:numCache>
            </c:numRef>
          </c:val>
          <c:extLst>
            <c:ext xmlns:c16="http://schemas.microsoft.com/office/drawing/2014/chart" uri="{C3380CC4-5D6E-409C-BE32-E72D297353CC}">
              <c16:uniqueId val="{0000000F-22F5-417D-A0B0-C1FC6CF47164}"/>
            </c:ext>
          </c:extLst>
        </c:ser>
        <c:ser>
          <c:idx val="16"/>
          <c:order val="16"/>
          <c:tx>
            <c:strRef>
              <c:f>Monitoreo_Seguimento_Evaluación!$U$1:$U$6</c:f>
              <c:strCache>
                <c:ptCount val="6"/>
                <c:pt idx="0">
                  <c:v>DIRECCIONAMIENTO ESTRATEGICO</c:v>
                </c:pt>
                <c:pt idx="1">
                  <c:v>MONITOREO, SEGUIMIENTO Y EVALUACION DEL PLAN DE ACCION INSTITUCIONAL</c:v>
                </c:pt>
              </c:strCache>
            </c:strRef>
          </c:tx>
          <c:spPr>
            <a:solidFill>
              <a:schemeClr val="accent5">
                <a:lumMod val="80000"/>
                <a:lumOff val="2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Documentos soportes para revisión y validación de información .  Información cargada en el aplicativo web en los plazos establecidos por el Ministerio de Salud y protección Social  y Resolución del IDS</c:v>
                  </c:pt>
                  <c:pt idx="105">
                    <c:v>- Documento del PSFF presentado a Ministerio de Hacienda y viabilizado a la ESE.  
- Informe de monitoreo  Trimestral del  PSFF entregado por la ESE con PSFF para Revisión y validación.
- Informe de Seguimiento Trimestral elaborado a las ESE con PSFF y env</c:v>
                  </c:pt>
                  <c:pt idx="106">
                    <c:v>Actas de conciliación  que serán generadas en virtud de la Resoluciòn 1545 de 2019 y sus modificaciones desde el  aplicativo de gestión de aportes patronales del MSPS o a traves de cumplimiento deotras normas. 
- Cierre de mesas y cargue de Actas de concil</c:v>
                  </c:pt>
                  <c:pt idx="107">
                    <c:v>Grupo Financiero - Asesores con responsabilidad de las ESE para documento de distribución y ejecución Recursos de Oferta del sistema General de Participaciones</c:v>
                  </c:pt>
                  <c:pt idx="108">
                    <c:v>Total asignado por resolucion y Numero de ESE con  valor asignado - Informes de ejecuciòn y reportes exigidos por la norma  para su ejecuciòn</c:v>
                  </c:pt>
                  <c:pt idx="109">
                    <c:v>Circularizar lineamientos para elaboración del proyecto de presupuesto ingresos y gastos de la vigencia 2023. Presupuestos elaborados. Presupuestos programados. Modificaciones presupuestales asesoradas.  Conceptos aprobación presupuesto y modificaciones a </c:v>
                  </c:pt>
                  <c:pt idx="110">
                    <c:v>Documentos soportes presentados por la ESE a las cuales se le asignaron recursos de acuerdo a la descripción de la medida asignada.  Resolución IDS asignación cupo recursos. Archivos documentales concepto de pago. </c:v>
                  </c:pt>
                  <c:pt idx="111">
                    <c:v>Consolidado de la documentación solicitada y remitida a la Contadora del Departamento </c:v>
                  </c:pt>
                  <c:pt idx="112">
                    <c:v>Plan de Desarrollo del Departamento elaborado 2024-2027</c:v>
                  </c:pt>
                  <c:pt idx="113">
                    <c:v>Certificaciones e informes financiero requerido de cada muncipio descentralizado según metodología MSPS</c:v>
                  </c:pt>
                  <c:pt idx="114">
                    <c:v>Resolución (s) de distribución de recursos de confinanciación por municipios y cuadro de distribución por fuentes del régimen subsidiado- Acto Administrativo de ajustes de recursos con y sin situación de fondos de acuerdo a la LMA mensual</c:v>
                  </c:pt>
                  <c:pt idx="115">
                    <c:v>Documentos de constitución de Reservas y Cuentas por pagar, cuadro operaciones de cierre.</c:v>
                  </c:pt>
                  <c:pt idx="116">
                    <c:v>Ejecución presupuestal de Ingresos y Gastos</c:v>
                  </c:pt>
                  <c:pt idx="117">
                    <c:v>Informes contables presentados a los Entes Nacionales y de Control y registro operaciones en el sofware de TNS</c:v>
                  </c:pt>
                  <c:pt idx="118">
                    <c:v>movimientos de presupuesto, contabilidad y tesoreria registrados en el sistema integrado financiero TNS</c:v>
                  </c:pt>
                  <c:pt idx="119">
                    <c:v>Cuentas de cobro con el cumplimiento de los requisitos registradas y pagadas</c:v>
                  </c:pt>
                  <c:pt idx="120">
                    <c:v>Documentos : Ordenanzas y/o Decretos. Acuerdos Junta de Salud </c:v>
                  </c:pt>
                  <c:pt idx="121">
                    <c:v>Informes presentados oportunamente a entes nacionales y de control fiscal en medio físico y/o magnético o en archivos planos a través de cargas en páguina web</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Sistemas de Información</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Coordinar la entrega y validación de  la información hospitalaria en la aplicación del Decreto 2193 de 2004, a todas la Red Pública del Departamento</c:v>
                  </c:pt>
                  <c:pt idx="105">
                    <c:v>Coordinar la elaboración de los Programas de Saneamiento Fiscal y Financiero de las ESE categorizadas en riesgo medio o alto de acuerdo al aplicativo y metodología del MSE de los PSFF de las ESE, páguina web del Ministerio de Hacienda y Crédito Público  y </c:v>
                  </c:pt>
                  <c:pt idx="106">
                    <c:v>Convocar y coordinar mesas de saneamiento  de acuerdo a la solicitud de las entidades empledoras o Administradoras en cumplimiento de información  del  inciso   segundo  del  artículo  9 de  la Resolución 1545-10/06/2019 
- Actualizar el registro de la  in</c:v>
                  </c:pt>
                  <c:pt idx="107">
                    <c:v>Documento de Distribución recursos SGP- Subsidio Oferta por ESE y por Municipio aprobados por Comité Directivo-  Indicadores Financieros concertado por ESE y Certificaciones trimestrales de seguimiento .</c:v>
                  </c:pt>
                  <c:pt idx="108">
                    <c:v>Expedir Concepto Técnico para incorporar al presupuesto los recursos del MSPS asignados por Resolcuiòn - Realizar seguimiento a la ejecuciòn, verificar cumplimiento de requisitos y  reportes a través de las plataforma SIHO o el medio que defina el MSPS par</c:v>
                  </c:pt>
                  <c:pt idx="109">
                    <c:v>Asesoría, asistencia técnica y revisión:  elaboración del Presupuesto de Ingresos y Gastos de las ESE del departamento para la siguiente vigencia. - Modificaciones, adiciones al Presupuesto de Ingresos y Gastos, plan de cargos  de las ESE del Departamento </c:v>
                  </c:pt>
                  <c:pt idx="110">
                    <c:v>Realizar propuesta de distribución de los recursos cupos asignados como apoyo a los PSFF a las ESE categorizadas en riesgo medio y alto y modificaciones a la propuesta.  - Asistencia Técnica, seguimiento, revisión, aprobación conceptos objeto de pago por p</c:v>
                  </c:pt>
                  <c:pt idx="111">
                    <c:v>Realizar comunicación solicitud información cuadros informe a la Contraloria General de la Nación (SIRECI) sobre ejecución recursos del Sistema General de Participaciones. Consolidado de la información.</c:v>
                  </c:pt>
                  <c:pt idx="112">
                    <c:v>Colaborar en la ejecución del Plan de Desarrollo del Departamento en lo correspondiente a recursos financieros del sector salud</c:v>
                  </c:pt>
                  <c:pt idx="113">
                    <c:v>Acreditación de Municipios Descentralizados en aspectos financieros</c:v>
                  </c:pt>
                  <c:pt idx="114">
                    <c:v>Coordinar la aplicación de los recursos de Rentas Cedidas, para cofinanciar el régimen subsidado en el 2023. Ajustar de acuerdo a la LMA los recursos girados con y sin situación de fondos</c:v>
                  </c:pt>
                  <c:pt idx="115">
                    <c:v>Efectuar reuniones para realizar el cierre vigencia 2023 de la Sede del Instituto Departamental de Salud con la conciliación entre las Oficinas de Presupuesto , contabilidad y Tesoreria y producir los Actos Administrativos </c:v>
                  </c:pt>
                  <c:pt idx="116">
                    <c:v>Desarrollo de actividades financieras: Ejecución del Presupuesto vigencia 2023</c:v>
                  </c:pt>
                  <c:pt idx="117">
                    <c:v>Contabilización de operaciones económicas, financieras y contables , elaboración informes contables</c:v>
                  </c:pt>
                  <c:pt idx="118">
                    <c:v>Registro Presupuestal de la vigencia  2024  con sus ejecución de disponibildiades, registros y definitivas presupuestales. Recaudos de Tesoreria, pago de compromisos: Conciliaciones, boletines de caja, elaboración y presentación de informes
</c:v>
                  </c:pt>
                  <c:pt idx="119">
                    <c:v>Elaboración, radicación y trámite de ordenes de pago diferentes conceptos</c:v>
                  </c:pt>
                  <c:pt idx="120">
                    <c:v>Coordinar y elaborar los proyectos de ordenanzas, decretos, acuerdos de junta, elaborar y modificar el presupuesto de rentas y gastos del Instituto.</c:v>
                  </c:pt>
                  <c:pt idx="121">
                    <c:v>Elaboración de los diferentes informes requeridos por los Entes Nacional y Entes de Control</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Direccionamiento
Estrategico</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Cin asignacion de recursos SGP-SUBSIDIO A LA OFERTA</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Grupo Recursos Humanos</c:v>
                  </c:pt>
                  <c:pt idx="135">
                    <c:v>ATENCION EN SALUD </c:v>
                  </c:pt>
                  <c:pt idx="188">
                    <c:v>SALUD PUBLICA </c:v>
                  </c:pt>
                </c:lvl>
              </c:multiLvlStrCache>
            </c:multiLvlStrRef>
          </c:cat>
          <c:val>
            <c:numRef>
              <c:f>Monitoreo_Seguimento_Evaluación!$U$7:$U$220</c:f>
              <c:numCache>
                <c:formatCode>General</c:formatCode>
                <c:ptCount val="214"/>
                <c:pt idx="1">
                  <c:v>0</c:v>
                </c:pt>
                <c:pt idx="3">
                  <c:v>0</c:v>
                </c:pt>
                <c:pt idx="4">
                  <c:v>0</c:v>
                </c:pt>
                <c:pt idx="7">
                  <c:v>0</c:v>
                </c:pt>
                <c:pt idx="8">
                  <c:v>0</c:v>
                </c:pt>
                <c:pt idx="10">
                  <c:v>0</c:v>
                </c:pt>
                <c:pt idx="11">
                  <c:v>0</c:v>
                </c:pt>
                <c:pt idx="20">
                  <c:v>0</c:v>
                </c:pt>
                <c:pt idx="21">
                  <c:v>0</c:v>
                </c:pt>
                <c:pt idx="22">
                  <c:v>0</c:v>
                </c:pt>
                <c:pt idx="26">
                  <c:v>0</c:v>
                </c:pt>
                <c:pt idx="27">
                  <c:v>0</c:v>
                </c:pt>
                <c:pt idx="28" formatCode="@">
                  <c:v>0</c:v>
                </c:pt>
                <c:pt idx="29">
                  <c:v>0</c:v>
                </c:pt>
                <c:pt idx="30">
                  <c:v>0</c:v>
                </c:pt>
                <c:pt idx="31">
                  <c:v>0</c:v>
                </c:pt>
                <c:pt idx="36">
                  <c:v>0</c:v>
                </c:pt>
                <c:pt idx="38" formatCode="0%">
                  <c:v>1</c:v>
                </c:pt>
                <c:pt idx="39" formatCode="0%">
                  <c:v>1</c:v>
                </c:pt>
                <c:pt idx="40" formatCode="0%">
                  <c:v>1</c:v>
                </c:pt>
                <c:pt idx="41" formatCode="0%">
                  <c:v>1</c:v>
                </c:pt>
                <c:pt idx="42" formatCode="0%">
                  <c:v>1</c:v>
                </c:pt>
                <c:pt idx="43" formatCode="0%">
                  <c:v>1</c:v>
                </c:pt>
                <c:pt idx="44" formatCode="0%">
                  <c:v>1</c:v>
                </c:pt>
                <c:pt idx="45">
                  <c:v>0</c:v>
                </c:pt>
                <c:pt idx="46">
                  <c:v>0</c:v>
                </c:pt>
                <c:pt idx="47">
                  <c:v>0</c:v>
                </c:pt>
                <c:pt idx="50">
                  <c:v>0</c:v>
                </c:pt>
                <c:pt idx="56">
                  <c:v>0</c:v>
                </c:pt>
                <c:pt idx="71">
                  <c:v>0</c:v>
                </c:pt>
                <c:pt idx="72">
                  <c:v>0</c:v>
                </c:pt>
                <c:pt idx="81">
                  <c:v>0</c:v>
                </c:pt>
                <c:pt idx="83">
                  <c:v>0</c:v>
                </c:pt>
                <c:pt idx="90">
                  <c:v>0</c:v>
                </c:pt>
                <c:pt idx="104" formatCode="0%">
                  <c:v>0.8</c:v>
                </c:pt>
                <c:pt idx="105" formatCode="0%">
                  <c:v>1</c:v>
                </c:pt>
                <c:pt idx="106" formatCode="0%">
                  <c:v>1</c:v>
                </c:pt>
                <c:pt idx="107" formatCode="0%">
                  <c:v>1</c:v>
                </c:pt>
                <c:pt idx="108" formatCode="0%">
                  <c:v>0</c:v>
                </c:pt>
                <c:pt idx="109" formatCode="0%">
                  <c:v>1</c:v>
                </c:pt>
                <c:pt idx="110" formatCode="0%">
                  <c:v>0</c:v>
                </c:pt>
                <c:pt idx="111" formatCode="0%">
                  <c:v>1</c:v>
                </c:pt>
                <c:pt idx="112" formatCode="0%">
                  <c:v>0.75</c:v>
                </c:pt>
                <c:pt idx="113" formatCode="0%">
                  <c:v>1</c:v>
                </c:pt>
                <c:pt idx="114" formatCode="0%">
                  <c:v>0.42436825075411255</c:v>
                </c:pt>
                <c:pt idx="115" formatCode="0%">
                  <c:v>1</c:v>
                </c:pt>
                <c:pt idx="116" formatCode="0%">
                  <c:v>1.5</c:v>
                </c:pt>
                <c:pt idx="117" formatCode="0%">
                  <c:v>1.5</c:v>
                </c:pt>
                <c:pt idx="118" formatCode="0%">
                  <c:v>1</c:v>
                </c:pt>
                <c:pt idx="119" formatCode="0%">
                  <c:v>1</c:v>
                </c:pt>
                <c:pt idx="120" formatCode="0%">
                  <c:v>1</c:v>
                </c:pt>
                <c:pt idx="121" formatCode="0%">
                  <c:v>1</c:v>
                </c:pt>
                <c:pt idx="122" formatCode="0%">
                  <c:v>1</c:v>
                </c:pt>
                <c:pt idx="123" formatCode="0%">
                  <c:v>1</c:v>
                </c:pt>
                <c:pt idx="124" formatCode="0%">
                  <c:v>1</c:v>
                </c:pt>
                <c:pt idx="125" formatCode="0%">
                  <c:v>1</c:v>
                </c:pt>
                <c:pt idx="126" formatCode="0%">
                  <c:v>1</c:v>
                </c:pt>
                <c:pt idx="127" formatCode="0%">
                  <c:v>1</c:v>
                </c:pt>
                <c:pt idx="128" formatCode="0%">
                  <c:v>1</c:v>
                </c:pt>
                <c:pt idx="129" formatCode="0%">
                  <c:v>1</c:v>
                </c:pt>
                <c:pt idx="130" formatCode="0%">
                  <c:v>1</c:v>
                </c:pt>
                <c:pt idx="131" formatCode="0%">
                  <c:v>1</c:v>
                </c:pt>
                <c:pt idx="132" formatCode="0%">
                  <c:v>1</c:v>
                </c:pt>
                <c:pt idx="133" formatCode="0%">
                  <c:v>1</c:v>
                </c:pt>
                <c:pt idx="134" formatCode="0%">
                  <c:v>0.75</c:v>
                </c:pt>
                <c:pt idx="135" formatCode="0%">
                  <c:v>0.76666666666666672</c:v>
                </c:pt>
                <c:pt idx="136" formatCode="0%">
                  <c:v>2.3719999999999999</c:v>
                </c:pt>
                <c:pt idx="137" formatCode="0%">
                  <c:v>0.25</c:v>
                </c:pt>
                <c:pt idx="138" formatCode="0%">
                  <c:v>0.83333333333333337</c:v>
                </c:pt>
                <c:pt idx="139" formatCode="0%">
                  <c:v>1.4666666666666666</c:v>
                </c:pt>
                <c:pt idx="140" formatCode="0%">
                  <c:v>0.4</c:v>
                </c:pt>
                <c:pt idx="141" formatCode="0%">
                  <c:v>1.1066666666666667</c:v>
                </c:pt>
                <c:pt idx="142" formatCode="0%">
                  <c:v>1.9</c:v>
                </c:pt>
                <c:pt idx="143" formatCode="0%">
                  <c:v>1.3833333333333333</c:v>
                </c:pt>
                <c:pt idx="144" formatCode="0%">
                  <c:v>1.3</c:v>
                </c:pt>
                <c:pt idx="145" formatCode="0%">
                  <c:v>1.0666666666666667</c:v>
                </c:pt>
                <c:pt idx="146" formatCode="0%">
                  <c:v>1.8666666666666667</c:v>
                </c:pt>
                <c:pt idx="147" formatCode="0%">
                  <c:v>2.37</c:v>
                </c:pt>
                <c:pt idx="148" formatCode="0%">
                  <c:v>23</c:v>
                </c:pt>
                <c:pt idx="149" formatCode="0%">
                  <c:v>0</c:v>
                </c:pt>
                <c:pt idx="150" formatCode="0%">
                  <c:v>2.6666666666666665</c:v>
                </c:pt>
                <c:pt idx="160">
                  <c:v>0</c:v>
                </c:pt>
                <c:pt idx="171">
                  <c:v>0</c:v>
                </c:pt>
                <c:pt idx="17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numCache>
            </c:numRef>
          </c:val>
          <c:extLst>
            <c:ext xmlns:c16="http://schemas.microsoft.com/office/drawing/2014/chart" uri="{C3380CC4-5D6E-409C-BE32-E72D297353CC}">
              <c16:uniqueId val="{00000010-22F5-417D-A0B0-C1FC6CF47164}"/>
            </c:ext>
          </c:extLst>
        </c:ser>
        <c:ser>
          <c:idx val="17"/>
          <c:order val="17"/>
          <c:tx>
            <c:strRef>
              <c:f>Monitoreo_Seguimento_Evaluación!$V$1:$V$6</c:f>
              <c:strCache>
                <c:ptCount val="6"/>
                <c:pt idx="0">
                  <c:v>DIRECCIONAMIENTO ESTRATEGICO</c:v>
                </c:pt>
                <c:pt idx="1">
                  <c:v>MONITOREO, SEGUIMIENTO Y EVALUACION DEL PLAN DE ACCION INSTITUCIONAL</c:v>
                </c:pt>
              </c:strCache>
            </c:strRef>
          </c:tx>
          <c:spPr>
            <a:solidFill>
              <a:schemeClr val="accent6">
                <a:lumMod val="80000"/>
                <a:lumOff val="2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Documentos soportes para revisión y validación de información .  Información cargada en el aplicativo web en los plazos establecidos por el Ministerio de Salud y protección Social  y Resolución del IDS</c:v>
                  </c:pt>
                  <c:pt idx="105">
                    <c:v>- Documento del PSFF presentado a Ministerio de Hacienda y viabilizado a la ESE.  
- Informe de monitoreo  Trimestral del  PSFF entregado por la ESE con PSFF para Revisión y validación.
- Informe de Seguimiento Trimestral elaborado a las ESE con PSFF y env</c:v>
                  </c:pt>
                  <c:pt idx="106">
                    <c:v>Actas de conciliación  que serán generadas en virtud de la Resoluciòn 1545 de 2019 y sus modificaciones desde el  aplicativo de gestión de aportes patronales del MSPS o a traves de cumplimiento deotras normas. 
- Cierre de mesas y cargue de Actas de concil</c:v>
                  </c:pt>
                  <c:pt idx="107">
                    <c:v>Grupo Financiero - Asesores con responsabilidad de las ESE para documento de distribución y ejecución Recursos de Oferta del sistema General de Participaciones</c:v>
                  </c:pt>
                  <c:pt idx="108">
                    <c:v>Total asignado por resolucion y Numero de ESE con  valor asignado - Informes de ejecuciòn y reportes exigidos por la norma  para su ejecuciòn</c:v>
                  </c:pt>
                  <c:pt idx="109">
                    <c:v>Circularizar lineamientos para elaboración del proyecto de presupuesto ingresos y gastos de la vigencia 2023. Presupuestos elaborados. Presupuestos programados. Modificaciones presupuestales asesoradas.  Conceptos aprobación presupuesto y modificaciones a </c:v>
                  </c:pt>
                  <c:pt idx="110">
                    <c:v>Documentos soportes presentados por la ESE a las cuales se le asignaron recursos de acuerdo a la descripción de la medida asignada.  Resolución IDS asignación cupo recursos. Archivos documentales concepto de pago. </c:v>
                  </c:pt>
                  <c:pt idx="111">
                    <c:v>Consolidado de la documentación solicitada y remitida a la Contadora del Departamento </c:v>
                  </c:pt>
                  <c:pt idx="112">
                    <c:v>Plan de Desarrollo del Departamento elaborado 2024-2027</c:v>
                  </c:pt>
                  <c:pt idx="113">
                    <c:v>Certificaciones e informes financiero requerido de cada muncipio descentralizado según metodología MSPS</c:v>
                  </c:pt>
                  <c:pt idx="114">
                    <c:v>Resolución (s) de distribución de recursos de confinanciación por municipios y cuadro de distribución por fuentes del régimen subsidiado- Acto Administrativo de ajustes de recursos con y sin situación de fondos de acuerdo a la LMA mensual</c:v>
                  </c:pt>
                  <c:pt idx="115">
                    <c:v>Documentos de constitución de Reservas y Cuentas por pagar, cuadro operaciones de cierre.</c:v>
                  </c:pt>
                  <c:pt idx="116">
                    <c:v>Ejecución presupuestal de Ingresos y Gastos</c:v>
                  </c:pt>
                  <c:pt idx="117">
                    <c:v>Informes contables presentados a los Entes Nacionales y de Control y registro operaciones en el sofware de TNS</c:v>
                  </c:pt>
                  <c:pt idx="118">
                    <c:v>movimientos de presupuesto, contabilidad y tesoreria registrados en el sistema integrado financiero TNS</c:v>
                  </c:pt>
                  <c:pt idx="119">
                    <c:v>Cuentas de cobro con el cumplimiento de los requisitos registradas y pagadas</c:v>
                  </c:pt>
                  <c:pt idx="120">
                    <c:v>Documentos : Ordenanzas y/o Decretos. Acuerdos Junta de Salud </c:v>
                  </c:pt>
                  <c:pt idx="121">
                    <c:v>Informes presentados oportunamente a entes nacionales y de control fiscal en medio físico y/o magnético o en archivos planos a través de cargas en páguina web</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Sistemas de Información</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Coordinar la entrega y validación de  la información hospitalaria en la aplicación del Decreto 2193 de 2004, a todas la Red Pública del Departamento</c:v>
                  </c:pt>
                  <c:pt idx="105">
                    <c:v>Coordinar la elaboración de los Programas de Saneamiento Fiscal y Financiero de las ESE categorizadas en riesgo medio o alto de acuerdo al aplicativo y metodología del MSE de los PSFF de las ESE, páguina web del Ministerio de Hacienda y Crédito Público  y </c:v>
                  </c:pt>
                  <c:pt idx="106">
                    <c:v>Convocar y coordinar mesas de saneamiento  de acuerdo a la solicitud de las entidades empledoras o Administradoras en cumplimiento de información  del  inciso   segundo  del  artículo  9 de  la Resolución 1545-10/06/2019 
- Actualizar el registro de la  in</c:v>
                  </c:pt>
                  <c:pt idx="107">
                    <c:v>Documento de Distribución recursos SGP- Subsidio Oferta por ESE y por Municipio aprobados por Comité Directivo-  Indicadores Financieros concertado por ESE y Certificaciones trimestrales de seguimiento .</c:v>
                  </c:pt>
                  <c:pt idx="108">
                    <c:v>Expedir Concepto Técnico para incorporar al presupuesto los recursos del MSPS asignados por Resolcuiòn - Realizar seguimiento a la ejecuciòn, verificar cumplimiento de requisitos y  reportes a través de las plataforma SIHO o el medio que defina el MSPS par</c:v>
                  </c:pt>
                  <c:pt idx="109">
                    <c:v>Asesoría, asistencia técnica y revisión:  elaboración del Presupuesto de Ingresos y Gastos de las ESE del departamento para la siguiente vigencia. - Modificaciones, adiciones al Presupuesto de Ingresos y Gastos, plan de cargos  de las ESE del Departamento </c:v>
                  </c:pt>
                  <c:pt idx="110">
                    <c:v>Realizar propuesta de distribución de los recursos cupos asignados como apoyo a los PSFF a las ESE categorizadas en riesgo medio y alto y modificaciones a la propuesta.  - Asistencia Técnica, seguimiento, revisión, aprobación conceptos objeto de pago por p</c:v>
                  </c:pt>
                  <c:pt idx="111">
                    <c:v>Realizar comunicación solicitud información cuadros informe a la Contraloria General de la Nación (SIRECI) sobre ejecución recursos del Sistema General de Participaciones. Consolidado de la información.</c:v>
                  </c:pt>
                  <c:pt idx="112">
                    <c:v>Colaborar en la ejecución del Plan de Desarrollo del Departamento en lo correspondiente a recursos financieros del sector salud</c:v>
                  </c:pt>
                  <c:pt idx="113">
                    <c:v>Acreditación de Municipios Descentralizados en aspectos financieros</c:v>
                  </c:pt>
                  <c:pt idx="114">
                    <c:v>Coordinar la aplicación de los recursos de Rentas Cedidas, para cofinanciar el régimen subsidado en el 2023. Ajustar de acuerdo a la LMA los recursos girados con y sin situación de fondos</c:v>
                  </c:pt>
                  <c:pt idx="115">
                    <c:v>Efectuar reuniones para realizar el cierre vigencia 2023 de la Sede del Instituto Departamental de Salud con la conciliación entre las Oficinas de Presupuesto , contabilidad y Tesoreria y producir los Actos Administrativos </c:v>
                  </c:pt>
                  <c:pt idx="116">
                    <c:v>Desarrollo de actividades financieras: Ejecución del Presupuesto vigencia 2023</c:v>
                  </c:pt>
                  <c:pt idx="117">
                    <c:v>Contabilización de operaciones económicas, financieras y contables , elaboración informes contables</c:v>
                  </c:pt>
                  <c:pt idx="118">
                    <c:v>Registro Presupuestal de la vigencia  2024  con sus ejecución de disponibildiades, registros y definitivas presupuestales. Recaudos de Tesoreria, pago de compromisos: Conciliaciones, boletines de caja, elaboración y presentación de informes
</c:v>
                  </c:pt>
                  <c:pt idx="119">
                    <c:v>Elaboración, radicación y trámite de ordenes de pago diferentes conceptos</c:v>
                  </c:pt>
                  <c:pt idx="120">
                    <c:v>Coordinar y elaborar los proyectos de ordenanzas, decretos, acuerdos de junta, elaborar y modificar el presupuesto de rentas y gastos del Instituto.</c:v>
                  </c:pt>
                  <c:pt idx="121">
                    <c:v>Elaboración de los diferentes informes requeridos por los Entes Nacional y Entes de Control</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Direccionamiento
Estrategico</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Cin asignacion de recursos SGP-SUBSIDIO A LA OFERTA</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Grupo Recursos Humanos</c:v>
                  </c:pt>
                  <c:pt idx="135">
                    <c:v>ATENCION EN SALUD </c:v>
                  </c:pt>
                  <c:pt idx="188">
                    <c:v>SALUD PUBLICA </c:v>
                  </c:pt>
                </c:lvl>
              </c:multiLvlStrCache>
            </c:multiLvlStrRef>
          </c:cat>
          <c:val>
            <c:numRef>
              <c:f>Monitoreo_Seguimento_Evaluación!$V$7:$V$220</c:f>
              <c:numCache>
                <c:formatCode>General</c:formatCode>
                <c:ptCount val="214"/>
                <c:pt idx="1">
                  <c:v>0</c:v>
                </c:pt>
                <c:pt idx="3" formatCode="0%">
                  <c:v>1</c:v>
                </c:pt>
                <c:pt idx="4" formatCode="0%">
                  <c:v>1</c:v>
                </c:pt>
                <c:pt idx="5" formatCode="0%">
                  <c:v>1.5</c:v>
                </c:pt>
                <c:pt idx="6" formatCode="0%">
                  <c:v>1.5</c:v>
                </c:pt>
                <c:pt idx="7" formatCode="0%">
                  <c:v>0</c:v>
                </c:pt>
                <c:pt idx="8" formatCode="0%">
                  <c:v>0</c:v>
                </c:pt>
                <c:pt idx="9" formatCode="0%">
                  <c:v>2</c:v>
                </c:pt>
                <c:pt idx="10" formatCode="0%">
                  <c:v>1</c:v>
                </c:pt>
                <c:pt idx="11" formatCode="0%">
                  <c:v>1</c:v>
                </c:pt>
                <c:pt idx="12" formatCode="0%">
                  <c:v>1</c:v>
                </c:pt>
                <c:pt idx="13" formatCode="0%">
                  <c:v>0</c:v>
                </c:pt>
                <c:pt idx="14" formatCode="0%">
                  <c:v>0</c:v>
                </c:pt>
                <c:pt idx="15" formatCode="0%">
                  <c:v>1</c:v>
                </c:pt>
                <c:pt idx="16" formatCode="0%">
                  <c:v>10</c:v>
                </c:pt>
                <c:pt idx="17" formatCode="0%">
                  <c:v>0</c:v>
                </c:pt>
                <c:pt idx="18" formatCode="0%">
                  <c:v>0</c:v>
                </c:pt>
                <c:pt idx="19" formatCode="0%">
                  <c:v>1.5</c:v>
                </c:pt>
                <c:pt idx="20" formatCode="0%">
                  <c:v>14</c:v>
                </c:pt>
                <c:pt idx="21" formatCode="0%">
                  <c:v>14</c:v>
                </c:pt>
                <c:pt idx="22" formatCode="0%">
                  <c:v>0</c:v>
                </c:pt>
                <c:pt idx="23" formatCode="0%">
                  <c:v>0</c:v>
                </c:pt>
                <c:pt idx="24" formatCode="0%">
                  <c:v>100</c:v>
                </c:pt>
                <c:pt idx="25" formatCode="0%">
                  <c:v>1</c:v>
                </c:pt>
                <c:pt idx="26" formatCode="0%">
                  <c:v>0</c:v>
                </c:pt>
                <c:pt idx="27" formatCode="0%">
                  <c:v>0</c:v>
                </c:pt>
                <c:pt idx="28" formatCode="0%">
                  <c:v>0</c:v>
                </c:pt>
                <c:pt idx="29" formatCode="0%">
                  <c:v>0.5</c:v>
                </c:pt>
                <c:pt idx="30" formatCode="0%">
                  <c:v>0</c:v>
                </c:pt>
                <c:pt idx="31" formatCode="0.0%">
                  <c:v>0</c:v>
                </c:pt>
                <c:pt idx="32" formatCode="0%">
                  <c:v>0</c:v>
                </c:pt>
                <c:pt idx="33" formatCode="0%">
                  <c:v>0</c:v>
                </c:pt>
                <c:pt idx="34" formatCode="0%">
                  <c:v>0</c:v>
                </c:pt>
                <c:pt idx="35" formatCode="0%">
                  <c:v>0</c:v>
                </c:pt>
                <c:pt idx="36" formatCode="0%">
                  <c:v>0</c:v>
                </c:pt>
                <c:pt idx="37" formatCode="0%">
                  <c:v>0</c:v>
                </c:pt>
                <c:pt idx="38">
                  <c:v>0</c:v>
                </c:pt>
                <c:pt idx="39">
                  <c:v>0</c:v>
                </c:pt>
                <c:pt idx="40">
                  <c:v>0</c:v>
                </c:pt>
                <c:pt idx="41">
                  <c:v>0</c:v>
                </c:pt>
                <c:pt idx="42" formatCode="@">
                  <c:v>0</c:v>
                </c:pt>
                <c:pt idx="43" formatCode="@">
                  <c:v>0</c:v>
                </c:pt>
                <c:pt idx="44">
                  <c:v>0</c:v>
                </c:pt>
                <c:pt idx="45" formatCode="0%">
                  <c:v>0.64814814814814814</c:v>
                </c:pt>
                <c:pt idx="46" formatCode="0%">
                  <c:v>1</c:v>
                </c:pt>
                <c:pt idx="47" formatCode="0%">
                  <c:v>0.5</c:v>
                </c:pt>
                <c:pt idx="48" formatCode="0%">
                  <c:v>1</c:v>
                </c:pt>
                <c:pt idx="49" formatCode="0%">
                  <c:v>1</c:v>
                </c:pt>
                <c:pt idx="50" formatCode="0%">
                  <c:v>1</c:v>
                </c:pt>
                <c:pt idx="52" formatCode="0%">
                  <c:v>0</c:v>
                </c:pt>
                <c:pt idx="54" formatCode="0%">
                  <c:v>1</c:v>
                </c:pt>
                <c:pt idx="56" formatCode="0%">
                  <c:v>0</c:v>
                </c:pt>
                <c:pt idx="57" formatCode="0%">
                  <c:v>0</c:v>
                </c:pt>
                <c:pt idx="59" formatCode="0%">
                  <c:v>0</c:v>
                </c:pt>
                <c:pt idx="60" formatCode="0%">
                  <c:v>0</c:v>
                </c:pt>
                <c:pt idx="61" formatCode="0%">
                  <c:v>0</c:v>
                </c:pt>
                <c:pt idx="62" formatCode="0%">
                  <c:v>0</c:v>
                </c:pt>
                <c:pt idx="63" formatCode="0%">
                  <c:v>0</c:v>
                </c:pt>
                <c:pt idx="64" formatCode="0%">
                  <c:v>0</c:v>
                </c:pt>
                <c:pt idx="65" formatCode="0%">
                  <c:v>0</c:v>
                </c:pt>
                <c:pt idx="66" formatCode="0%">
                  <c:v>0</c:v>
                </c:pt>
                <c:pt idx="67" formatCode="0%">
                  <c:v>0</c:v>
                </c:pt>
                <c:pt idx="68" formatCode="0%">
                  <c:v>0</c:v>
                </c:pt>
                <c:pt idx="69" formatCode="0%">
                  <c:v>0</c:v>
                </c:pt>
                <c:pt idx="71" formatCode="0%">
                  <c:v>0</c:v>
                </c:pt>
                <c:pt idx="72" formatCode="0%">
                  <c:v>0</c:v>
                </c:pt>
                <c:pt idx="76" formatCode="0%">
                  <c:v>0</c:v>
                </c:pt>
                <c:pt idx="77" formatCode="0%">
                  <c:v>0</c:v>
                </c:pt>
                <c:pt idx="81" formatCode="0%">
                  <c:v>0</c:v>
                </c:pt>
                <c:pt idx="83" formatCode="0%">
                  <c:v>29</c:v>
                </c:pt>
                <c:pt idx="84" formatCode="0%">
                  <c:v>29</c:v>
                </c:pt>
                <c:pt idx="85" formatCode="0%">
                  <c:v>0</c:v>
                </c:pt>
                <c:pt idx="86" formatCode="0%">
                  <c:v>0</c:v>
                </c:pt>
                <c:pt idx="88" formatCode="0">
                  <c:v>0</c:v>
                </c:pt>
                <c:pt idx="90" formatCode="0%">
                  <c:v>1.1000000000000001</c:v>
                </c:pt>
                <c:pt idx="91" formatCode="0%">
                  <c:v>0</c:v>
                </c:pt>
                <c:pt idx="92" formatCode="0%">
                  <c:v>1</c:v>
                </c:pt>
                <c:pt idx="93" formatCode="0%">
                  <c:v>1</c:v>
                </c:pt>
                <c:pt idx="94" formatCode="0%">
                  <c:v>1</c:v>
                </c:pt>
                <c:pt idx="95" formatCode="0%">
                  <c:v>1</c:v>
                </c:pt>
                <c:pt idx="96" formatCode="0%">
                  <c:v>1</c:v>
                </c:pt>
                <c:pt idx="97" formatCode="0%">
                  <c:v>1</c:v>
                </c:pt>
                <c:pt idx="98" formatCode="0%">
                  <c:v>1</c:v>
                </c:pt>
                <c:pt idx="99" formatCode="0%">
                  <c:v>1</c:v>
                </c:pt>
                <c:pt idx="100" formatCode="0%">
                  <c:v>1</c:v>
                </c:pt>
                <c:pt idx="101" formatCode="0%">
                  <c:v>1</c:v>
                </c:pt>
                <c:pt idx="102" formatCode="0%">
                  <c:v>1</c:v>
                </c:pt>
                <c:pt idx="103" formatCode="0%">
                  <c:v>1</c:v>
                </c:pt>
                <c:pt idx="104" formatCode="0">
                  <c:v>16</c:v>
                </c:pt>
                <c:pt idx="105" formatCode="0">
                  <c:v>7</c:v>
                </c:pt>
                <c:pt idx="106" formatCode="0">
                  <c:v>17</c:v>
                </c:pt>
                <c:pt idx="107" formatCode="0">
                  <c:v>7</c:v>
                </c:pt>
                <c:pt idx="108" formatCode="_(* #,##0.00_);_(* \(#,##0.00\);_(* &quot;-&quot;??_);_(@_)">
                  <c:v>43071476476</c:v>
                </c:pt>
                <c:pt idx="109" formatCode="0">
                  <c:v>51</c:v>
                </c:pt>
                <c:pt idx="110" formatCode="_(* #,##0_);_(* \(#,##0\);_(* &quot;-&quot;_);_(@_)">
                  <c:v>26025306</c:v>
                </c:pt>
                <c:pt idx="112" formatCode="0">
                  <c:v>1</c:v>
                </c:pt>
                <c:pt idx="113" formatCode="0">
                  <c:v>0</c:v>
                </c:pt>
                <c:pt idx="114" formatCode="_-&quot;$&quot;* #,##0.00_-;\-&quot;$&quot;* #,##0.00_-;_-&quot;$&quot;* &quot;-&quot;??_-;_-@_-">
                  <c:v>50490100453.870003</c:v>
                </c:pt>
                <c:pt idx="115" formatCode="0">
                  <c:v>2</c:v>
                </c:pt>
                <c:pt idx="116">
                  <c:v>12</c:v>
                </c:pt>
                <c:pt idx="117" formatCode="0">
                  <c:v>4</c:v>
                </c:pt>
                <c:pt idx="118" formatCode="0">
                  <c:v>2995</c:v>
                </c:pt>
                <c:pt idx="119" formatCode="0">
                  <c:v>3183</c:v>
                </c:pt>
                <c:pt idx="120" formatCode="0">
                  <c:v>9</c:v>
                </c:pt>
                <c:pt idx="121" formatCode="0">
                  <c:v>23</c:v>
                </c:pt>
                <c:pt idx="122">
                  <c:v>54</c:v>
                </c:pt>
                <c:pt idx="123">
                  <c:v>2</c:v>
                </c:pt>
                <c:pt idx="124">
                  <c:v>0</c:v>
                </c:pt>
                <c:pt idx="125">
                  <c:v>104</c:v>
                </c:pt>
                <c:pt idx="126">
                  <c:v>603</c:v>
                </c:pt>
                <c:pt idx="127">
                  <c:v>2</c:v>
                </c:pt>
                <c:pt idx="128">
                  <c:v>0</c:v>
                </c:pt>
                <c:pt idx="129">
                  <c:v>0</c:v>
                </c:pt>
                <c:pt idx="130">
                  <c:v>0</c:v>
                </c:pt>
                <c:pt idx="131">
                  <c:v>0</c:v>
                </c:pt>
                <c:pt idx="132">
                  <c:v>0</c:v>
                </c:pt>
                <c:pt idx="133" formatCode="0">
                  <c:v>0</c:v>
                </c:pt>
                <c:pt idx="134">
                  <c:v>3</c:v>
                </c:pt>
                <c:pt idx="151" formatCode="0%">
                  <c:v>0</c:v>
                </c:pt>
                <c:pt idx="152" formatCode="0%">
                  <c:v>0</c:v>
                </c:pt>
                <c:pt idx="153" formatCode="0%">
                  <c:v>0</c:v>
                </c:pt>
                <c:pt idx="154" formatCode="0%">
                  <c:v>0</c:v>
                </c:pt>
                <c:pt idx="155" formatCode="0%">
                  <c:v>0</c:v>
                </c:pt>
                <c:pt idx="156" formatCode="0%">
                  <c:v>0</c:v>
                </c:pt>
                <c:pt idx="157" formatCode="0%">
                  <c:v>0</c:v>
                </c:pt>
                <c:pt idx="158" formatCode="0%">
                  <c:v>0</c:v>
                </c:pt>
                <c:pt idx="159" formatCode="0%">
                  <c:v>0</c:v>
                </c:pt>
                <c:pt idx="160" formatCode="0%">
                  <c:v>0</c:v>
                </c:pt>
                <c:pt idx="161" formatCode="0%">
                  <c:v>0</c:v>
                </c:pt>
                <c:pt idx="162" formatCode="0%">
                  <c:v>0</c:v>
                </c:pt>
                <c:pt idx="163" formatCode="0%">
                  <c:v>0.375</c:v>
                </c:pt>
                <c:pt idx="164" formatCode="0%">
                  <c:v>0.92896174863387981</c:v>
                </c:pt>
                <c:pt idx="165" formatCode="0%">
                  <c:v>0</c:v>
                </c:pt>
                <c:pt idx="166" formatCode="0%">
                  <c:v>0.25</c:v>
                </c:pt>
                <c:pt idx="167" formatCode="0%">
                  <c:v>0</c:v>
                </c:pt>
                <c:pt idx="168" formatCode="0%">
                  <c:v>0</c:v>
                </c:pt>
                <c:pt idx="169" formatCode="0%">
                  <c:v>0</c:v>
                </c:pt>
                <c:pt idx="170" formatCode="0%">
                  <c:v>0</c:v>
                </c:pt>
                <c:pt idx="171" formatCode="0%">
                  <c:v>0</c:v>
                </c:pt>
                <c:pt idx="172" formatCode="0%">
                  <c:v>0</c:v>
                </c:pt>
                <c:pt idx="173" formatCode="0%">
                  <c:v>0.25</c:v>
                </c:pt>
                <c:pt idx="174" formatCode="0%">
                  <c:v>0.25</c:v>
                </c:pt>
                <c:pt idx="175" formatCode="0%">
                  <c:v>0.25</c:v>
                </c:pt>
                <c:pt idx="176" formatCode="0%">
                  <c:v>0.33333333333333331</c:v>
                </c:pt>
                <c:pt idx="177" formatCode="0%">
                  <c:v>0</c:v>
                </c:pt>
                <c:pt idx="178" formatCode="0%">
                  <c:v>0.33333333333333331</c:v>
                </c:pt>
                <c:pt idx="179" formatCode="0%">
                  <c:v>0.33333333333333331</c:v>
                </c:pt>
                <c:pt idx="180" formatCode="0%">
                  <c:v>0.25</c:v>
                </c:pt>
                <c:pt idx="181" formatCode="0%">
                  <c:v>0.25</c:v>
                </c:pt>
                <c:pt idx="182" formatCode="0%">
                  <c:v>0</c:v>
                </c:pt>
                <c:pt idx="183" formatCode="0%">
                  <c:v>1</c:v>
                </c:pt>
                <c:pt idx="184" formatCode="0%">
                  <c:v>0.4108</c:v>
                </c:pt>
                <c:pt idx="185" formatCode="0%">
                  <c:v>0.47</c:v>
                </c:pt>
                <c:pt idx="186" formatCode="0%">
                  <c:v>0</c:v>
                </c:pt>
                <c:pt idx="187" formatCode="0%">
                  <c:v>0.77500000000000002</c:v>
                </c:pt>
                <c:pt idx="188" formatCode="0%">
                  <c:v>0.81818181818181823</c:v>
                </c:pt>
                <c:pt idx="189" formatCode="0%">
                  <c:v>1</c:v>
                </c:pt>
                <c:pt idx="190" formatCode="0%">
                  <c:v>1</c:v>
                </c:pt>
                <c:pt idx="191" formatCode="0%">
                  <c:v>0</c:v>
                </c:pt>
                <c:pt idx="192" formatCode="0%">
                  <c:v>0.87922912205567449</c:v>
                </c:pt>
                <c:pt idx="193" formatCode="0%">
                  <c:v>1</c:v>
                </c:pt>
                <c:pt idx="194" formatCode="0%">
                  <c:v>3</c:v>
                </c:pt>
                <c:pt idx="195" formatCode="0%">
                  <c:v>3</c:v>
                </c:pt>
                <c:pt idx="196" formatCode="0%">
                  <c:v>1</c:v>
                </c:pt>
                <c:pt idx="197" formatCode="0%">
                  <c:v>0</c:v>
                </c:pt>
                <c:pt idx="198" formatCode="0%">
                  <c:v>1</c:v>
                </c:pt>
                <c:pt idx="199" formatCode="0%">
                  <c:v>1</c:v>
                </c:pt>
                <c:pt idx="200" formatCode="0%">
                  <c:v>1</c:v>
                </c:pt>
                <c:pt idx="201" formatCode="0%">
                  <c:v>1</c:v>
                </c:pt>
                <c:pt idx="202" formatCode="0%">
                  <c:v>1.5</c:v>
                </c:pt>
                <c:pt idx="203" formatCode="0%">
                  <c:v>1</c:v>
                </c:pt>
                <c:pt idx="204" formatCode="0%">
                  <c:v>1</c:v>
                </c:pt>
                <c:pt idx="205" formatCode="0%">
                  <c:v>1</c:v>
                </c:pt>
                <c:pt idx="206" formatCode="0%">
                  <c:v>1</c:v>
                </c:pt>
                <c:pt idx="207" formatCode="0%">
                  <c:v>1</c:v>
                </c:pt>
                <c:pt idx="208" formatCode="0%">
                  <c:v>1</c:v>
                </c:pt>
                <c:pt idx="209" formatCode="0%">
                  <c:v>1</c:v>
                </c:pt>
                <c:pt idx="210" formatCode="0%">
                  <c:v>0.5</c:v>
                </c:pt>
                <c:pt idx="211" formatCode="0%">
                  <c:v>3</c:v>
                </c:pt>
                <c:pt idx="212" formatCode="0%">
                  <c:v>1</c:v>
                </c:pt>
                <c:pt idx="213" formatCode="0%">
                  <c:v>0.5</c:v>
                </c:pt>
              </c:numCache>
            </c:numRef>
          </c:val>
          <c:extLst>
            <c:ext xmlns:c16="http://schemas.microsoft.com/office/drawing/2014/chart" uri="{C3380CC4-5D6E-409C-BE32-E72D297353CC}">
              <c16:uniqueId val="{00000011-22F5-417D-A0B0-C1FC6CF47164}"/>
            </c:ext>
          </c:extLst>
        </c:ser>
        <c:ser>
          <c:idx val="18"/>
          <c:order val="18"/>
          <c:tx>
            <c:strRef>
              <c:f>Monitoreo_Seguimento_Evaluación!$W$1:$W$6</c:f>
              <c:strCache>
                <c:ptCount val="6"/>
                <c:pt idx="0">
                  <c:v>DIRECCIONAMIENTO ESTRATEGICO</c:v>
                </c:pt>
                <c:pt idx="1">
                  <c:v>MONITOREO, SEGUIMIENTO Y EVALUACION DEL PLAN DE ACCION INSTITUCIONAL</c:v>
                </c:pt>
              </c:strCache>
            </c:strRef>
          </c:tx>
          <c:spPr>
            <a:solidFill>
              <a:schemeClr val="accent1">
                <a:lumMod val="8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Documentos soportes para revisión y validación de información .  Información cargada en el aplicativo web en los plazos establecidos por el Ministerio de Salud y protección Social  y Resolución del IDS</c:v>
                  </c:pt>
                  <c:pt idx="105">
                    <c:v>- Documento del PSFF presentado a Ministerio de Hacienda y viabilizado a la ESE.  
- Informe de monitoreo  Trimestral del  PSFF entregado por la ESE con PSFF para Revisión y validación.
- Informe de Seguimiento Trimestral elaborado a las ESE con PSFF y env</c:v>
                  </c:pt>
                  <c:pt idx="106">
                    <c:v>Actas de conciliación  que serán generadas en virtud de la Resoluciòn 1545 de 2019 y sus modificaciones desde el  aplicativo de gestión de aportes patronales del MSPS o a traves de cumplimiento deotras normas. 
- Cierre de mesas y cargue de Actas de concil</c:v>
                  </c:pt>
                  <c:pt idx="107">
                    <c:v>Grupo Financiero - Asesores con responsabilidad de las ESE para documento de distribución y ejecución Recursos de Oferta del sistema General de Participaciones</c:v>
                  </c:pt>
                  <c:pt idx="108">
                    <c:v>Total asignado por resolucion y Numero de ESE con  valor asignado - Informes de ejecuciòn y reportes exigidos por la norma  para su ejecuciòn</c:v>
                  </c:pt>
                  <c:pt idx="109">
                    <c:v>Circularizar lineamientos para elaboración del proyecto de presupuesto ingresos y gastos de la vigencia 2023. Presupuestos elaborados. Presupuestos programados. Modificaciones presupuestales asesoradas.  Conceptos aprobación presupuesto y modificaciones a </c:v>
                  </c:pt>
                  <c:pt idx="110">
                    <c:v>Documentos soportes presentados por la ESE a las cuales se le asignaron recursos de acuerdo a la descripción de la medida asignada.  Resolución IDS asignación cupo recursos. Archivos documentales concepto de pago. </c:v>
                  </c:pt>
                  <c:pt idx="111">
                    <c:v>Consolidado de la documentación solicitada y remitida a la Contadora del Departamento </c:v>
                  </c:pt>
                  <c:pt idx="112">
                    <c:v>Plan de Desarrollo del Departamento elaborado 2024-2027</c:v>
                  </c:pt>
                  <c:pt idx="113">
                    <c:v>Certificaciones e informes financiero requerido de cada muncipio descentralizado según metodología MSPS</c:v>
                  </c:pt>
                  <c:pt idx="114">
                    <c:v>Resolución (s) de distribución de recursos de confinanciación por municipios y cuadro de distribución por fuentes del régimen subsidiado- Acto Administrativo de ajustes de recursos con y sin situación de fondos de acuerdo a la LMA mensual</c:v>
                  </c:pt>
                  <c:pt idx="115">
                    <c:v>Documentos de constitución de Reservas y Cuentas por pagar, cuadro operaciones de cierre.</c:v>
                  </c:pt>
                  <c:pt idx="116">
                    <c:v>Ejecución presupuestal de Ingresos y Gastos</c:v>
                  </c:pt>
                  <c:pt idx="117">
                    <c:v>Informes contables presentados a los Entes Nacionales y de Control y registro operaciones en el sofware de TNS</c:v>
                  </c:pt>
                  <c:pt idx="118">
                    <c:v>movimientos de presupuesto, contabilidad y tesoreria registrados en el sistema integrado financiero TNS</c:v>
                  </c:pt>
                  <c:pt idx="119">
                    <c:v>Cuentas de cobro con el cumplimiento de los requisitos registradas y pagadas</c:v>
                  </c:pt>
                  <c:pt idx="120">
                    <c:v>Documentos : Ordenanzas y/o Decretos. Acuerdos Junta de Salud </c:v>
                  </c:pt>
                  <c:pt idx="121">
                    <c:v>Informes presentados oportunamente a entes nacionales y de control fiscal en medio físico y/o magnético o en archivos planos a través de cargas en páguina web</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Sistemas de Información</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Coordinar la entrega y validación de  la información hospitalaria en la aplicación del Decreto 2193 de 2004, a todas la Red Pública del Departamento</c:v>
                  </c:pt>
                  <c:pt idx="105">
                    <c:v>Coordinar la elaboración de los Programas de Saneamiento Fiscal y Financiero de las ESE categorizadas en riesgo medio o alto de acuerdo al aplicativo y metodología del MSE de los PSFF de las ESE, páguina web del Ministerio de Hacienda y Crédito Público  y </c:v>
                  </c:pt>
                  <c:pt idx="106">
                    <c:v>Convocar y coordinar mesas de saneamiento  de acuerdo a la solicitud de las entidades empledoras o Administradoras en cumplimiento de información  del  inciso   segundo  del  artículo  9 de  la Resolución 1545-10/06/2019 
- Actualizar el registro de la  in</c:v>
                  </c:pt>
                  <c:pt idx="107">
                    <c:v>Documento de Distribución recursos SGP- Subsidio Oferta por ESE y por Municipio aprobados por Comité Directivo-  Indicadores Financieros concertado por ESE y Certificaciones trimestrales de seguimiento .</c:v>
                  </c:pt>
                  <c:pt idx="108">
                    <c:v>Expedir Concepto Técnico para incorporar al presupuesto los recursos del MSPS asignados por Resolcuiòn - Realizar seguimiento a la ejecuciòn, verificar cumplimiento de requisitos y  reportes a través de las plataforma SIHO o el medio que defina el MSPS par</c:v>
                  </c:pt>
                  <c:pt idx="109">
                    <c:v>Asesoría, asistencia técnica y revisión:  elaboración del Presupuesto de Ingresos y Gastos de las ESE del departamento para la siguiente vigencia. - Modificaciones, adiciones al Presupuesto de Ingresos y Gastos, plan de cargos  de las ESE del Departamento </c:v>
                  </c:pt>
                  <c:pt idx="110">
                    <c:v>Realizar propuesta de distribución de los recursos cupos asignados como apoyo a los PSFF a las ESE categorizadas en riesgo medio y alto y modificaciones a la propuesta.  - Asistencia Técnica, seguimiento, revisión, aprobación conceptos objeto de pago por p</c:v>
                  </c:pt>
                  <c:pt idx="111">
                    <c:v>Realizar comunicación solicitud información cuadros informe a la Contraloria General de la Nación (SIRECI) sobre ejecución recursos del Sistema General de Participaciones. Consolidado de la información.</c:v>
                  </c:pt>
                  <c:pt idx="112">
                    <c:v>Colaborar en la ejecución del Plan de Desarrollo del Departamento en lo correspondiente a recursos financieros del sector salud</c:v>
                  </c:pt>
                  <c:pt idx="113">
                    <c:v>Acreditación de Municipios Descentralizados en aspectos financieros</c:v>
                  </c:pt>
                  <c:pt idx="114">
                    <c:v>Coordinar la aplicación de los recursos de Rentas Cedidas, para cofinanciar el régimen subsidado en el 2023. Ajustar de acuerdo a la LMA los recursos girados con y sin situación de fondos</c:v>
                  </c:pt>
                  <c:pt idx="115">
                    <c:v>Efectuar reuniones para realizar el cierre vigencia 2023 de la Sede del Instituto Departamental de Salud con la conciliación entre las Oficinas de Presupuesto , contabilidad y Tesoreria y producir los Actos Administrativos </c:v>
                  </c:pt>
                  <c:pt idx="116">
                    <c:v>Desarrollo de actividades financieras: Ejecución del Presupuesto vigencia 2023</c:v>
                  </c:pt>
                  <c:pt idx="117">
                    <c:v>Contabilización de operaciones económicas, financieras y contables , elaboración informes contables</c:v>
                  </c:pt>
                  <c:pt idx="118">
                    <c:v>Registro Presupuestal de la vigencia  2024  con sus ejecución de disponibildiades, registros y definitivas presupuestales. Recaudos de Tesoreria, pago de compromisos: Conciliaciones, boletines de caja, elaboración y presentación de informes
</c:v>
                  </c:pt>
                  <c:pt idx="119">
                    <c:v>Elaboración, radicación y trámite de ordenes de pago diferentes conceptos</c:v>
                  </c:pt>
                  <c:pt idx="120">
                    <c:v>Coordinar y elaborar los proyectos de ordenanzas, decretos, acuerdos de junta, elaborar y modificar el presupuesto de rentas y gastos del Instituto.</c:v>
                  </c:pt>
                  <c:pt idx="121">
                    <c:v>Elaboración de los diferentes informes requeridos por los Entes Nacional y Entes de Control</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Direccionamiento
Estrategico</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Cin asignacion de recursos SGP-SUBSIDIO A LA OFERTA</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Grupo Recursos Humanos</c:v>
                  </c:pt>
                  <c:pt idx="135">
                    <c:v>ATENCION EN SALUD </c:v>
                  </c:pt>
                  <c:pt idx="188">
                    <c:v>SALUD PUBLICA </c:v>
                  </c:pt>
                </c:lvl>
              </c:multiLvlStrCache>
            </c:multiLvlStrRef>
          </c:cat>
          <c:val>
            <c:numRef>
              <c:f>Monitoreo_Seguimento_Evaluación!$W$7:$W$220</c:f>
              <c:numCache>
                <c:formatCode>General</c:formatCode>
                <c:ptCount val="214"/>
                <c:pt idx="0">
                  <c:v>0</c:v>
                </c:pt>
                <c:pt idx="1">
                  <c:v>0</c:v>
                </c:pt>
                <c:pt idx="2">
                  <c:v>0</c:v>
                </c:pt>
                <c:pt idx="3" formatCode="0">
                  <c:v>0</c:v>
                </c:pt>
                <c:pt idx="4" formatCode="0">
                  <c:v>0</c:v>
                </c:pt>
                <c:pt idx="5" formatCode="0">
                  <c:v>3</c:v>
                </c:pt>
                <c:pt idx="6" formatCode="0">
                  <c:v>3</c:v>
                </c:pt>
                <c:pt idx="7" formatCode="0">
                  <c:v>1</c:v>
                </c:pt>
                <c:pt idx="8" formatCode="0">
                  <c:v>0</c:v>
                </c:pt>
                <c:pt idx="9" formatCode="0">
                  <c:v>1</c:v>
                </c:pt>
                <c:pt idx="10" formatCode="0">
                  <c:v>0</c:v>
                </c:pt>
                <c:pt idx="11" formatCode="0">
                  <c:v>0</c:v>
                </c:pt>
                <c:pt idx="12" formatCode="0">
                  <c:v>0</c:v>
                </c:pt>
                <c:pt idx="13" formatCode="0">
                  <c:v>0</c:v>
                </c:pt>
                <c:pt idx="14" formatCode="0">
                  <c:v>0</c:v>
                </c:pt>
                <c:pt idx="15" formatCode="0">
                  <c:v>0</c:v>
                </c:pt>
                <c:pt idx="16" formatCode="0">
                  <c:v>0</c:v>
                </c:pt>
                <c:pt idx="19">
                  <c:v>3</c:v>
                </c:pt>
                <c:pt idx="20">
                  <c:v>14</c:v>
                </c:pt>
                <c:pt idx="21">
                  <c:v>14</c:v>
                </c:pt>
                <c:pt idx="22">
                  <c:v>7</c:v>
                </c:pt>
                <c:pt idx="23">
                  <c:v>0</c:v>
                </c:pt>
                <c:pt idx="24" formatCode="0">
                  <c:v>0</c:v>
                </c:pt>
                <c:pt idx="25" formatCode="0">
                  <c:v>0</c:v>
                </c:pt>
                <c:pt idx="26" formatCode="0">
                  <c:v>20</c:v>
                </c:pt>
                <c:pt idx="27" formatCode="0.0">
                  <c:v>2</c:v>
                </c:pt>
                <c:pt idx="28" formatCode="0">
                  <c:v>1</c:v>
                </c:pt>
                <c:pt idx="29" formatCode="0">
                  <c:v>0</c:v>
                </c:pt>
                <c:pt idx="30">
                  <c:v>20</c:v>
                </c:pt>
                <c:pt idx="31" formatCode="0">
                  <c:v>1</c:v>
                </c:pt>
                <c:pt idx="32">
                  <c:v>1</c:v>
                </c:pt>
                <c:pt idx="33" formatCode="0">
                  <c:v>1267</c:v>
                </c:pt>
                <c:pt idx="34" formatCode="0">
                  <c:v>38</c:v>
                </c:pt>
                <c:pt idx="35" formatCode="0">
                  <c:v>0</c:v>
                </c:pt>
                <c:pt idx="36" formatCode="0">
                  <c:v>2</c:v>
                </c:pt>
                <c:pt idx="37" formatCode="0.0">
                  <c:v>0</c:v>
                </c:pt>
                <c:pt idx="38" formatCode="0%">
                  <c:v>0.83333333333333337</c:v>
                </c:pt>
                <c:pt idx="39" formatCode="0%">
                  <c:v>1</c:v>
                </c:pt>
                <c:pt idx="40" formatCode="0%">
                  <c:v>1</c:v>
                </c:pt>
                <c:pt idx="41" formatCode="0%">
                  <c:v>1</c:v>
                </c:pt>
                <c:pt idx="42" formatCode="0%">
                  <c:v>1</c:v>
                </c:pt>
                <c:pt idx="43" formatCode="0%">
                  <c:v>1</c:v>
                </c:pt>
                <c:pt idx="44" formatCode="0%">
                  <c:v>1</c:v>
                </c:pt>
                <c:pt idx="45">
                  <c:v>19</c:v>
                </c:pt>
                <c:pt idx="46">
                  <c:v>0</c:v>
                </c:pt>
                <c:pt idx="47">
                  <c:v>1</c:v>
                </c:pt>
                <c:pt idx="48" formatCode="0">
                  <c:v>2</c:v>
                </c:pt>
                <c:pt idx="50" formatCode="0">
                  <c:v>1</c:v>
                </c:pt>
                <c:pt idx="52" formatCode="0">
                  <c:v>0</c:v>
                </c:pt>
                <c:pt idx="54" formatCode="0">
                  <c:v>2</c:v>
                </c:pt>
                <c:pt idx="56" formatCode="0">
                  <c:v>1</c:v>
                </c:pt>
                <c:pt idx="57" formatCode="0">
                  <c:v>2</c:v>
                </c:pt>
                <c:pt idx="59" formatCode="0">
                  <c:v>2700</c:v>
                </c:pt>
                <c:pt idx="60" formatCode="0">
                  <c:v>2700</c:v>
                </c:pt>
                <c:pt idx="61" formatCode="0">
                  <c:v>7</c:v>
                </c:pt>
                <c:pt idx="62" formatCode="0">
                  <c:v>3</c:v>
                </c:pt>
                <c:pt idx="64" formatCode="0">
                  <c:v>3</c:v>
                </c:pt>
                <c:pt idx="65" formatCode="0">
                  <c:v>1</c:v>
                </c:pt>
                <c:pt idx="66" formatCode="0">
                  <c:v>1</c:v>
                </c:pt>
                <c:pt idx="68" formatCode="0">
                  <c:v>1</c:v>
                </c:pt>
                <c:pt idx="69" formatCode="0">
                  <c:v>0</c:v>
                </c:pt>
                <c:pt idx="72" formatCode="0">
                  <c:v>0</c:v>
                </c:pt>
                <c:pt idx="81" formatCode="0">
                  <c:v>31</c:v>
                </c:pt>
                <c:pt idx="83" formatCode="0">
                  <c:v>31</c:v>
                </c:pt>
                <c:pt idx="84" formatCode="0">
                  <c:v>31</c:v>
                </c:pt>
                <c:pt idx="86" formatCode="0">
                  <c:v>31</c:v>
                </c:pt>
                <c:pt idx="88" formatCode="0">
                  <c:v>31</c:v>
                </c:pt>
                <c:pt idx="90">
                  <c:v>1</c:v>
                </c:pt>
                <c:pt idx="92" formatCode="0">
                  <c:v>92</c:v>
                </c:pt>
                <c:pt idx="93" formatCode="0">
                  <c:v>67</c:v>
                </c:pt>
                <c:pt idx="95" formatCode="0">
                  <c:v>30</c:v>
                </c:pt>
                <c:pt idx="96" formatCode="0">
                  <c:v>30</c:v>
                </c:pt>
                <c:pt idx="97" formatCode="0">
                  <c:v>30</c:v>
                </c:pt>
                <c:pt idx="98" formatCode="0">
                  <c:v>30</c:v>
                </c:pt>
                <c:pt idx="99" formatCode="0">
                  <c:v>30</c:v>
                </c:pt>
                <c:pt idx="100" formatCode="0">
                  <c:v>30</c:v>
                </c:pt>
                <c:pt idx="101" formatCode="0">
                  <c:v>30</c:v>
                </c:pt>
                <c:pt idx="102" formatCode="0">
                  <c:v>30</c:v>
                </c:pt>
                <c:pt idx="103" formatCode="0">
                  <c:v>30</c:v>
                </c:pt>
                <c:pt idx="104" formatCode="0">
                  <c:v>16</c:v>
                </c:pt>
                <c:pt idx="105" formatCode="0">
                  <c:v>7</c:v>
                </c:pt>
                <c:pt idx="106" formatCode="0">
                  <c:v>17</c:v>
                </c:pt>
                <c:pt idx="107" formatCode="0">
                  <c:v>7</c:v>
                </c:pt>
                <c:pt idx="108" formatCode="_(* #,##0.00_);_(* \(#,##0.00\);_(* &quot;-&quot;??_);_(@_)">
                  <c:v>56293135326</c:v>
                </c:pt>
                <c:pt idx="109" formatCode="0">
                  <c:v>51</c:v>
                </c:pt>
                <c:pt idx="110" formatCode="_(* #,##0_);_(* \(#,##0\);_(* &quot;-&quot;_);_(@_)">
                  <c:v>26025306</c:v>
                </c:pt>
                <c:pt idx="112" formatCode="0">
                  <c:v>1</c:v>
                </c:pt>
                <c:pt idx="113" formatCode="0">
                  <c:v>0</c:v>
                </c:pt>
                <c:pt idx="114" formatCode="_-&quot;$&quot;* #,##0.00_-;\-&quot;$&quot;* #,##0.00_-;_-&quot;$&quot;* &quot;-&quot;??_-;_-@_-">
                  <c:v>62176156088.879997</c:v>
                </c:pt>
                <c:pt idx="115" formatCode="0">
                  <c:v>2</c:v>
                </c:pt>
                <c:pt idx="116" formatCode="0">
                  <c:v>12</c:v>
                </c:pt>
                <c:pt idx="117" formatCode="0">
                  <c:v>4</c:v>
                </c:pt>
                <c:pt idx="118" formatCode="0">
                  <c:v>2995</c:v>
                </c:pt>
                <c:pt idx="119" formatCode="0">
                  <c:v>3183</c:v>
                </c:pt>
                <c:pt idx="120" formatCode="0">
                  <c:v>9</c:v>
                </c:pt>
                <c:pt idx="121" formatCode="0">
                  <c:v>23</c:v>
                </c:pt>
                <c:pt idx="122">
                  <c:v>54</c:v>
                </c:pt>
                <c:pt idx="123" formatCode="@">
                  <c:v>0</c:v>
                </c:pt>
                <c:pt idx="124" formatCode="@">
                  <c:v>0</c:v>
                </c:pt>
                <c:pt idx="125">
                  <c:v>104</c:v>
                </c:pt>
                <c:pt idx="126" formatCode="@">
                  <c:v>0</c:v>
                </c:pt>
                <c:pt idx="127">
                  <c:v>2</c:v>
                </c:pt>
                <c:pt idx="128" formatCode="@">
                  <c:v>0</c:v>
                </c:pt>
                <c:pt idx="129" formatCode="@">
                  <c:v>0</c:v>
                </c:pt>
                <c:pt idx="130" formatCode="@">
                  <c:v>0</c:v>
                </c:pt>
                <c:pt idx="131" formatCode="@">
                  <c:v>0</c:v>
                </c:pt>
                <c:pt idx="132" formatCode="@">
                  <c:v>0</c:v>
                </c:pt>
                <c:pt idx="133" formatCode="0">
                  <c:v>0</c:v>
                </c:pt>
                <c:pt idx="134" formatCode="@">
                  <c:v>0</c:v>
                </c:pt>
                <c:pt idx="136" formatCode="0%">
                  <c:v>1.4890000000000001</c:v>
                </c:pt>
                <c:pt idx="137" formatCode="0%">
                  <c:v>0.26666666666666666</c:v>
                </c:pt>
                <c:pt idx="140" formatCode="0%">
                  <c:v>0.26666666666666666</c:v>
                </c:pt>
                <c:pt idx="141" formatCode="0%">
                  <c:v>0.81200000000000006</c:v>
                </c:pt>
                <c:pt idx="142" formatCode="0%">
                  <c:v>1.9142857142857144</c:v>
                </c:pt>
                <c:pt idx="143" formatCode="0%">
                  <c:v>0.91749999999999998</c:v>
                </c:pt>
                <c:pt idx="144" formatCode="0%">
                  <c:v>0.61538461538461542</c:v>
                </c:pt>
                <c:pt idx="145" formatCode="0%">
                  <c:v>0.48461538461538461</c:v>
                </c:pt>
                <c:pt idx="146" formatCode="0%">
                  <c:v>0.64615384615384619</c:v>
                </c:pt>
                <c:pt idx="147" formatCode="0%">
                  <c:v>1.48</c:v>
                </c:pt>
                <c:pt idx="148" formatCode="0%">
                  <c:v>6.625</c:v>
                </c:pt>
                <c:pt idx="149" formatCode="0%">
                  <c:v>0.66666666666666663</c:v>
                </c:pt>
                <c:pt idx="150" formatCode="0%">
                  <c:v>1</c:v>
                </c:pt>
                <c:pt idx="151">
                  <c:v>40</c:v>
                </c:pt>
                <c:pt idx="152">
                  <c:v>1</c:v>
                </c:pt>
                <c:pt idx="153">
                  <c:v>40</c:v>
                </c:pt>
                <c:pt idx="154">
                  <c:v>40</c:v>
                </c:pt>
                <c:pt idx="155">
                  <c:v>0</c:v>
                </c:pt>
                <c:pt idx="156">
                  <c:v>0</c:v>
                </c:pt>
                <c:pt idx="157">
                  <c:v>120</c:v>
                </c:pt>
                <c:pt idx="158">
                  <c:v>120</c:v>
                </c:pt>
                <c:pt idx="159">
                  <c:v>0</c:v>
                </c:pt>
                <c:pt idx="160">
                  <c:v>1</c:v>
                </c:pt>
                <c:pt idx="161">
                  <c:v>0</c:v>
                </c:pt>
                <c:pt idx="162">
                  <c:v>0</c:v>
                </c:pt>
                <c:pt idx="163">
                  <c:v>5</c:v>
                </c:pt>
                <c:pt idx="164">
                  <c:v>13</c:v>
                </c:pt>
                <c:pt idx="165">
                  <c:v>8</c:v>
                </c:pt>
                <c:pt idx="166">
                  <c:v>9</c:v>
                </c:pt>
                <c:pt idx="167">
                  <c:v>1</c:v>
                </c:pt>
                <c:pt idx="168">
                  <c:v>1</c:v>
                </c:pt>
                <c:pt idx="169">
                  <c:v>24</c:v>
                </c:pt>
                <c:pt idx="170">
                  <c:v>9</c:v>
                </c:pt>
                <c:pt idx="171">
                  <c:v>11</c:v>
                </c:pt>
                <c:pt idx="172">
                  <c:v>16</c:v>
                </c:pt>
                <c:pt idx="173">
                  <c:v>1</c:v>
                </c:pt>
                <c:pt idx="174">
                  <c:v>1</c:v>
                </c:pt>
                <c:pt idx="175">
                  <c:v>1</c:v>
                </c:pt>
                <c:pt idx="183" formatCode="0">
                  <c:v>0</c:v>
                </c:pt>
                <c:pt idx="184">
                  <c:v>292</c:v>
                </c:pt>
                <c:pt idx="185">
                  <c:v>2859</c:v>
                </c:pt>
                <c:pt idx="186">
                  <c:v>1</c:v>
                </c:pt>
                <c:pt idx="187">
                  <c:v>10777</c:v>
                </c:pt>
                <c:pt idx="188" formatCode="0">
                  <c:v>2</c:v>
                </c:pt>
                <c:pt idx="189" formatCode="0">
                  <c:v>4</c:v>
                </c:pt>
                <c:pt idx="190" formatCode="0">
                  <c:v>40</c:v>
                </c:pt>
                <c:pt idx="191" formatCode="0">
                  <c:v>210</c:v>
                </c:pt>
                <c:pt idx="192" formatCode="0">
                  <c:v>1186</c:v>
                </c:pt>
                <c:pt idx="193" formatCode="0">
                  <c:v>0</c:v>
                </c:pt>
                <c:pt idx="194" formatCode="0">
                  <c:v>1</c:v>
                </c:pt>
                <c:pt idx="195" formatCode="0">
                  <c:v>1</c:v>
                </c:pt>
                <c:pt idx="196" formatCode="0">
                  <c:v>39</c:v>
                </c:pt>
                <c:pt idx="197" formatCode="0">
                  <c:v>1441</c:v>
                </c:pt>
                <c:pt idx="198" formatCode="0">
                  <c:v>40</c:v>
                </c:pt>
                <c:pt idx="199" formatCode="0">
                  <c:v>1153</c:v>
                </c:pt>
                <c:pt idx="200" formatCode="0">
                  <c:v>235</c:v>
                </c:pt>
                <c:pt idx="201" formatCode="0">
                  <c:v>508</c:v>
                </c:pt>
                <c:pt idx="202">
                  <c:v>0</c:v>
                </c:pt>
                <c:pt idx="203">
                  <c:v>0</c:v>
                </c:pt>
                <c:pt idx="204">
                  <c:v>0</c:v>
                </c:pt>
                <c:pt idx="205">
                  <c:v>0</c:v>
                </c:pt>
                <c:pt idx="206">
                  <c:v>0</c:v>
                </c:pt>
                <c:pt idx="207">
                  <c:v>0</c:v>
                </c:pt>
                <c:pt idx="208">
                  <c:v>0</c:v>
                </c:pt>
                <c:pt idx="209">
                  <c:v>0</c:v>
                </c:pt>
                <c:pt idx="210">
                  <c:v>1</c:v>
                </c:pt>
                <c:pt idx="211">
                  <c:v>1</c:v>
                </c:pt>
                <c:pt idx="212">
                  <c:v>1</c:v>
                </c:pt>
                <c:pt idx="213">
                  <c:v>0</c:v>
                </c:pt>
              </c:numCache>
            </c:numRef>
          </c:val>
          <c:extLst>
            <c:ext xmlns:c16="http://schemas.microsoft.com/office/drawing/2014/chart" uri="{C3380CC4-5D6E-409C-BE32-E72D297353CC}">
              <c16:uniqueId val="{00000012-22F5-417D-A0B0-C1FC6CF47164}"/>
            </c:ext>
          </c:extLst>
        </c:ser>
        <c:ser>
          <c:idx val="19"/>
          <c:order val="19"/>
          <c:tx>
            <c:strRef>
              <c:f>Monitoreo_Seguimento_Evaluación!$X$1:$X$6</c:f>
              <c:strCache>
                <c:ptCount val="6"/>
                <c:pt idx="0">
                  <c:v>DIRECCIONAMIENTO ESTRATEGICO</c:v>
                </c:pt>
                <c:pt idx="1">
                  <c:v>MONITOREO, SEGUIMIENTO Y EVALUACION DEL PLAN DE ACCION INSTITUCIONAL</c:v>
                </c:pt>
              </c:strCache>
            </c:strRef>
          </c:tx>
          <c:spPr>
            <a:solidFill>
              <a:schemeClr val="accent2">
                <a:lumMod val="8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Documentos soportes para revisión y validación de información .  Información cargada en el aplicativo web en los plazos establecidos por el Ministerio de Salud y protección Social  y Resolución del IDS</c:v>
                  </c:pt>
                  <c:pt idx="105">
                    <c:v>- Documento del PSFF presentado a Ministerio de Hacienda y viabilizado a la ESE.  
- Informe de monitoreo  Trimestral del  PSFF entregado por la ESE con PSFF para Revisión y validación.
- Informe de Seguimiento Trimestral elaborado a las ESE con PSFF y env</c:v>
                  </c:pt>
                  <c:pt idx="106">
                    <c:v>Actas de conciliación  que serán generadas en virtud de la Resoluciòn 1545 de 2019 y sus modificaciones desde el  aplicativo de gestión de aportes patronales del MSPS o a traves de cumplimiento deotras normas. 
- Cierre de mesas y cargue de Actas de concil</c:v>
                  </c:pt>
                  <c:pt idx="107">
                    <c:v>Grupo Financiero - Asesores con responsabilidad de las ESE para documento de distribución y ejecución Recursos de Oferta del sistema General de Participaciones</c:v>
                  </c:pt>
                  <c:pt idx="108">
                    <c:v>Total asignado por resolucion y Numero de ESE con  valor asignado - Informes de ejecuciòn y reportes exigidos por la norma  para su ejecuciòn</c:v>
                  </c:pt>
                  <c:pt idx="109">
                    <c:v>Circularizar lineamientos para elaboración del proyecto de presupuesto ingresos y gastos de la vigencia 2023. Presupuestos elaborados. Presupuestos programados. Modificaciones presupuestales asesoradas.  Conceptos aprobación presupuesto y modificaciones a </c:v>
                  </c:pt>
                  <c:pt idx="110">
                    <c:v>Documentos soportes presentados por la ESE a las cuales se le asignaron recursos de acuerdo a la descripción de la medida asignada.  Resolución IDS asignación cupo recursos. Archivos documentales concepto de pago. </c:v>
                  </c:pt>
                  <c:pt idx="111">
                    <c:v>Consolidado de la documentación solicitada y remitida a la Contadora del Departamento </c:v>
                  </c:pt>
                  <c:pt idx="112">
                    <c:v>Plan de Desarrollo del Departamento elaborado 2024-2027</c:v>
                  </c:pt>
                  <c:pt idx="113">
                    <c:v>Certificaciones e informes financiero requerido de cada muncipio descentralizado según metodología MSPS</c:v>
                  </c:pt>
                  <c:pt idx="114">
                    <c:v>Resolución (s) de distribución de recursos de confinanciación por municipios y cuadro de distribución por fuentes del régimen subsidiado- Acto Administrativo de ajustes de recursos con y sin situación de fondos de acuerdo a la LMA mensual</c:v>
                  </c:pt>
                  <c:pt idx="115">
                    <c:v>Documentos de constitución de Reservas y Cuentas por pagar, cuadro operaciones de cierre.</c:v>
                  </c:pt>
                  <c:pt idx="116">
                    <c:v>Ejecución presupuestal de Ingresos y Gastos</c:v>
                  </c:pt>
                  <c:pt idx="117">
                    <c:v>Informes contables presentados a los Entes Nacionales y de Control y registro operaciones en el sofware de TNS</c:v>
                  </c:pt>
                  <c:pt idx="118">
                    <c:v>movimientos de presupuesto, contabilidad y tesoreria registrados en el sistema integrado financiero TNS</c:v>
                  </c:pt>
                  <c:pt idx="119">
                    <c:v>Cuentas de cobro con el cumplimiento de los requisitos registradas y pagadas</c:v>
                  </c:pt>
                  <c:pt idx="120">
                    <c:v>Documentos : Ordenanzas y/o Decretos. Acuerdos Junta de Salud </c:v>
                  </c:pt>
                  <c:pt idx="121">
                    <c:v>Informes presentados oportunamente a entes nacionales y de control fiscal en medio físico y/o magnético o en archivos planos a través de cargas en páguina web</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Sistemas de Información</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Coordinar la entrega y validación de  la información hospitalaria en la aplicación del Decreto 2193 de 2004, a todas la Red Pública del Departamento</c:v>
                  </c:pt>
                  <c:pt idx="105">
                    <c:v>Coordinar la elaboración de los Programas de Saneamiento Fiscal y Financiero de las ESE categorizadas en riesgo medio o alto de acuerdo al aplicativo y metodología del MSE de los PSFF de las ESE, páguina web del Ministerio de Hacienda y Crédito Público  y </c:v>
                  </c:pt>
                  <c:pt idx="106">
                    <c:v>Convocar y coordinar mesas de saneamiento  de acuerdo a la solicitud de las entidades empledoras o Administradoras en cumplimiento de información  del  inciso   segundo  del  artículo  9 de  la Resolución 1545-10/06/2019 
- Actualizar el registro de la  in</c:v>
                  </c:pt>
                  <c:pt idx="107">
                    <c:v>Documento de Distribución recursos SGP- Subsidio Oferta por ESE y por Municipio aprobados por Comité Directivo-  Indicadores Financieros concertado por ESE y Certificaciones trimestrales de seguimiento .</c:v>
                  </c:pt>
                  <c:pt idx="108">
                    <c:v>Expedir Concepto Técnico para incorporar al presupuesto los recursos del MSPS asignados por Resolcuiòn - Realizar seguimiento a la ejecuciòn, verificar cumplimiento de requisitos y  reportes a través de las plataforma SIHO o el medio que defina el MSPS par</c:v>
                  </c:pt>
                  <c:pt idx="109">
                    <c:v>Asesoría, asistencia técnica y revisión:  elaboración del Presupuesto de Ingresos y Gastos de las ESE del departamento para la siguiente vigencia. - Modificaciones, adiciones al Presupuesto de Ingresos y Gastos, plan de cargos  de las ESE del Departamento </c:v>
                  </c:pt>
                  <c:pt idx="110">
                    <c:v>Realizar propuesta de distribución de los recursos cupos asignados como apoyo a los PSFF a las ESE categorizadas en riesgo medio y alto y modificaciones a la propuesta.  - Asistencia Técnica, seguimiento, revisión, aprobación conceptos objeto de pago por p</c:v>
                  </c:pt>
                  <c:pt idx="111">
                    <c:v>Realizar comunicación solicitud información cuadros informe a la Contraloria General de la Nación (SIRECI) sobre ejecución recursos del Sistema General de Participaciones. Consolidado de la información.</c:v>
                  </c:pt>
                  <c:pt idx="112">
                    <c:v>Colaborar en la ejecución del Plan de Desarrollo del Departamento en lo correspondiente a recursos financieros del sector salud</c:v>
                  </c:pt>
                  <c:pt idx="113">
                    <c:v>Acreditación de Municipios Descentralizados en aspectos financieros</c:v>
                  </c:pt>
                  <c:pt idx="114">
                    <c:v>Coordinar la aplicación de los recursos de Rentas Cedidas, para cofinanciar el régimen subsidado en el 2023. Ajustar de acuerdo a la LMA los recursos girados con y sin situación de fondos</c:v>
                  </c:pt>
                  <c:pt idx="115">
                    <c:v>Efectuar reuniones para realizar el cierre vigencia 2023 de la Sede del Instituto Departamental de Salud con la conciliación entre las Oficinas de Presupuesto , contabilidad y Tesoreria y producir los Actos Administrativos </c:v>
                  </c:pt>
                  <c:pt idx="116">
                    <c:v>Desarrollo de actividades financieras: Ejecución del Presupuesto vigencia 2023</c:v>
                  </c:pt>
                  <c:pt idx="117">
                    <c:v>Contabilización de operaciones económicas, financieras y contables , elaboración informes contables</c:v>
                  </c:pt>
                  <c:pt idx="118">
                    <c:v>Registro Presupuestal de la vigencia  2024  con sus ejecución de disponibildiades, registros y definitivas presupuestales. Recaudos de Tesoreria, pago de compromisos: Conciliaciones, boletines de caja, elaboración y presentación de informes
</c:v>
                  </c:pt>
                  <c:pt idx="119">
                    <c:v>Elaboración, radicación y trámite de ordenes de pago diferentes conceptos</c:v>
                  </c:pt>
                  <c:pt idx="120">
                    <c:v>Coordinar y elaborar los proyectos de ordenanzas, decretos, acuerdos de junta, elaborar y modificar el presupuesto de rentas y gastos del Instituto.</c:v>
                  </c:pt>
                  <c:pt idx="121">
                    <c:v>Elaboración de los diferentes informes requeridos por los Entes Nacional y Entes de Control</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Direccionamiento
Estrategico</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Cin asignacion de recursos SGP-SUBSIDIO A LA OFERTA</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Grupo Recursos Humanos</c:v>
                  </c:pt>
                  <c:pt idx="135">
                    <c:v>ATENCION EN SALUD </c:v>
                  </c:pt>
                  <c:pt idx="188">
                    <c:v>SALUD PUBLICA </c:v>
                  </c:pt>
                </c:lvl>
              </c:multiLvlStrCache>
            </c:multiLvlStrRef>
          </c:cat>
          <c:val>
            <c:numRef>
              <c:f>Monitoreo_Seguimento_Evaluación!$X$7:$X$220</c:f>
              <c:numCache>
                <c:formatCode>General</c:formatCode>
                <c:ptCount val="214"/>
                <c:pt idx="2" formatCode="@">
                  <c:v>0</c:v>
                </c:pt>
                <c:pt idx="3" formatCode="0">
                  <c:v>0</c:v>
                </c:pt>
                <c:pt idx="4" formatCode="0">
                  <c:v>0</c:v>
                </c:pt>
                <c:pt idx="5" formatCode="0">
                  <c:v>4</c:v>
                </c:pt>
                <c:pt idx="6" formatCode="0">
                  <c:v>4</c:v>
                </c:pt>
                <c:pt idx="7" formatCode="0">
                  <c:v>1</c:v>
                </c:pt>
                <c:pt idx="8" formatCode="0">
                  <c:v>0</c:v>
                </c:pt>
                <c:pt idx="9" formatCode="0">
                  <c:v>1</c:v>
                </c:pt>
                <c:pt idx="10" formatCode="0">
                  <c:v>0</c:v>
                </c:pt>
                <c:pt idx="11" formatCode="0">
                  <c:v>0</c:v>
                </c:pt>
                <c:pt idx="12" formatCode="0">
                  <c:v>0</c:v>
                </c:pt>
                <c:pt idx="13" formatCode="0">
                  <c:v>0</c:v>
                </c:pt>
                <c:pt idx="14" formatCode="0">
                  <c:v>0</c:v>
                </c:pt>
                <c:pt idx="15" formatCode="0">
                  <c:v>0</c:v>
                </c:pt>
                <c:pt idx="16" formatCode="0">
                  <c:v>0</c:v>
                </c:pt>
                <c:pt idx="19" formatCode="0">
                  <c:v>3</c:v>
                </c:pt>
                <c:pt idx="20" formatCode="0">
                  <c:v>14</c:v>
                </c:pt>
                <c:pt idx="21" formatCode="0">
                  <c:v>14</c:v>
                </c:pt>
                <c:pt idx="22" formatCode="0">
                  <c:v>7</c:v>
                </c:pt>
                <c:pt idx="23" formatCode="0">
                  <c:v>0</c:v>
                </c:pt>
                <c:pt idx="24" formatCode="0">
                  <c:v>0</c:v>
                </c:pt>
                <c:pt idx="25" formatCode="0">
                  <c:v>0</c:v>
                </c:pt>
                <c:pt idx="26" formatCode="0">
                  <c:v>20</c:v>
                </c:pt>
                <c:pt idx="27" formatCode="0">
                  <c:v>2</c:v>
                </c:pt>
                <c:pt idx="28" formatCode="0">
                  <c:v>1</c:v>
                </c:pt>
                <c:pt idx="29" formatCode="0">
                  <c:v>0</c:v>
                </c:pt>
                <c:pt idx="30">
                  <c:v>20</c:v>
                </c:pt>
                <c:pt idx="31" formatCode="0">
                  <c:v>1</c:v>
                </c:pt>
                <c:pt idx="32" formatCode="@">
                  <c:v>0</c:v>
                </c:pt>
                <c:pt idx="33" formatCode="0">
                  <c:v>1267</c:v>
                </c:pt>
                <c:pt idx="34" formatCode="0">
                  <c:v>38</c:v>
                </c:pt>
                <c:pt idx="35" formatCode="0">
                  <c:v>0</c:v>
                </c:pt>
                <c:pt idx="36" formatCode="0">
                  <c:v>2</c:v>
                </c:pt>
                <c:pt idx="37" formatCode="0">
                  <c:v>0</c:v>
                </c:pt>
                <c:pt idx="38" formatCode="0">
                  <c:v>1</c:v>
                </c:pt>
                <c:pt idx="39" formatCode="0">
                  <c:v>5</c:v>
                </c:pt>
                <c:pt idx="40" formatCode="0">
                  <c:v>106</c:v>
                </c:pt>
                <c:pt idx="41" formatCode="0">
                  <c:v>92</c:v>
                </c:pt>
                <c:pt idx="42" formatCode="0">
                  <c:v>112</c:v>
                </c:pt>
                <c:pt idx="43" formatCode="0">
                  <c:v>16</c:v>
                </c:pt>
                <c:pt idx="44" formatCode="0">
                  <c:v>26</c:v>
                </c:pt>
                <c:pt idx="45">
                  <c:v>0</c:v>
                </c:pt>
                <c:pt idx="46">
                  <c:v>0</c:v>
                </c:pt>
                <c:pt idx="47">
                  <c:v>0</c:v>
                </c:pt>
                <c:pt idx="48" formatCode="0">
                  <c:v>2</c:v>
                </c:pt>
                <c:pt idx="50" formatCode="0">
                  <c:v>1</c:v>
                </c:pt>
                <c:pt idx="52" formatCode="0">
                  <c:v>0</c:v>
                </c:pt>
                <c:pt idx="54" formatCode="0">
                  <c:v>2</c:v>
                </c:pt>
                <c:pt idx="56" formatCode="0">
                  <c:v>1</c:v>
                </c:pt>
                <c:pt idx="57" formatCode="0">
                  <c:v>2</c:v>
                </c:pt>
                <c:pt idx="59" formatCode="0">
                  <c:v>2769</c:v>
                </c:pt>
                <c:pt idx="60" formatCode="0">
                  <c:v>2769</c:v>
                </c:pt>
                <c:pt idx="61" formatCode="0">
                  <c:v>7</c:v>
                </c:pt>
                <c:pt idx="62" formatCode="0">
                  <c:v>3</c:v>
                </c:pt>
                <c:pt idx="64" formatCode="0">
                  <c:v>3</c:v>
                </c:pt>
                <c:pt idx="65" formatCode="0">
                  <c:v>1</c:v>
                </c:pt>
                <c:pt idx="66" formatCode="0">
                  <c:v>1</c:v>
                </c:pt>
                <c:pt idx="68" formatCode="0">
                  <c:v>1</c:v>
                </c:pt>
                <c:pt idx="69" formatCode="0">
                  <c:v>0</c:v>
                </c:pt>
                <c:pt idx="72" formatCode="0">
                  <c:v>0</c:v>
                </c:pt>
                <c:pt idx="81" formatCode="0">
                  <c:v>31</c:v>
                </c:pt>
                <c:pt idx="83" formatCode="0">
                  <c:v>31</c:v>
                </c:pt>
                <c:pt idx="84" formatCode="0">
                  <c:v>31</c:v>
                </c:pt>
                <c:pt idx="86" formatCode="0">
                  <c:v>31</c:v>
                </c:pt>
                <c:pt idx="88" formatCode="0">
                  <c:v>31</c:v>
                </c:pt>
                <c:pt idx="90" formatCode="0">
                  <c:v>10</c:v>
                </c:pt>
                <c:pt idx="92" formatCode="0">
                  <c:v>92</c:v>
                </c:pt>
                <c:pt idx="93" formatCode="0">
                  <c:v>67</c:v>
                </c:pt>
                <c:pt idx="95" formatCode="0">
                  <c:v>30</c:v>
                </c:pt>
                <c:pt idx="96" formatCode="0">
                  <c:v>30</c:v>
                </c:pt>
                <c:pt idx="97" formatCode="0">
                  <c:v>30</c:v>
                </c:pt>
                <c:pt idx="98" formatCode="0">
                  <c:v>30</c:v>
                </c:pt>
                <c:pt idx="99" formatCode="0">
                  <c:v>30</c:v>
                </c:pt>
                <c:pt idx="100" formatCode="0">
                  <c:v>30</c:v>
                </c:pt>
                <c:pt idx="101" formatCode="0">
                  <c:v>30</c:v>
                </c:pt>
                <c:pt idx="102" formatCode="0">
                  <c:v>30</c:v>
                </c:pt>
                <c:pt idx="103" formatCode="0">
                  <c:v>30</c:v>
                </c:pt>
                <c:pt idx="104" formatCode="0%">
                  <c:v>1</c:v>
                </c:pt>
                <c:pt idx="105" formatCode="0%">
                  <c:v>1</c:v>
                </c:pt>
                <c:pt idx="106" formatCode="0%">
                  <c:v>1</c:v>
                </c:pt>
                <c:pt idx="107" formatCode="0%">
                  <c:v>1</c:v>
                </c:pt>
                <c:pt idx="108" formatCode="0%">
                  <c:v>0.76512839845512504</c:v>
                </c:pt>
                <c:pt idx="109" formatCode="0%">
                  <c:v>1</c:v>
                </c:pt>
                <c:pt idx="110" formatCode="0%">
                  <c:v>1</c:v>
                </c:pt>
                <c:pt idx="111" formatCode="0%">
                  <c:v>0</c:v>
                </c:pt>
                <c:pt idx="112" formatCode="0%">
                  <c:v>1</c:v>
                </c:pt>
                <c:pt idx="113" formatCode="0%">
                  <c:v>0</c:v>
                </c:pt>
                <c:pt idx="114" formatCode="0%">
                  <c:v>0.81204924250535959</c:v>
                </c:pt>
                <c:pt idx="115" formatCode="0%">
                  <c:v>1</c:v>
                </c:pt>
                <c:pt idx="116" formatCode="0%">
                  <c:v>1</c:v>
                </c:pt>
                <c:pt idx="117" formatCode="0%">
                  <c:v>1</c:v>
                </c:pt>
                <c:pt idx="118" formatCode="0%">
                  <c:v>1</c:v>
                </c:pt>
                <c:pt idx="119" formatCode="0%">
                  <c:v>1</c:v>
                </c:pt>
                <c:pt idx="120" formatCode="0%">
                  <c:v>1</c:v>
                </c:pt>
                <c:pt idx="121" formatCode="0%">
                  <c:v>1</c:v>
                </c:pt>
                <c:pt idx="122" formatCode="0%">
                  <c:v>1</c:v>
                </c:pt>
                <c:pt idx="123" formatCode="0%">
                  <c:v>1</c:v>
                </c:pt>
                <c:pt idx="124" formatCode="0%">
                  <c:v>0</c:v>
                </c:pt>
                <c:pt idx="125" formatCode="0%">
                  <c:v>1</c:v>
                </c:pt>
                <c:pt idx="126" formatCode="0%">
                  <c:v>1</c:v>
                </c:pt>
                <c:pt idx="127" formatCode="0%">
                  <c:v>1</c:v>
                </c:pt>
                <c:pt idx="128" formatCode="0%">
                  <c:v>0</c:v>
                </c:pt>
                <c:pt idx="129" formatCode="0%">
                  <c:v>0</c:v>
                </c:pt>
                <c:pt idx="130" formatCode="0%">
                  <c:v>0</c:v>
                </c:pt>
                <c:pt idx="131" formatCode="0%">
                  <c:v>0</c:v>
                </c:pt>
                <c:pt idx="132" formatCode="0%">
                  <c:v>0</c:v>
                </c:pt>
                <c:pt idx="133" formatCode="0%">
                  <c:v>0</c:v>
                </c:pt>
                <c:pt idx="134" formatCode="0%">
                  <c:v>1</c:v>
                </c:pt>
                <c:pt idx="135">
                  <c:v>41</c:v>
                </c:pt>
                <c:pt idx="136">
                  <c:v>298</c:v>
                </c:pt>
                <c:pt idx="137">
                  <c:v>4</c:v>
                </c:pt>
                <c:pt idx="138">
                  <c:v>138</c:v>
                </c:pt>
                <c:pt idx="139">
                  <c:v>22</c:v>
                </c:pt>
                <c:pt idx="140">
                  <c:v>2</c:v>
                </c:pt>
                <c:pt idx="141">
                  <c:v>122</c:v>
                </c:pt>
                <c:pt idx="142">
                  <c:v>17</c:v>
                </c:pt>
                <c:pt idx="143">
                  <c:v>278</c:v>
                </c:pt>
                <c:pt idx="144">
                  <c:v>30</c:v>
                </c:pt>
                <c:pt idx="145">
                  <c:v>72</c:v>
                </c:pt>
                <c:pt idx="146">
                  <c:v>14</c:v>
                </c:pt>
                <c:pt idx="147">
                  <c:v>24</c:v>
                </c:pt>
                <c:pt idx="148">
                  <c:v>2</c:v>
                </c:pt>
                <c:pt idx="149">
                  <c:v>1</c:v>
                </c:pt>
                <c:pt idx="150">
                  <c:v>1</c:v>
                </c:pt>
                <c:pt idx="151" formatCode="0">
                  <c:v>40</c:v>
                </c:pt>
                <c:pt idx="152" formatCode="0">
                  <c:v>1</c:v>
                </c:pt>
                <c:pt idx="153" formatCode="0">
                  <c:v>40</c:v>
                </c:pt>
                <c:pt idx="154" formatCode="0">
                  <c:v>40</c:v>
                </c:pt>
                <c:pt idx="155" formatCode="0">
                  <c:v>0</c:v>
                </c:pt>
                <c:pt idx="156" formatCode="0">
                  <c:v>0</c:v>
                </c:pt>
                <c:pt idx="157" formatCode="0">
                  <c:v>120</c:v>
                </c:pt>
                <c:pt idx="158" formatCode="0">
                  <c:v>120</c:v>
                </c:pt>
                <c:pt idx="159" formatCode="0">
                  <c:v>0</c:v>
                </c:pt>
                <c:pt idx="160" formatCode="0">
                  <c:v>1</c:v>
                </c:pt>
                <c:pt idx="161" formatCode="0">
                  <c:v>0</c:v>
                </c:pt>
                <c:pt idx="162" formatCode="0">
                  <c:v>0</c:v>
                </c:pt>
                <c:pt idx="163" formatCode="0">
                  <c:v>5</c:v>
                </c:pt>
                <c:pt idx="164" formatCode="0">
                  <c:v>13</c:v>
                </c:pt>
                <c:pt idx="165" formatCode="0">
                  <c:v>8</c:v>
                </c:pt>
                <c:pt idx="166" formatCode="0">
                  <c:v>9</c:v>
                </c:pt>
                <c:pt idx="167" formatCode="0">
                  <c:v>1</c:v>
                </c:pt>
                <c:pt idx="168" formatCode="0">
                  <c:v>1</c:v>
                </c:pt>
                <c:pt idx="169" formatCode="0">
                  <c:v>24</c:v>
                </c:pt>
                <c:pt idx="170">
                  <c:v>9</c:v>
                </c:pt>
                <c:pt idx="171">
                  <c:v>11</c:v>
                </c:pt>
                <c:pt idx="172">
                  <c:v>16</c:v>
                </c:pt>
                <c:pt idx="173">
                  <c:v>1</c:v>
                </c:pt>
                <c:pt idx="174">
                  <c:v>1</c:v>
                </c:pt>
                <c:pt idx="175">
                  <c:v>1</c:v>
                </c:pt>
                <c:pt idx="183" formatCode="0">
                  <c:v>0</c:v>
                </c:pt>
                <c:pt idx="184" formatCode="0">
                  <c:v>299</c:v>
                </c:pt>
                <c:pt idx="185" formatCode="@">
                  <c:v>0</c:v>
                </c:pt>
                <c:pt idx="186" formatCode="@">
                  <c:v>0</c:v>
                </c:pt>
                <c:pt idx="187" formatCode="@">
                  <c:v>0</c:v>
                </c:pt>
                <c:pt idx="188" formatCode="0">
                  <c:v>2</c:v>
                </c:pt>
                <c:pt idx="189" formatCode="0">
                  <c:v>4</c:v>
                </c:pt>
                <c:pt idx="190" formatCode="0">
                  <c:v>40</c:v>
                </c:pt>
                <c:pt idx="191" formatCode="0">
                  <c:v>210</c:v>
                </c:pt>
                <c:pt idx="192" formatCode="0">
                  <c:v>1186</c:v>
                </c:pt>
                <c:pt idx="193" formatCode="0">
                  <c:v>0</c:v>
                </c:pt>
                <c:pt idx="194" formatCode="0">
                  <c:v>1</c:v>
                </c:pt>
                <c:pt idx="195" formatCode="0">
                  <c:v>1</c:v>
                </c:pt>
                <c:pt idx="196" formatCode="0">
                  <c:v>39</c:v>
                </c:pt>
                <c:pt idx="197" formatCode="0">
                  <c:v>2100</c:v>
                </c:pt>
                <c:pt idx="198" formatCode="0">
                  <c:v>40</c:v>
                </c:pt>
                <c:pt idx="199" formatCode="0">
                  <c:v>1527</c:v>
                </c:pt>
                <c:pt idx="200" formatCode="0">
                  <c:v>235</c:v>
                </c:pt>
                <c:pt idx="201" formatCode="0">
                  <c:v>1060</c:v>
                </c:pt>
                <c:pt idx="202">
                  <c:v>0</c:v>
                </c:pt>
                <c:pt idx="203">
                  <c:v>0</c:v>
                </c:pt>
                <c:pt idx="204">
                  <c:v>0</c:v>
                </c:pt>
                <c:pt idx="205">
                  <c:v>0</c:v>
                </c:pt>
                <c:pt idx="206">
                  <c:v>0</c:v>
                </c:pt>
                <c:pt idx="207">
                  <c:v>0</c:v>
                </c:pt>
                <c:pt idx="208">
                  <c:v>0</c:v>
                </c:pt>
                <c:pt idx="209">
                  <c:v>0</c:v>
                </c:pt>
                <c:pt idx="210">
                  <c:v>1</c:v>
                </c:pt>
                <c:pt idx="211">
                  <c:v>1</c:v>
                </c:pt>
                <c:pt idx="212" formatCode="#,##0">
                  <c:v>1</c:v>
                </c:pt>
                <c:pt idx="213">
                  <c:v>0</c:v>
                </c:pt>
              </c:numCache>
            </c:numRef>
          </c:val>
          <c:extLst>
            <c:ext xmlns:c16="http://schemas.microsoft.com/office/drawing/2014/chart" uri="{C3380CC4-5D6E-409C-BE32-E72D297353CC}">
              <c16:uniqueId val="{00000013-22F5-417D-A0B0-C1FC6CF47164}"/>
            </c:ext>
          </c:extLst>
        </c:ser>
        <c:ser>
          <c:idx val="20"/>
          <c:order val="20"/>
          <c:tx>
            <c:strRef>
              <c:f>Monitoreo_Seguimento_Evaluación!$Y$1:$Y$6</c:f>
              <c:strCache>
                <c:ptCount val="6"/>
                <c:pt idx="0">
                  <c:v>DIRECCIONAMIENTO ESTRATEGICO</c:v>
                </c:pt>
                <c:pt idx="1">
                  <c:v>MONITOREO, SEGUIMIENTO Y EVALUACION DEL PLAN DE ACCION INSTITUCIONAL</c:v>
                </c:pt>
              </c:strCache>
            </c:strRef>
          </c:tx>
          <c:spPr>
            <a:solidFill>
              <a:schemeClr val="accent3">
                <a:lumMod val="8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Documentos soportes para revisión y validación de información .  Información cargada en el aplicativo web en los plazos establecidos por el Ministerio de Salud y protección Social  y Resolución del IDS</c:v>
                  </c:pt>
                  <c:pt idx="105">
                    <c:v>- Documento del PSFF presentado a Ministerio de Hacienda y viabilizado a la ESE.  
- Informe de monitoreo  Trimestral del  PSFF entregado por la ESE con PSFF para Revisión y validación.
- Informe de Seguimiento Trimestral elaborado a las ESE con PSFF y env</c:v>
                  </c:pt>
                  <c:pt idx="106">
                    <c:v>Actas de conciliación  que serán generadas en virtud de la Resoluciòn 1545 de 2019 y sus modificaciones desde el  aplicativo de gestión de aportes patronales del MSPS o a traves de cumplimiento deotras normas. 
- Cierre de mesas y cargue de Actas de concil</c:v>
                  </c:pt>
                  <c:pt idx="107">
                    <c:v>Grupo Financiero - Asesores con responsabilidad de las ESE para documento de distribución y ejecución Recursos de Oferta del sistema General de Participaciones</c:v>
                  </c:pt>
                  <c:pt idx="108">
                    <c:v>Total asignado por resolucion y Numero de ESE con  valor asignado - Informes de ejecuciòn y reportes exigidos por la norma  para su ejecuciòn</c:v>
                  </c:pt>
                  <c:pt idx="109">
                    <c:v>Circularizar lineamientos para elaboración del proyecto de presupuesto ingresos y gastos de la vigencia 2023. Presupuestos elaborados. Presupuestos programados. Modificaciones presupuestales asesoradas.  Conceptos aprobación presupuesto y modificaciones a </c:v>
                  </c:pt>
                  <c:pt idx="110">
                    <c:v>Documentos soportes presentados por la ESE a las cuales se le asignaron recursos de acuerdo a la descripción de la medida asignada.  Resolución IDS asignación cupo recursos. Archivos documentales concepto de pago. </c:v>
                  </c:pt>
                  <c:pt idx="111">
                    <c:v>Consolidado de la documentación solicitada y remitida a la Contadora del Departamento </c:v>
                  </c:pt>
                  <c:pt idx="112">
                    <c:v>Plan de Desarrollo del Departamento elaborado 2024-2027</c:v>
                  </c:pt>
                  <c:pt idx="113">
                    <c:v>Certificaciones e informes financiero requerido de cada muncipio descentralizado según metodología MSPS</c:v>
                  </c:pt>
                  <c:pt idx="114">
                    <c:v>Resolución (s) de distribución de recursos de confinanciación por municipios y cuadro de distribución por fuentes del régimen subsidiado- Acto Administrativo de ajustes de recursos con y sin situación de fondos de acuerdo a la LMA mensual</c:v>
                  </c:pt>
                  <c:pt idx="115">
                    <c:v>Documentos de constitución de Reservas y Cuentas por pagar, cuadro operaciones de cierre.</c:v>
                  </c:pt>
                  <c:pt idx="116">
                    <c:v>Ejecución presupuestal de Ingresos y Gastos</c:v>
                  </c:pt>
                  <c:pt idx="117">
                    <c:v>Informes contables presentados a los Entes Nacionales y de Control y registro operaciones en el sofware de TNS</c:v>
                  </c:pt>
                  <c:pt idx="118">
                    <c:v>movimientos de presupuesto, contabilidad y tesoreria registrados en el sistema integrado financiero TNS</c:v>
                  </c:pt>
                  <c:pt idx="119">
                    <c:v>Cuentas de cobro con el cumplimiento de los requisitos registradas y pagadas</c:v>
                  </c:pt>
                  <c:pt idx="120">
                    <c:v>Documentos : Ordenanzas y/o Decretos. Acuerdos Junta de Salud </c:v>
                  </c:pt>
                  <c:pt idx="121">
                    <c:v>Informes presentados oportunamente a entes nacionales y de control fiscal en medio físico y/o magnético o en archivos planos a través de cargas en páguina web</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Sistemas de Información</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Coordinar la entrega y validación de  la información hospitalaria en la aplicación del Decreto 2193 de 2004, a todas la Red Pública del Departamento</c:v>
                  </c:pt>
                  <c:pt idx="105">
                    <c:v>Coordinar la elaboración de los Programas de Saneamiento Fiscal y Financiero de las ESE categorizadas en riesgo medio o alto de acuerdo al aplicativo y metodología del MSE de los PSFF de las ESE, páguina web del Ministerio de Hacienda y Crédito Público  y </c:v>
                  </c:pt>
                  <c:pt idx="106">
                    <c:v>Convocar y coordinar mesas de saneamiento  de acuerdo a la solicitud de las entidades empledoras o Administradoras en cumplimiento de información  del  inciso   segundo  del  artículo  9 de  la Resolución 1545-10/06/2019 
- Actualizar el registro de la  in</c:v>
                  </c:pt>
                  <c:pt idx="107">
                    <c:v>Documento de Distribución recursos SGP- Subsidio Oferta por ESE y por Municipio aprobados por Comité Directivo-  Indicadores Financieros concertado por ESE y Certificaciones trimestrales de seguimiento .</c:v>
                  </c:pt>
                  <c:pt idx="108">
                    <c:v>Expedir Concepto Técnico para incorporar al presupuesto los recursos del MSPS asignados por Resolcuiòn - Realizar seguimiento a la ejecuciòn, verificar cumplimiento de requisitos y  reportes a través de las plataforma SIHO o el medio que defina el MSPS par</c:v>
                  </c:pt>
                  <c:pt idx="109">
                    <c:v>Asesoría, asistencia técnica y revisión:  elaboración del Presupuesto de Ingresos y Gastos de las ESE del departamento para la siguiente vigencia. - Modificaciones, adiciones al Presupuesto de Ingresos y Gastos, plan de cargos  de las ESE del Departamento </c:v>
                  </c:pt>
                  <c:pt idx="110">
                    <c:v>Realizar propuesta de distribución de los recursos cupos asignados como apoyo a los PSFF a las ESE categorizadas en riesgo medio y alto y modificaciones a la propuesta.  - Asistencia Técnica, seguimiento, revisión, aprobación conceptos objeto de pago por p</c:v>
                  </c:pt>
                  <c:pt idx="111">
                    <c:v>Realizar comunicación solicitud información cuadros informe a la Contraloria General de la Nación (SIRECI) sobre ejecución recursos del Sistema General de Participaciones. Consolidado de la información.</c:v>
                  </c:pt>
                  <c:pt idx="112">
                    <c:v>Colaborar en la ejecución del Plan de Desarrollo del Departamento en lo correspondiente a recursos financieros del sector salud</c:v>
                  </c:pt>
                  <c:pt idx="113">
                    <c:v>Acreditación de Municipios Descentralizados en aspectos financieros</c:v>
                  </c:pt>
                  <c:pt idx="114">
                    <c:v>Coordinar la aplicación de los recursos de Rentas Cedidas, para cofinanciar el régimen subsidado en el 2023. Ajustar de acuerdo a la LMA los recursos girados con y sin situación de fondos</c:v>
                  </c:pt>
                  <c:pt idx="115">
                    <c:v>Efectuar reuniones para realizar el cierre vigencia 2023 de la Sede del Instituto Departamental de Salud con la conciliación entre las Oficinas de Presupuesto , contabilidad y Tesoreria y producir los Actos Administrativos </c:v>
                  </c:pt>
                  <c:pt idx="116">
                    <c:v>Desarrollo de actividades financieras: Ejecución del Presupuesto vigencia 2023</c:v>
                  </c:pt>
                  <c:pt idx="117">
                    <c:v>Contabilización de operaciones económicas, financieras y contables , elaboración informes contables</c:v>
                  </c:pt>
                  <c:pt idx="118">
                    <c:v>Registro Presupuestal de la vigencia  2024  con sus ejecución de disponibildiades, registros y definitivas presupuestales. Recaudos de Tesoreria, pago de compromisos: Conciliaciones, boletines de caja, elaboración y presentación de informes
</c:v>
                  </c:pt>
                  <c:pt idx="119">
                    <c:v>Elaboración, radicación y trámite de ordenes de pago diferentes conceptos</c:v>
                  </c:pt>
                  <c:pt idx="120">
                    <c:v>Coordinar y elaborar los proyectos de ordenanzas, decretos, acuerdos de junta, elaborar y modificar el presupuesto de rentas y gastos del Instituto.</c:v>
                  </c:pt>
                  <c:pt idx="121">
                    <c:v>Elaboración de los diferentes informes requeridos por los Entes Nacional y Entes de Control</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Direccionamiento
Estrategico</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Cin asignacion de recursos SGP-SUBSIDIO A LA OFERTA</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Grupo Recursos Humanos</c:v>
                  </c:pt>
                  <c:pt idx="135">
                    <c:v>ATENCION EN SALUD </c:v>
                  </c:pt>
                  <c:pt idx="188">
                    <c:v>SALUD PUBLICA </c:v>
                  </c:pt>
                </c:lvl>
              </c:multiLvlStrCache>
            </c:multiLvlStrRef>
          </c:cat>
          <c:val>
            <c:numRef>
              <c:f>Monitoreo_Seguimento_Evaluación!$Y$7:$Y$220</c:f>
              <c:numCache>
                <c:formatCode>General</c:formatCode>
                <c:ptCount val="214"/>
                <c:pt idx="2">
                  <c:v>0</c:v>
                </c:pt>
                <c:pt idx="3" formatCode="0%">
                  <c:v>0</c:v>
                </c:pt>
                <c:pt idx="4" formatCode="0%">
                  <c:v>0</c:v>
                </c:pt>
                <c:pt idx="5" formatCode="0%">
                  <c:v>0.75</c:v>
                </c:pt>
                <c:pt idx="6" formatCode="0%">
                  <c:v>0.75</c:v>
                </c:pt>
                <c:pt idx="7" formatCode="0%">
                  <c:v>1</c:v>
                </c:pt>
                <c:pt idx="8" formatCode="0%">
                  <c:v>0</c:v>
                </c:pt>
                <c:pt idx="9" formatCode="0%">
                  <c:v>1</c:v>
                </c:pt>
                <c:pt idx="10" formatCode="0%">
                  <c:v>0</c:v>
                </c:pt>
                <c:pt idx="11" formatCode="0%">
                  <c:v>0</c:v>
                </c:pt>
                <c:pt idx="12" formatCode="0%">
                  <c:v>0</c:v>
                </c:pt>
                <c:pt idx="13" formatCode="0%">
                  <c:v>0</c:v>
                </c:pt>
                <c:pt idx="14" formatCode="0%">
                  <c:v>0</c:v>
                </c:pt>
                <c:pt idx="15" formatCode="0%">
                  <c:v>0</c:v>
                </c:pt>
                <c:pt idx="16" formatCode="0%">
                  <c:v>0</c:v>
                </c:pt>
                <c:pt idx="17" formatCode="0%">
                  <c:v>0</c:v>
                </c:pt>
                <c:pt idx="18" formatCode="0%">
                  <c:v>0</c:v>
                </c:pt>
                <c:pt idx="19" formatCode="0%">
                  <c:v>1</c:v>
                </c:pt>
                <c:pt idx="20" formatCode="0%">
                  <c:v>1</c:v>
                </c:pt>
                <c:pt idx="21" formatCode="0%">
                  <c:v>1</c:v>
                </c:pt>
                <c:pt idx="22" formatCode="0%">
                  <c:v>1</c:v>
                </c:pt>
                <c:pt idx="23" formatCode="0%">
                  <c:v>0</c:v>
                </c:pt>
                <c:pt idx="24" formatCode="0%">
                  <c:v>0</c:v>
                </c:pt>
                <c:pt idx="25" formatCode="0%">
                  <c:v>0</c:v>
                </c:pt>
                <c:pt idx="26" formatCode="0%">
                  <c:v>1</c:v>
                </c:pt>
                <c:pt idx="27" formatCode="0%">
                  <c:v>1</c:v>
                </c:pt>
                <c:pt idx="28" formatCode="0%">
                  <c:v>1</c:v>
                </c:pt>
                <c:pt idx="29" formatCode="0%">
                  <c:v>0</c:v>
                </c:pt>
                <c:pt idx="30" formatCode="0%">
                  <c:v>1</c:v>
                </c:pt>
                <c:pt idx="31" formatCode="0.0%">
                  <c:v>1</c:v>
                </c:pt>
                <c:pt idx="32" formatCode="0%">
                  <c:v>1</c:v>
                </c:pt>
                <c:pt idx="33" formatCode="0%">
                  <c:v>1</c:v>
                </c:pt>
                <c:pt idx="34" formatCode="0%">
                  <c:v>1</c:v>
                </c:pt>
                <c:pt idx="35" formatCode="0%">
                  <c:v>0</c:v>
                </c:pt>
                <c:pt idx="36" formatCode="0%">
                  <c:v>1</c:v>
                </c:pt>
                <c:pt idx="37" formatCode="0%">
                  <c:v>0</c:v>
                </c:pt>
                <c:pt idx="38" formatCode="0">
                  <c:v>1</c:v>
                </c:pt>
                <c:pt idx="39" formatCode="0">
                  <c:v>5</c:v>
                </c:pt>
                <c:pt idx="40" formatCode="0">
                  <c:v>106</c:v>
                </c:pt>
                <c:pt idx="41" formatCode="0">
                  <c:v>92</c:v>
                </c:pt>
                <c:pt idx="42" formatCode="0">
                  <c:v>112</c:v>
                </c:pt>
                <c:pt idx="43" formatCode="0">
                  <c:v>16</c:v>
                </c:pt>
                <c:pt idx="44" formatCode="0">
                  <c:v>26</c:v>
                </c:pt>
                <c:pt idx="45" formatCode="0%">
                  <c:v>0.35185185185185186</c:v>
                </c:pt>
                <c:pt idx="46" formatCode="0%">
                  <c:v>0</c:v>
                </c:pt>
                <c:pt idx="47" formatCode="0%">
                  <c:v>0.5</c:v>
                </c:pt>
                <c:pt idx="48" formatCode="0%">
                  <c:v>1</c:v>
                </c:pt>
                <c:pt idx="49" formatCode="0%">
                  <c:v>0</c:v>
                </c:pt>
                <c:pt idx="50" formatCode="0%">
                  <c:v>1</c:v>
                </c:pt>
                <c:pt idx="52" formatCode="0%">
                  <c:v>0</c:v>
                </c:pt>
                <c:pt idx="54" formatCode="0%">
                  <c:v>1</c:v>
                </c:pt>
                <c:pt idx="56" formatCode="0%">
                  <c:v>1</c:v>
                </c:pt>
                <c:pt idx="57" formatCode="0%">
                  <c:v>1</c:v>
                </c:pt>
                <c:pt idx="59" formatCode="0%">
                  <c:v>0.97508125677139756</c:v>
                </c:pt>
                <c:pt idx="60" formatCode="0%">
                  <c:v>0.97508125677139756</c:v>
                </c:pt>
                <c:pt idx="61" formatCode="0%">
                  <c:v>1</c:v>
                </c:pt>
                <c:pt idx="62" formatCode="0%">
                  <c:v>1</c:v>
                </c:pt>
                <c:pt idx="63" formatCode="0%">
                  <c:v>0</c:v>
                </c:pt>
                <c:pt idx="64" formatCode="0%">
                  <c:v>1</c:v>
                </c:pt>
                <c:pt idx="65" formatCode="0%">
                  <c:v>1</c:v>
                </c:pt>
                <c:pt idx="66" formatCode="0%">
                  <c:v>1</c:v>
                </c:pt>
                <c:pt idx="67" formatCode="0%">
                  <c:v>0</c:v>
                </c:pt>
                <c:pt idx="68" formatCode="0%">
                  <c:v>1</c:v>
                </c:pt>
                <c:pt idx="69" formatCode="0%">
                  <c:v>0</c:v>
                </c:pt>
                <c:pt idx="71" formatCode="0%">
                  <c:v>0</c:v>
                </c:pt>
                <c:pt idx="72" formatCode="0%">
                  <c:v>0</c:v>
                </c:pt>
                <c:pt idx="76" formatCode="0%">
                  <c:v>0</c:v>
                </c:pt>
                <c:pt idx="77" formatCode="0%">
                  <c:v>0</c:v>
                </c:pt>
                <c:pt idx="81" formatCode="0%">
                  <c:v>0</c:v>
                </c:pt>
                <c:pt idx="83" formatCode="0%">
                  <c:v>1</c:v>
                </c:pt>
                <c:pt idx="84" formatCode="0%">
                  <c:v>1</c:v>
                </c:pt>
                <c:pt idx="85" formatCode="0%">
                  <c:v>0</c:v>
                </c:pt>
                <c:pt idx="86" formatCode="0%">
                  <c:v>1</c:v>
                </c:pt>
                <c:pt idx="88" formatCode="0%">
                  <c:v>1</c:v>
                </c:pt>
                <c:pt idx="90" formatCode="0%">
                  <c:v>0.1</c:v>
                </c:pt>
                <c:pt idx="92" formatCode="0%">
                  <c:v>1</c:v>
                </c:pt>
                <c:pt idx="93" formatCode="0%">
                  <c:v>1</c:v>
                </c:pt>
                <c:pt idx="94" formatCode="0%">
                  <c:v>0</c:v>
                </c:pt>
                <c:pt idx="95" formatCode="0%">
                  <c:v>1</c:v>
                </c:pt>
                <c:pt idx="96" formatCode="0%">
                  <c:v>1</c:v>
                </c:pt>
                <c:pt idx="97" formatCode="0%">
                  <c:v>1</c:v>
                </c:pt>
                <c:pt idx="98" formatCode="0%">
                  <c:v>1</c:v>
                </c:pt>
                <c:pt idx="99" formatCode="0%">
                  <c:v>1</c:v>
                </c:pt>
                <c:pt idx="100" formatCode="0%">
                  <c:v>1</c:v>
                </c:pt>
                <c:pt idx="101" formatCode="0%">
                  <c:v>1</c:v>
                </c:pt>
                <c:pt idx="102" formatCode="0%">
                  <c:v>1</c:v>
                </c:pt>
                <c:pt idx="103" formatCode="0%">
                  <c:v>1</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35">
                  <c:v>20</c:v>
                </c:pt>
                <c:pt idx="136">
                  <c:v>250</c:v>
                </c:pt>
                <c:pt idx="137">
                  <c:v>20</c:v>
                </c:pt>
                <c:pt idx="138">
                  <c:v>152</c:v>
                </c:pt>
                <c:pt idx="139">
                  <c:v>30</c:v>
                </c:pt>
                <c:pt idx="140">
                  <c:v>5</c:v>
                </c:pt>
                <c:pt idx="141">
                  <c:v>125</c:v>
                </c:pt>
                <c:pt idx="142">
                  <c:v>10</c:v>
                </c:pt>
                <c:pt idx="143">
                  <c:v>100</c:v>
                </c:pt>
                <c:pt idx="144">
                  <c:v>40</c:v>
                </c:pt>
                <c:pt idx="145">
                  <c:v>45</c:v>
                </c:pt>
                <c:pt idx="146">
                  <c:v>45</c:v>
                </c:pt>
                <c:pt idx="147">
                  <c:v>50</c:v>
                </c:pt>
                <c:pt idx="148">
                  <c:v>2</c:v>
                </c:pt>
                <c:pt idx="149">
                  <c:v>1</c:v>
                </c:pt>
                <c:pt idx="150">
                  <c:v>2</c:v>
                </c:pt>
                <c:pt idx="151" formatCode="0%">
                  <c:v>1</c:v>
                </c:pt>
                <c:pt idx="152" formatCode="0%">
                  <c:v>1</c:v>
                </c:pt>
                <c:pt idx="153" formatCode="0%">
                  <c:v>1</c:v>
                </c:pt>
                <c:pt idx="154" formatCode="0%">
                  <c:v>1</c:v>
                </c:pt>
                <c:pt idx="155" formatCode="0%">
                  <c:v>0</c:v>
                </c:pt>
                <c:pt idx="156" formatCode="0%">
                  <c:v>0</c:v>
                </c:pt>
                <c:pt idx="157" formatCode="0%">
                  <c:v>1</c:v>
                </c:pt>
                <c:pt idx="158" formatCode="0%">
                  <c:v>1</c:v>
                </c:pt>
                <c:pt idx="159" formatCode="0%">
                  <c:v>0</c:v>
                </c:pt>
                <c:pt idx="160" formatCode="0%">
                  <c:v>1</c:v>
                </c:pt>
                <c:pt idx="161" formatCode="0%">
                  <c:v>0</c:v>
                </c:pt>
                <c:pt idx="162" formatCode="0%">
                  <c:v>0</c:v>
                </c:pt>
                <c:pt idx="163" formatCode="0%">
                  <c:v>1</c:v>
                </c:pt>
                <c:pt idx="164" formatCode="0%">
                  <c:v>1</c:v>
                </c:pt>
                <c:pt idx="165" formatCode="0%">
                  <c:v>1</c:v>
                </c:pt>
                <c:pt idx="166" formatCode="0%">
                  <c:v>1</c:v>
                </c:pt>
                <c:pt idx="167" formatCode="0%">
                  <c:v>1</c:v>
                </c:pt>
                <c:pt idx="168" formatCode="0%">
                  <c:v>1</c:v>
                </c:pt>
                <c:pt idx="169" formatCode="0%">
                  <c:v>1</c:v>
                </c:pt>
                <c:pt idx="170" formatCode="0%">
                  <c:v>1</c:v>
                </c:pt>
                <c:pt idx="171" formatCode="0%">
                  <c:v>1</c:v>
                </c:pt>
                <c:pt idx="172" formatCode="0%">
                  <c:v>1</c:v>
                </c:pt>
                <c:pt idx="173" formatCode="0%">
                  <c:v>1</c:v>
                </c:pt>
                <c:pt idx="174" formatCode="0%">
                  <c:v>1</c:v>
                </c:pt>
                <c:pt idx="175" formatCode="0%">
                  <c:v>1</c:v>
                </c:pt>
                <c:pt idx="176" formatCode="0%">
                  <c:v>0</c:v>
                </c:pt>
                <c:pt idx="177" formatCode="0%">
                  <c:v>0</c:v>
                </c:pt>
                <c:pt idx="178" formatCode="0%">
                  <c:v>0</c:v>
                </c:pt>
                <c:pt idx="179" formatCode="0%">
                  <c:v>0</c:v>
                </c:pt>
                <c:pt idx="180" formatCode="0%">
                  <c:v>0</c:v>
                </c:pt>
                <c:pt idx="181" formatCode="0%">
                  <c:v>0</c:v>
                </c:pt>
                <c:pt idx="182" formatCode="0%">
                  <c:v>0</c:v>
                </c:pt>
                <c:pt idx="183" formatCode="0%">
                  <c:v>0</c:v>
                </c:pt>
                <c:pt idx="184" formatCode="0%">
                  <c:v>0.98</c:v>
                </c:pt>
                <c:pt idx="185" formatCode="0%">
                  <c:v>0.999</c:v>
                </c:pt>
                <c:pt idx="186" formatCode="0%">
                  <c:v>1</c:v>
                </c:pt>
                <c:pt idx="187" formatCode="0%">
                  <c:v>0.97899999999999998</c:v>
                </c:pt>
                <c:pt idx="188" formatCode="0%">
                  <c:v>1</c:v>
                </c:pt>
                <c:pt idx="189" formatCode="0%">
                  <c:v>1</c:v>
                </c:pt>
                <c:pt idx="190" formatCode="0%">
                  <c:v>1</c:v>
                </c:pt>
                <c:pt idx="191" formatCode="0%">
                  <c:v>1</c:v>
                </c:pt>
                <c:pt idx="192" formatCode="0%">
                  <c:v>1</c:v>
                </c:pt>
                <c:pt idx="193" formatCode="0%">
                  <c:v>0</c:v>
                </c:pt>
                <c:pt idx="194" formatCode="0%">
                  <c:v>1</c:v>
                </c:pt>
                <c:pt idx="195" formatCode="0%">
                  <c:v>1</c:v>
                </c:pt>
                <c:pt idx="196" formatCode="0%">
                  <c:v>1</c:v>
                </c:pt>
                <c:pt idx="197" formatCode="0%">
                  <c:v>0.68619047619047624</c:v>
                </c:pt>
                <c:pt idx="198" formatCode="0%">
                  <c:v>1</c:v>
                </c:pt>
                <c:pt idx="199" formatCode="0%">
                  <c:v>0.75507531106745251</c:v>
                </c:pt>
                <c:pt idx="200" formatCode="0%">
                  <c:v>1</c:v>
                </c:pt>
                <c:pt idx="201" formatCode="0%">
                  <c:v>0.47924528301886793</c:v>
                </c:pt>
                <c:pt idx="202" formatCode="0%">
                  <c:v>0</c:v>
                </c:pt>
                <c:pt idx="203" formatCode="0%">
                  <c:v>0</c:v>
                </c:pt>
                <c:pt idx="204" formatCode="0%">
                  <c:v>0</c:v>
                </c:pt>
                <c:pt idx="205" formatCode="0%">
                  <c:v>0</c:v>
                </c:pt>
                <c:pt idx="206" formatCode="0%">
                  <c:v>0</c:v>
                </c:pt>
                <c:pt idx="207" formatCode="0%">
                  <c:v>0</c:v>
                </c:pt>
                <c:pt idx="208" formatCode="0%">
                  <c:v>0</c:v>
                </c:pt>
                <c:pt idx="209" formatCode="0%">
                  <c:v>0</c:v>
                </c:pt>
                <c:pt idx="210" formatCode="0%">
                  <c:v>1</c:v>
                </c:pt>
                <c:pt idx="211" formatCode="0%">
                  <c:v>1</c:v>
                </c:pt>
                <c:pt idx="212" formatCode="0%">
                  <c:v>1</c:v>
                </c:pt>
                <c:pt idx="213" formatCode="0%">
                  <c:v>0</c:v>
                </c:pt>
              </c:numCache>
            </c:numRef>
          </c:val>
          <c:extLst>
            <c:ext xmlns:c16="http://schemas.microsoft.com/office/drawing/2014/chart" uri="{C3380CC4-5D6E-409C-BE32-E72D297353CC}">
              <c16:uniqueId val="{00000014-22F5-417D-A0B0-C1FC6CF47164}"/>
            </c:ext>
          </c:extLst>
        </c:ser>
        <c:ser>
          <c:idx val="21"/>
          <c:order val="21"/>
          <c:tx>
            <c:strRef>
              <c:f>Monitoreo_Seguimento_Evaluación!$Z$1:$Z$6</c:f>
              <c:strCache>
                <c:ptCount val="6"/>
                <c:pt idx="0">
                  <c:v>Código: F-DE-PE30-02</c:v>
                </c:pt>
                <c:pt idx="1">
                  <c:v>Fecha Aprobación:
08/06/17</c:v>
                </c:pt>
                <c:pt idx="3">
                  <c:v>Versión: 01</c:v>
                </c:pt>
                <c:pt idx="4">
                  <c:v>Pagina ___ de ___</c:v>
                </c:pt>
              </c:strCache>
            </c:strRef>
          </c:tx>
          <c:spPr>
            <a:solidFill>
              <a:schemeClr val="accent4">
                <a:lumMod val="8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Documentos soportes para revisión y validación de información .  Información cargada en el aplicativo web en los plazos establecidos por el Ministerio de Salud y protección Social  y Resolución del IDS</c:v>
                  </c:pt>
                  <c:pt idx="105">
                    <c:v>- Documento del PSFF presentado a Ministerio de Hacienda y viabilizado a la ESE.  
- Informe de monitoreo  Trimestral del  PSFF entregado por la ESE con PSFF para Revisión y validación.
- Informe de Seguimiento Trimestral elaborado a las ESE con PSFF y env</c:v>
                  </c:pt>
                  <c:pt idx="106">
                    <c:v>Actas de conciliación  que serán generadas en virtud de la Resoluciòn 1545 de 2019 y sus modificaciones desde el  aplicativo de gestión de aportes patronales del MSPS o a traves de cumplimiento deotras normas. 
- Cierre de mesas y cargue de Actas de concil</c:v>
                  </c:pt>
                  <c:pt idx="107">
                    <c:v>Grupo Financiero - Asesores con responsabilidad de las ESE para documento de distribución y ejecución Recursos de Oferta del sistema General de Participaciones</c:v>
                  </c:pt>
                  <c:pt idx="108">
                    <c:v>Total asignado por resolucion y Numero de ESE con  valor asignado - Informes de ejecuciòn y reportes exigidos por la norma  para su ejecuciòn</c:v>
                  </c:pt>
                  <c:pt idx="109">
                    <c:v>Circularizar lineamientos para elaboración del proyecto de presupuesto ingresos y gastos de la vigencia 2023. Presupuestos elaborados. Presupuestos programados. Modificaciones presupuestales asesoradas.  Conceptos aprobación presupuesto y modificaciones a </c:v>
                  </c:pt>
                  <c:pt idx="110">
                    <c:v>Documentos soportes presentados por la ESE a las cuales se le asignaron recursos de acuerdo a la descripción de la medida asignada.  Resolución IDS asignación cupo recursos. Archivos documentales concepto de pago. </c:v>
                  </c:pt>
                  <c:pt idx="111">
                    <c:v>Consolidado de la documentación solicitada y remitida a la Contadora del Departamento </c:v>
                  </c:pt>
                  <c:pt idx="112">
                    <c:v>Plan de Desarrollo del Departamento elaborado 2024-2027</c:v>
                  </c:pt>
                  <c:pt idx="113">
                    <c:v>Certificaciones e informes financiero requerido de cada muncipio descentralizado según metodología MSPS</c:v>
                  </c:pt>
                  <c:pt idx="114">
                    <c:v>Resolución (s) de distribución de recursos de confinanciación por municipios y cuadro de distribución por fuentes del régimen subsidiado- Acto Administrativo de ajustes de recursos con y sin situación de fondos de acuerdo a la LMA mensual</c:v>
                  </c:pt>
                  <c:pt idx="115">
                    <c:v>Documentos de constitución de Reservas y Cuentas por pagar, cuadro operaciones de cierre.</c:v>
                  </c:pt>
                  <c:pt idx="116">
                    <c:v>Ejecución presupuestal de Ingresos y Gastos</c:v>
                  </c:pt>
                  <c:pt idx="117">
                    <c:v>Informes contables presentados a los Entes Nacionales y de Control y registro operaciones en el sofware de TNS</c:v>
                  </c:pt>
                  <c:pt idx="118">
                    <c:v>movimientos de presupuesto, contabilidad y tesoreria registrados en el sistema integrado financiero TNS</c:v>
                  </c:pt>
                  <c:pt idx="119">
                    <c:v>Cuentas de cobro con el cumplimiento de los requisitos registradas y pagadas</c:v>
                  </c:pt>
                  <c:pt idx="120">
                    <c:v>Documentos : Ordenanzas y/o Decretos. Acuerdos Junta de Salud </c:v>
                  </c:pt>
                  <c:pt idx="121">
                    <c:v>Informes presentados oportunamente a entes nacionales y de control fiscal en medio físico y/o magnético o en archivos planos a través de cargas en páguina web</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Sistemas de Información</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Coordinar la entrega y validación de  la información hospitalaria en la aplicación del Decreto 2193 de 2004, a todas la Red Pública del Departamento</c:v>
                  </c:pt>
                  <c:pt idx="105">
                    <c:v>Coordinar la elaboración de los Programas de Saneamiento Fiscal y Financiero de las ESE categorizadas en riesgo medio o alto de acuerdo al aplicativo y metodología del MSE de los PSFF de las ESE, páguina web del Ministerio de Hacienda y Crédito Público  y </c:v>
                  </c:pt>
                  <c:pt idx="106">
                    <c:v>Convocar y coordinar mesas de saneamiento  de acuerdo a la solicitud de las entidades empledoras o Administradoras en cumplimiento de información  del  inciso   segundo  del  artículo  9 de  la Resolución 1545-10/06/2019 
- Actualizar el registro de la  in</c:v>
                  </c:pt>
                  <c:pt idx="107">
                    <c:v>Documento de Distribución recursos SGP- Subsidio Oferta por ESE y por Municipio aprobados por Comité Directivo-  Indicadores Financieros concertado por ESE y Certificaciones trimestrales de seguimiento .</c:v>
                  </c:pt>
                  <c:pt idx="108">
                    <c:v>Expedir Concepto Técnico para incorporar al presupuesto los recursos del MSPS asignados por Resolcuiòn - Realizar seguimiento a la ejecuciòn, verificar cumplimiento de requisitos y  reportes a través de las plataforma SIHO o el medio que defina el MSPS par</c:v>
                  </c:pt>
                  <c:pt idx="109">
                    <c:v>Asesoría, asistencia técnica y revisión:  elaboración del Presupuesto de Ingresos y Gastos de las ESE del departamento para la siguiente vigencia. - Modificaciones, adiciones al Presupuesto de Ingresos y Gastos, plan de cargos  de las ESE del Departamento </c:v>
                  </c:pt>
                  <c:pt idx="110">
                    <c:v>Realizar propuesta de distribución de los recursos cupos asignados como apoyo a los PSFF a las ESE categorizadas en riesgo medio y alto y modificaciones a la propuesta.  - Asistencia Técnica, seguimiento, revisión, aprobación conceptos objeto de pago por p</c:v>
                  </c:pt>
                  <c:pt idx="111">
                    <c:v>Realizar comunicación solicitud información cuadros informe a la Contraloria General de la Nación (SIRECI) sobre ejecución recursos del Sistema General de Participaciones. Consolidado de la información.</c:v>
                  </c:pt>
                  <c:pt idx="112">
                    <c:v>Colaborar en la ejecución del Plan de Desarrollo del Departamento en lo correspondiente a recursos financieros del sector salud</c:v>
                  </c:pt>
                  <c:pt idx="113">
                    <c:v>Acreditación de Municipios Descentralizados en aspectos financieros</c:v>
                  </c:pt>
                  <c:pt idx="114">
                    <c:v>Coordinar la aplicación de los recursos de Rentas Cedidas, para cofinanciar el régimen subsidado en el 2023. Ajustar de acuerdo a la LMA los recursos girados con y sin situación de fondos</c:v>
                  </c:pt>
                  <c:pt idx="115">
                    <c:v>Efectuar reuniones para realizar el cierre vigencia 2023 de la Sede del Instituto Departamental de Salud con la conciliación entre las Oficinas de Presupuesto , contabilidad y Tesoreria y producir los Actos Administrativos </c:v>
                  </c:pt>
                  <c:pt idx="116">
                    <c:v>Desarrollo de actividades financieras: Ejecución del Presupuesto vigencia 2023</c:v>
                  </c:pt>
                  <c:pt idx="117">
                    <c:v>Contabilización de operaciones económicas, financieras y contables , elaboración informes contables</c:v>
                  </c:pt>
                  <c:pt idx="118">
                    <c:v>Registro Presupuestal de la vigencia  2024  con sus ejecución de disponibildiades, registros y definitivas presupuestales. Recaudos de Tesoreria, pago de compromisos: Conciliaciones, boletines de caja, elaboración y presentación de informes
</c:v>
                  </c:pt>
                  <c:pt idx="119">
                    <c:v>Elaboración, radicación y trámite de ordenes de pago diferentes conceptos</c:v>
                  </c:pt>
                  <c:pt idx="120">
                    <c:v>Coordinar y elaborar los proyectos de ordenanzas, decretos, acuerdos de junta, elaborar y modificar el presupuesto de rentas y gastos del Instituto.</c:v>
                  </c:pt>
                  <c:pt idx="121">
                    <c:v>Elaboración de los diferentes informes requeridos por los Entes Nacional y Entes de Control</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Direccionamiento
Estrategico</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Cin asignacion de recursos SGP-SUBSIDIO A LA OFERTA</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Grupo Recursos Humanos</c:v>
                  </c:pt>
                  <c:pt idx="135">
                    <c:v>ATENCION EN SALUD </c:v>
                  </c:pt>
                  <c:pt idx="188">
                    <c:v>SALUD PUBLICA </c:v>
                  </c:pt>
                </c:lvl>
              </c:multiLvlStrCache>
            </c:multiLvlStrRef>
          </c:cat>
          <c:val>
            <c:numRef>
              <c:f>Monitoreo_Seguimento_Evaluación!$Z$7:$Z$220</c:f>
              <c:numCache>
                <c:formatCode>General</c:formatCode>
                <c:ptCount val="214"/>
                <c:pt idx="1">
                  <c:v>0</c:v>
                </c:pt>
                <c:pt idx="3">
                  <c:v>0</c:v>
                </c:pt>
                <c:pt idx="4">
                  <c:v>0</c:v>
                </c:pt>
                <c:pt idx="7">
                  <c:v>0</c:v>
                </c:pt>
                <c:pt idx="8">
                  <c:v>0</c:v>
                </c:pt>
                <c:pt idx="10">
                  <c:v>0</c:v>
                </c:pt>
                <c:pt idx="11">
                  <c:v>0</c:v>
                </c:pt>
                <c:pt idx="20">
                  <c:v>0</c:v>
                </c:pt>
                <c:pt idx="21">
                  <c:v>0</c:v>
                </c:pt>
                <c:pt idx="22">
                  <c:v>0</c:v>
                </c:pt>
                <c:pt idx="26">
                  <c:v>0</c:v>
                </c:pt>
                <c:pt idx="27">
                  <c:v>0</c:v>
                </c:pt>
                <c:pt idx="28" formatCode="@">
                  <c:v>0</c:v>
                </c:pt>
                <c:pt idx="29">
                  <c:v>0</c:v>
                </c:pt>
                <c:pt idx="30">
                  <c:v>0</c:v>
                </c:pt>
                <c:pt idx="31">
                  <c:v>0</c:v>
                </c:pt>
                <c:pt idx="36">
                  <c:v>0</c:v>
                </c:pt>
                <c:pt idx="38" formatCode="0%">
                  <c:v>1</c:v>
                </c:pt>
                <c:pt idx="39" formatCode="0%">
                  <c:v>1</c:v>
                </c:pt>
                <c:pt idx="40" formatCode="0%">
                  <c:v>1</c:v>
                </c:pt>
                <c:pt idx="41" formatCode="0%">
                  <c:v>1</c:v>
                </c:pt>
                <c:pt idx="42" formatCode="0%">
                  <c:v>1</c:v>
                </c:pt>
                <c:pt idx="43" formatCode="0%">
                  <c:v>1</c:v>
                </c:pt>
                <c:pt idx="44" formatCode="0%">
                  <c:v>1</c:v>
                </c:pt>
                <c:pt idx="45">
                  <c:v>0</c:v>
                </c:pt>
                <c:pt idx="46">
                  <c:v>0</c:v>
                </c:pt>
                <c:pt idx="47">
                  <c:v>0</c:v>
                </c:pt>
                <c:pt idx="61">
                  <c:v>0</c:v>
                </c:pt>
                <c:pt idx="69">
                  <c:v>0</c:v>
                </c:pt>
                <c:pt idx="81">
                  <c:v>0</c:v>
                </c:pt>
                <c:pt idx="83">
                  <c:v>0</c:v>
                </c:pt>
                <c:pt idx="90">
                  <c:v>0</c:v>
                </c:pt>
                <c:pt idx="104" formatCode="0%">
                  <c:v>1</c:v>
                </c:pt>
                <c:pt idx="105" formatCode="0%">
                  <c:v>1</c:v>
                </c:pt>
                <c:pt idx="106" formatCode="0%">
                  <c:v>1</c:v>
                </c:pt>
                <c:pt idx="107" formatCode="0%">
                  <c:v>1</c:v>
                </c:pt>
                <c:pt idx="108" formatCode="0%">
                  <c:v>0.23964418409223417</c:v>
                </c:pt>
                <c:pt idx="109" formatCode="0%">
                  <c:v>1</c:v>
                </c:pt>
                <c:pt idx="110" formatCode="0%">
                  <c:v>0</c:v>
                </c:pt>
                <c:pt idx="111" formatCode="0%">
                  <c:v>1</c:v>
                </c:pt>
                <c:pt idx="112" formatCode="0%">
                  <c:v>1</c:v>
                </c:pt>
                <c:pt idx="113" formatCode="0%">
                  <c:v>1</c:v>
                </c:pt>
                <c:pt idx="114" formatCode="0%">
                  <c:v>0.52283537001480329</c:v>
                </c:pt>
                <c:pt idx="115" formatCode="0%">
                  <c:v>1</c:v>
                </c:pt>
                <c:pt idx="116" formatCode="0%">
                  <c:v>2.5</c:v>
                </c:pt>
                <c:pt idx="117" formatCode="0%">
                  <c:v>2.5</c:v>
                </c:pt>
                <c:pt idx="118" formatCode="0%">
                  <c:v>1</c:v>
                </c:pt>
                <c:pt idx="119" formatCode="0%">
                  <c:v>1</c:v>
                </c:pt>
                <c:pt idx="120" formatCode="0%">
                  <c:v>1</c:v>
                </c:pt>
                <c:pt idx="121" formatCode="0%">
                  <c:v>1</c:v>
                </c:pt>
                <c:pt idx="122" formatCode="0%">
                  <c:v>1</c:v>
                </c:pt>
                <c:pt idx="123" formatCode="0%">
                  <c:v>1</c:v>
                </c:pt>
                <c:pt idx="124" formatCode="0%">
                  <c:v>1</c:v>
                </c:pt>
                <c:pt idx="125" formatCode="0%">
                  <c:v>1</c:v>
                </c:pt>
                <c:pt idx="126" formatCode="0%">
                  <c:v>1</c:v>
                </c:pt>
                <c:pt idx="127" formatCode="0%">
                  <c:v>1</c:v>
                </c:pt>
                <c:pt idx="128" formatCode="0%">
                  <c:v>1</c:v>
                </c:pt>
                <c:pt idx="129" formatCode="0%">
                  <c:v>1</c:v>
                </c:pt>
                <c:pt idx="130" formatCode="0%">
                  <c:v>1</c:v>
                </c:pt>
                <c:pt idx="131" formatCode="0%">
                  <c:v>1</c:v>
                </c:pt>
                <c:pt idx="132" formatCode="0%">
                  <c:v>1</c:v>
                </c:pt>
                <c:pt idx="133" formatCode="0%">
                  <c:v>1</c:v>
                </c:pt>
                <c:pt idx="134" formatCode="0%">
                  <c:v>1</c:v>
                </c:pt>
                <c:pt idx="136" formatCode="0%">
                  <c:v>0</c:v>
                </c:pt>
                <c:pt idx="137" formatCode="0%">
                  <c:v>0</c:v>
                </c:pt>
                <c:pt idx="140" formatCode="0%">
                  <c:v>0</c:v>
                </c:pt>
                <c:pt idx="141" formatCode="0%">
                  <c:v>0</c:v>
                </c:pt>
                <c:pt idx="142" formatCode="0%">
                  <c:v>0</c:v>
                </c:pt>
                <c:pt idx="143" formatCode="0%">
                  <c:v>0</c:v>
                </c:pt>
                <c:pt idx="144" formatCode="0%">
                  <c:v>0</c:v>
                </c:pt>
                <c:pt idx="145" formatCode="0%">
                  <c:v>0</c:v>
                </c:pt>
                <c:pt idx="146" formatCode="0%">
                  <c:v>0</c:v>
                </c:pt>
                <c:pt idx="147" formatCode="0%">
                  <c:v>0</c:v>
                </c:pt>
                <c:pt idx="148" formatCode="0%">
                  <c:v>0</c:v>
                </c:pt>
                <c:pt idx="149" formatCode="0%">
                  <c:v>0</c:v>
                </c:pt>
                <c:pt idx="150" formatCode="0%">
                  <c:v>0</c:v>
                </c:pt>
                <c:pt idx="160">
                  <c:v>0</c:v>
                </c:pt>
                <c:pt idx="171">
                  <c:v>0</c:v>
                </c:pt>
                <c:pt idx="17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numCache>
            </c:numRef>
          </c:val>
          <c:extLst>
            <c:ext xmlns:c16="http://schemas.microsoft.com/office/drawing/2014/chart" uri="{C3380CC4-5D6E-409C-BE32-E72D297353CC}">
              <c16:uniqueId val="{00000015-22F5-417D-A0B0-C1FC6CF47164}"/>
            </c:ext>
          </c:extLst>
        </c:ser>
        <c:ser>
          <c:idx val="22"/>
          <c:order val="22"/>
          <c:tx>
            <c:strRef>
              <c:f>Monitoreo_Seguimento_Evaluación!$AA$1:$AA$6</c:f>
              <c:strCache>
                <c:ptCount val="6"/>
                <c:pt idx="0">
                  <c:v>Código: F-DE-PE30-02</c:v>
                </c:pt>
                <c:pt idx="1">
                  <c:v>Fecha Aprobación:
08/06/17</c:v>
                </c:pt>
                <c:pt idx="3">
                  <c:v>Versión: 01</c:v>
                </c:pt>
                <c:pt idx="4">
                  <c:v>Pagina ___ de ___</c:v>
                </c:pt>
              </c:strCache>
            </c:strRef>
          </c:tx>
          <c:spPr>
            <a:solidFill>
              <a:schemeClr val="accent5">
                <a:lumMod val="8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Documentos soportes para revisión y validación de información .  Información cargada en el aplicativo web en los plazos establecidos por el Ministerio de Salud y protección Social  y Resolución del IDS</c:v>
                  </c:pt>
                  <c:pt idx="105">
                    <c:v>- Documento del PSFF presentado a Ministerio de Hacienda y viabilizado a la ESE.  
- Informe de monitoreo  Trimestral del  PSFF entregado por la ESE con PSFF para Revisión y validación.
- Informe de Seguimiento Trimestral elaborado a las ESE con PSFF y env</c:v>
                  </c:pt>
                  <c:pt idx="106">
                    <c:v>Actas de conciliación  que serán generadas en virtud de la Resoluciòn 1545 de 2019 y sus modificaciones desde el  aplicativo de gestión de aportes patronales del MSPS o a traves de cumplimiento deotras normas. 
- Cierre de mesas y cargue de Actas de concil</c:v>
                  </c:pt>
                  <c:pt idx="107">
                    <c:v>Grupo Financiero - Asesores con responsabilidad de las ESE para documento de distribución y ejecución Recursos de Oferta del sistema General de Participaciones</c:v>
                  </c:pt>
                  <c:pt idx="108">
                    <c:v>Total asignado por resolucion y Numero de ESE con  valor asignado - Informes de ejecuciòn y reportes exigidos por la norma  para su ejecuciòn</c:v>
                  </c:pt>
                  <c:pt idx="109">
                    <c:v>Circularizar lineamientos para elaboración del proyecto de presupuesto ingresos y gastos de la vigencia 2023. Presupuestos elaborados. Presupuestos programados. Modificaciones presupuestales asesoradas.  Conceptos aprobación presupuesto y modificaciones a </c:v>
                  </c:pt>
                  <c:pt idx="110">
                    <c:v>Documentos soportes presentados por la ESE a las cuales se le asignaron recursos de acuerdo a la descripción de la medida asignada.  Resolución IDS asignación cupo recursos. Archivos documentales concepto de pago. </c:v>
                  </c:pt>
                  <c:pt idx="111">
                    <c:v>Consolidado de la documentación solicitada y remitida a la Contadora del Departamento </c:v>
                  </c:pt>
                  <c:pt idx="112">
                    <c:v>Plan de Desarrollo del Departamento elaborado 2024-2027</c:v>
                  </c:pt>
                  <c:pt idx="113">
                    <c:v>Certificaciones e informes financiero requerido de cada muncipio descentralizado según metodología MSPS</c:v>
                  </c:pt>
                  <c:pt idx="114">
                    <c:v>Resolución (s) de distribución de recursos de confinanciación por municipios y cuadro de distribución por fuentes del régimen subsidiado- Acto Administrativo de ajustes de recursos con y sin situación de fondos de acuerdo a la LMA mensual</c:v>
                  </c:pt>
                  <c:pt idx="115">
                    <c:v>Documentos de constitución de Reservas y Cuentas por pagar, cuadro operaciones de cierre.</c:v>
                  </c:pt>
                  <c:pt idx="116">
                    <c:v>Ejecución presupuestal de Ingresos y Gastos</c:v>
                  </c:pt>
                  <c:pt idx="117">
                    <c:v>Informes contables presentados a los Entes Nacionales y de Control y registro operaciones en el sofware de TNS</c:v>
                  </c:pt>
                  <c:pt idx="118">
                    <c:v>movimientos de presupuesto, contabilidad y tesoreria registrados en el sistema integrado financiero TNS</c:v>
                  </c:pt>
                  <c:pt idx="119">
                    <c:v>Cuentas de cobro con el cumplimiento de los requisitos registradas y pagadas</c:v>
                  </c:pt>
                  <c:pt idx="120">
                    <c:v>Documentos : Ordenanzas y/o Decretos. Acuerdos Junta de Salud </c:v>
                  </c:pt>
                  <c:pt idx="121">
                    <c:v>Informes presentados oportunamente a entes nacionales y de control fiscal en medio físico y/o magnético o en archivos planos a través de cargas en páguina web</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Sistemas de Información</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Coordinar la entrega y validación de  la información hospitalaria en la aplicación del Decreto 2193 de 2004, a todas la Red Pública del Departamento</c:v>
                  </c:pt>
                  <c:pt idx="105">
                    <c:v>Coordinar la elaboración de los Programas de Saneamiento Fiscal y Financiero de las ESE categorizadas en riesgo medio o alto de acuerdo al aplicativo y metodología del MSE de los PSFF de las ESE, páguina web del Ministerio de Hacienda y Crédito Público  y </c:v>
                  </c:pt>
                  <c:pt idx="106">
                    <c:v>Convocar y coordinar mesas de saneamiento  de acuerdo a la solicitud de las entidades empledoras o Administradoras en cumplimiento de información  del  inciso   segundo  del  artículo  9 de  la Resolución 1545-10/06/2019 
- Actualizar el registro de la  in</c:v>
                  </c:pt>
                  <c:pt idx="107">
                    <c:v>Documento de Distribución recursos SGP- Subsidio Oferta por ESE y por Municipio aprobados por Comité Directivo-  Indicadores Financieros concertado por ESE y Certificaciones trimestrales de seguimiento .</c:v>
                  </c:pt>
                  <c:pt idx="108">
                    <c:v>Expedir Concepto Técnico para incorporar al presupuesto los recursos del MSPS asignados por Resolcuiòn - Realizar seguimiento a la ejecuciòn, verificar cumplimiento de requisitos y  reportes a través de las plataforma SIHO o el medio que defina el MSPS par</c:v>
                  </c:pt>
                  <c:pt idx="109">
                    <c:v>Asesoría, asistencia técnica y revisión:  elaboración del Presupuesto de Ingresos y Gastos de las ESE del departamento para la siguiente vigencia. - Modificaciones, adiciones al Presupuesto de Ingresos y Gastos, plan de cargos  de las ESE del Departamento </c:v>
                  </c:pt>
                  <c:pt idx="110">
                    <c:v>Realizar propuesta de distribución de los recursos cupos asignados como apoyo a los PSFF a las ESE categorizadas en riesgo medio y alto y modificaciones a la propuesta.  - Asistencia Técnica, seguimiento, revisión, aprobación conceptos objeto de pago por p</c:v>
                  </c:pt>
                  <c:pt idx="111">
                    <c:v>Realizar comunicación solicitud información cuadros informe a la Contraloria General de la Nación (SIRECI) sobre ejecución recursos del Sistema General de Participaciones. Consolidado de la información.</c:v>
                  </c:pt>
                  <c:pt idx="112">
                    <c:v>Colaborar en la ejecución del Plan de Desarrollo del Departamento en lo correspondiente a recursos financieros del sector salud</c:v>
                  </c:pt>
                  <c:pt idx="113">
                    <c:v>Acreditación de Municipios Descentralizados en aspectos financieros</c:v>
                  </c:pt>
                  <c:pt idx="114">
                    <c:v>Coordinar la aplicación de los recursos de Rentas Cedidas, para cofinanciar el régimen subsidado en el 2023. Ajustar de acuerdo a la LMA los recursos girados con y sin situación de fondos</c:v>
                  </c:pt>
                  <c:pt idx="115">
                    <c:v>Efectuar reuniones para realizar el cierre vigencia 2023 de la Sede del Instituto Departamental de Salud con la conciliación entre las Oficinas de Presupuesto , contabilidad y Tesoreria y producir los Actos Administrativos </c:v>
                  </c:pt>
                  <c:pt idx="116">
                    <c:v>Desarrollo de actividades financieras: Ejecución del Presupuesto vigencia 2023</c:v>
                  </c:pt>
                  <c:pt idx="117">
                    <c:v>Contabilización de operaciones económicas, financieras y contables , elaboración informes contables</c:v>
                  </c:pt>
                  <c:pt idx="118">
                    <c:v>Registro Presupuestal de la vigencia  2024  con sus ejecución de disponibildiades, registros y definitivas presupuestales. Recaudos de Tesoreria, pago de compromisos: Conciliaciones, boletines de caja, elaboración y presentación de informes
</c:v>
                  </c:pt>
                  <c:pt idx="119">
                    <c:v>Elaboración, radicación y trámite de ordenes de pago diferentes conceptos</c:v>
                  </c:pt>
                  <c:pt idx="120">
                    <c:v>Coordinar y elaborar los proyectos de ordenanzas, decretos, acuerdos de junta, elaborar y modificar el presupuesto de rentas y gastos del Instituto.</c:v>
                  </c:pt>
                  <c:pt idx="121">
                    <c:v>Elaboración de los diferentes informes requeridos por los Entes Nacional y Entes de Control</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Direccionamiento
Estrategico</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Cin asignacion de recursos SGP-SUBSIDIO A LA OFERTA</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Grupo Recursos Humanos</c:v>
                  </c:pt>
                  <c:pt idx="135">
                    <c:v>ATENCION EN SALUD </c:v>
                  </c:pt>
                  <c:pt idx="188">
                    <c:v>SALUD PUBLICA </c:v>
                  </c:pt>
                </c:lvl>
              </c:multiLvlStrCache>
            </c:multiLvlStrRef>
          </c:cat>
          <c:val>
            <c:numRef>
              <c:f>Monitoreo_Seguimento_Evaluación!$AA$7:$AA$220</c:f>
              <c:numCache>
                <c:formatCode>General</c:formatCode>
                <c:ptCount val="214"/>
                <c:pt idx="1">
                  <c:v>0</c:v>
                </c:pt>
                <c:pt idx="3" formatCode="0%">
                  <c:v>0</c:v>
                </c:pt>
                <c:pt idx="4" formatCode="0%">
                  <c:v>0</c:v>
                </c:pt>
                <c:pt idx="5" formatCode="0%">
                  <c:v>32</c:v>
                </c:pt>
                <c:pt idx="6" formatCode="0%">
                  <c:v>32</c:v>
                </c:pt>
                <c:pt idx="7" formatCode="0%">
                  <c:v>0</c:v>
                </c:pt>
                <c:pt idx="8" formatCode="0%">
                  <c:v>0</c:v>
                </c:pt>
                <c:pt idx="9" formatCode="0%">
                  <c:v>2</c:v>
                </c:pt>
                <c:pt idx="10" formatCode="0%">
                  <c:v>0</c:v>
                </c:pt>
                <c:pt idx="11" formatCode="0%">
                  <c:v>0</c:v>
                </c:pt>
                <c:pt idx="12" formatCode="0%">
                  <c:v>0</c:v>
                </c:pt>
                <c:pt idx="13" formatCode="0%">
                  <c:v>0</c:v>
                </c:pt>
                <c:pt idx="14" formatCode="0%">
                  <c:v>0</c:v>
                </c:pt>
                <c:pt idx="15" formatCode="0%">
                  <c:v>0</c:v>
                </c:pt>
                <c:pt idx="16" formatCode="0%">
                  <c:v>0.42857142857142855</c:v>
                </c:pt>
                <c:pt idx="17" formatCode="0%">
                  <c:v>0</c:v>
                </c:pt>
                <c:pt idx="18" formatCode="0%">
                  <c:v>0</c:v>
                </c:pt>
                <c:pt idx="19" formatCode="0%">
                  <c:v>18</c:v>
                </c:pt>
                <c:pt idx="20" formatCode="0%">
                  <c:v>0</c:v>
                </c:pt>
                <c:pt idx="21" formatCode="0%">
                  <c:v>0</c:v>
                </c:pt>
                <c:pt idx="22" formatCode="0%">
                  <c:v>0</c:v>
                </c:pt>
                <c:pt idx="23" formatCode="0%">
                  <c:v>0</c:v>
                </c:pt>
                <c:pt idx="24" formatCode="0%">
                  <c:v>0</c:v>
                </c:pt>
                <c:pt idx="25" formatCode="0%">
                  <c:v>0</c:v>
                </c:pt>
                <c:pt idx="26" formatCode="0%">
                  <c:v>0</c:v>
                </c:pt>
                <c:pt idx="27" formatCode="0%">
                  <c:v>0</c:v>
                </c:pt>
                <c:pt idx="28" formatCode="0%">
                  <c:v>0</c:v>
                </c:pt>
                <c:pt idx="29" formatCode="0%">
                  <c:v>0</c:v>
                </c:pt>
                <c:pt idx="30" formatCode="0%">
                  <c:v>0</c:v>
                </c:pt>
                <c:pt idx="31" formatCode="0.0%">
                  <c:v>0</c:v>
                </c:pt>
                <c:pt idx="32" formatCode="0%">
                  <c:v>0</c:v>
                </c:pt>
                <c:pt idx="33" formatCode="0%">
                  <c:v>0</c:v>
                </c:pt>
                <c:pt idx="34" formatCode="0%">
                  <c:v>0</c:v>
                </c:pt>
                <c:pt idx="35" formatCode="0%">
                  <c:v>0</c:v>
                </c:pt>
                <c:pt idx="36" formatCode="0%">
                  <c:v>0</c:v>
                </c:pt>
                <c:pt idx="37" formatCode="0%">
                  <c:v>0</c:v>
                </c:pt>
                <c:pt idx="38">
                  <c:v>0</c:v>
                </c:pt>
                <c:pt idx="39">
                  <c:v>0</c:v>
                </c:pt>
                <c:pt idx="40">
                  <c:v>0</c:v>
                </c:pt>
                <c:pt idx="41">
                  <c:v>0</c:v>
                </c:pt>
                <c:pt idx="42" formatCode="@">
                  <c:v>0</c:v>
                </c:pt>
                <c:pt idx="43">
                  <c:v>0</c:v>
                </c:pt>
                <c:pt idx="44">
                  <c:v>0</c:v>
                </c:pt>
                <c:pt idx="45" formatCode="0%">
                  <c:v>1</c:v>
                </c:pt>
                <c:pt idx="46" formatCode="0%">
                  <c:v>1</c:v>
                </c:pt>
                <c:pt idx="47" formatCode="0%">
                  <c:v>1</c:v>
                </c:pt>
                <c:pt idx="48" formatCode="0%">
                  <c:v>1</c:v>
                </c:pt>
                <c:pt idx="49" formatCode="0%">
                  <c:v>1</c:v>
                </c:pt>
                <c:pt idx="50" formatCode="0%">
                  <c:v>1</c:v>
                </c:pt>
                <c:pt idx="52" formatCode="0%">
                  <c:v>0</c:v>
                </c:pt>
                <c:pt idx="54" formatCode="0%">
                  <c:v>1</c:v>
                </c:pt>
                <c:pt idx="56" formatCode="0%">
                  <c:v>0</c:v>
                </c:pt>
                <c:pt idx="57" formatCode="0%">
                  <c:v>0</c:v>
                </c:pt>
                <c:pt idx="59" formatCode="0%">
                  <c:v>0</c:v>
                </c:pt>
                <c:pt idx="60" formatCode="0%">
                  <c:v>0</c:v>
                </c:pt>
                <c:pt idx="61" formatCode="0%">
                  <c:v>0</c:v>
                </c:pt>
                <c:pt idx="62" formatCode="0%">
                  <c:v>0</c:v>
                </c:pt>
                <c:pt idx="63" formatCode="0%">
                  <c:v>0</c:v>
                </c:pt>
                <c:pt idx="64" formatCode="0%">
                  <c:v>0</c:v>
                </c:pt>
                <c:pt idx="65" formatCode="0%">
                  <c:v>0</c:v>
                </c:pt>
                <c:pt idx="66" formatCode="0%">
                  <c:v>0</c:v>
                </c:pt>
                <c:pt idx="67" formatCode="0%">
                  <c:v>0</c:v>
                </c:pt>
                <c:pt idx="68" formatCode="0%">
                  <c:v>0</c:v>
                </c:pt>
                <c:pt idx="69" formatCode="0%">
                  <c:v>0</c:v>
                </c:pt>
                <c:pt idx="71" formatCode="0%">
                  <c:v>0</c:v>
                </c:pt>
                <c:pt idx="72" formatCode="0%">
                  <c:v>0</c:v>
                </c:pt>
                <c:pt idx="76" formatCode="0%">
                  <c:v>0</c:v>
                </c:pt>
                <c:pt idx="77" formatCode="0%">
                  <c:v>0</c:v>
                </c:pt>
                <c:pt idx="81" formatCode="0%">
                  <c:v>0</c:v>
                </c:pt>
                <c:pt idx="83" formatCode="0%">
                  <c:v>1.0689655172413792</c:v>
                </c:pt>
                <c:pt idx="84" formatCode="0%">
                  <c:v>1.0689655172413792</c:v>
                </c:pt>
                <c:pt idx="85" formatCode="0%">
                  <c:v>0</c:v>
                </c:pt>
                <c:pt idx="86" formatCode="0%">
                  <c:v>0</c:v>
                </c:pt>
                <c:pt idx="88" formatCode="0">
                  <c:v>0</c:v>
                </c:pt>
                <c:pt idx="90" formatCode="0%">
                  <c:v>1.2</c:v>
                </c:pt>
                <c:pt idx="92" formatCode="0%">
                  <c:v>1</c:v>
                </c:pt>
                <c:pt idx="93" formatCode="0%">
                  <c:v>1</c:v>
                </c:pt>
                <c:pt idx="94" formatCode="0%">
                  <c:v>1</c:v>
                </c:pt>
                <c:pt idx="95" formatCode="0%">
                  <c:v>1</c:v>
                </c:pt>
                <c:pt idx="96" formatCode="0%">
                  <c:v>1</c:v>
                </c:pt>
                <c:pt idx="97" formatCode="0%">
                  <c:v>1</c:v>
                </c:pt>
                <c:pt idx="98" formatCode="0%">
                  <c:v>1</c:v>
                </c:pt>
                <c:pt idx="99" formatCode="0%">
                  <c:v>1</c:v>
                </c:pt>
                <c:pt idx="100" formatCode="0%">
                  <c:v>1</c:v>
                </c:pt>
                <c:pt idx="101" formatCode="0%">
                  <c:v>1</c:v>
                </c:pt>
                <c:pt idx="102" formatCode="0%">
                  <c:v>1</c:v>
                </c:pt>
                <c:pt idx="103" formatCode="0%">
                  <c:v>1</c:v>
                </c:pt>
                <c:pt idx="104" formatCode="0%">
                  <c:v>2.5</c:v>
                </c:pt>
                <c:pt idx="105" formatCode="0%">
                  <c:v>0</c:v>
                </c:pt>
                <c:pt idx="106" formatCode="0%">
                  <c:v>3.9411764705882355</c:v>
                </c:pt>
                <c:pt idx="107" formatCode="0%">
                  <c:v>0</c:v>
                </c:pt>
                <c:pt idx="108" formatCode="0%">
                  <c:v>0</c:v>
                </c:pt>
                <c:pt idx="109" formatCode="0%">
                  <c:v>6.4</c:v>
                </c:pt>
                <c:pt idx="110" formatCode="0%">
                  <c:v>0</c:v>
                </c:pt>
                <c:pt idx="111" formatCode="0%">
                  <c:v>1</c:v>
                </c:pt>
                <c:pt idx="112" formatCode="0%">
                  <c:v>7</c:v>
                </c:pt>
                <c:pt idx="113" formatCode="0%">
                  <c:v>0</c:v>
                </c:pt>
                <c:pt idx="114" formatCode="0%">
                  <c:v>33.126152820607196</c:v>
                </c:pt>
                <c:pt idx="115" formatCode="0%">
                  <c:v>2</c:v>
                </c:pt>
                <c:pt idx="116" formatCode="0%">
                  <c:v>16</c:v>
                </c:pt>
                <c:pt idx="117" formatCode="0%">
                  <c:v>16</c:v>
                </c:pt>
                <c:pt idx="118" formatCode="0%">
                  <c:v>16.227378190255219</c:v>
                </c:pt>
                <c:pt idx="119" formatCode="0%">
                  <c:v>16.227378190255219</c:v>
                </c:pt>
                <c:pt idx="120" formatCode="0%">
                  <c:v>10</c:v>
                </c:pt>
                <c:pt idx="121" formatCode="0%">
                  <c:v>3.4230769230769229</c:v>
                </c:pt>
                <c:pt idx="122" formatCode="0%">
                  <c:v>1</c:v>
                </c:pt>
                <c:pt idx="123" formatCode="0%">
                  <c:v>0</c:v>
                </c:pt>
                <c:pt idx="124" formatCode="0%">
                  <c:v>1</c:v>
                </c:pt>
                <c:pt idx="125" formatCode="0%">
                  <c:v>1</c:v>
                </c:pt>
                <c:pt idx="126" formatCode="0%">
                  <c:v>1</c:v>
                </c:pt>
                <c:pt idx="127" formatCode="0%">
                  <c:v>1</c:v>
                </c:pt>
                <c:pt idx="128" formatCode="0%">
                  <c:v>1</c:v>
                </c:pt>
                <c:pt idx="129" formatCode="0%">
                  <c:v>1</c:v>
                </c:pt>
                <c:pt idx="130" formatCode="0%">
                  <c:v>1</c:v>
                </c:pt>
                <c:pt idx="131" formatCode="0%">
                  <c:v>1</c:v>
                </c:pt>
                <c:pt idx="132" formatCode="0%">
                  <c:v>1</c:v>
                </c:pt>
                <c:pt idx="133" formatCode="0%">
                  <c:v>1</c:v>
                </c:pt>
                <c:pt idx="134" formatCode="0%">
                  <c:v>0.25</c:v>
                </c:pt>
                <c:pt idx="151" formatCode="0%">
                  <c:v>0</c:v>
                </c:pt>
                <c:pt idx="152" formatCode="0%">
                  <c:v>0</c:v>
                </c:pt>
                <c:pt idx="153" formatCode="0%">
                  <c:v>0</c:v>
                </c:pt>
                <c:pt idx="154" formatCode="0%">
                  <c:v>0</c:v>
                </c:pt>
                <c:pt idx="155" formatCode="0%">
                  <c:v>0</c:v>
                </c:pt>
                <c:pt idx="156" formatCode="0%">
                  <c:v>0</c:v>
                </c:pt>
                <c:pt idx="157" formatCode="0%">
                  <c:v>0</c:v>
                </c:pt>
                <c:pt idx="158" formatCode="0%">
                  <c:v>0</c:v>
                </c:pt>
                <c:pt idx="159" formatCode="0%">
                  <c:v>0</c:v>
                </c:pt>
                <c:pt idx="160" formatCode="0%">
                  <c:v>0</c:v>
                </c:pt>
                <c:pt idx="161" formatCode="0%">
                  <c:v>0</c:v>
                </c:pt>
                <c:pt idx="162" formatCode="0%">
                  <c:v>0</c:v>
                </c:pt>
                <c:pt idx="163" formatCode="0%">
                  <c:v>13.333333333333334</c:v>
                </c:pt>
                <c:pt idx="164" formatCode="0%">
                  <c:v>13.994117647058824</c:v>
                </c:pt>
                <c:pt idx="165" formatCode="0%">
                  <c:v>0</c:v>
                </c:pt>
                <c:pt idx="166" formatCode="0%">
                  <c:v>36</c:v>
                </c:pt>
                <c:pt idx="167" formatCode="0%">
                  <c:v>0</c:v>
                </c:pt>
                <c:pt idx="168" formatCode="0%">
                  <c:v>0</c:v>
                </c:pt>
                <c:pt idx="169" formatCode="0%">
                  <c:v>0</c:v>
                </c:pt>
                <c:pt idx="170" formatCode="0%">
                  <c:v>0</c:v>
                </c:pt>
                <c:pt idx="171" formatCode="0%">
                  <c:v>0</c:v>
                </c:pt>
                <c:pt idx="172" formatCode="0%">
                  <c:v>0</c:v>
                </c:pt>
                <c:pt idx="173" formatCode="0%">
                  <c:v>4</c:v>
                </c:pt>
                <c:pt idx="174" formatCode="0%">
                  <c:v>4</c:v>
                </c:pt>
                <c:pt idx="175" formatCode="0%">
                  <c:v>4</c:v>
                </c:pt>
                <c:pt idx="176" formatCode="0%">
                  <c:v>0.33333333333333331</c:v>
                </c:pt>
                <c:pt idx="177" formatCode="0%">
                  <c:v>0</c:v>
                </c:pt>
                <c:pt idx="178" formatCode="0%">
                  <c:v>0.33333333333333331</c:v>
                </c:pt>
                <c:pt idx="179" formatCode="0%">
                  <c:v>0.33333333333333331</c:v>
                </c:pt>
                <c:pt idx="180" formatCode="0%">
                  <c:v>0.25</c:v>
                </c:pt>
                <c:pt idx="181" formatCode="0%">
                  <c:v>0.25</c:v>
                </c:pt>
                <c:pt idx="182" formatCode="0%">
                  <c:v>0</c:v>
                </c:pt>
                <c:pt idx="183" formatCode="0%">
                  <c:v>1</c:v>
                </c:pt>
                <c:pt idx="184" formatCode="0%">
                  <c:v>0.99</c:v>
                </c:pt>
                <c:pt idx="185" formatCode="0%">
                  <c:v>0.999</c:v>
                </c:pt>
                <c:pt idx="186" formatCode="0%">
                  <c:v>1</c:v>
                </c:pt>
                <c:pt idx="187" formatCode="0%">
                  <c:v>0.98</c:v>
                </c:pt>
                <c:pt idx="188" formatCode="0%">
                  <c:v>1</c:v>
                </c:pt>
                <c:pt idx="189" formatCode="0%">
                  <c:v>1</c:v>
                </c:pt>
                <c:pt idx="190" formatCode="0%">
                  <c:v>1</c:v>
                </c:pt>
                <c:pt idx="191" formatCode="0%">
                  <c:v>1</c:v>
                </c:pt>
                <c:pt idx="192" formatCode="0%">
                  <c:v>0.91990911672820219</c:v>
                </c:pt>
                <c:pt idx="193" formatCode="0%">
                  <c:v>1</c:v>
                </c:pt>
                <c:pt idx="194" formatCode="0%">
                  <c:v>1</c:v>
                </c:pt>
                <c:pt idx="195" formatCode="0%">
                  <c:v>1</c:v>
                </c:pt>
                <c:pt idx="196" formatCode="0%">
                  <c:v>10</c:v>
                </c:pt>
                <c:pt idx="197" formatCode="0%">
                  <c:v>1</c:v>
                </c:pt>
                <c:pt idx="198" formatCode="0%">
                  <c:v>1</c:v>
                </c:pt>
                <c:pt idx="199" formatCode="0%">
                  <c:v>1</c:v>
                </c:pt>
                <c:pt idx="200" formatCode="0%">
                  <c:v>1</c:v>
                </c:pt>
                <c:pt idx="201" formatCode="0%">
                  <c:v>1</c:v>
                </c:pt>
                <c:pt idx="202" formatCode="0%">
                  <c:v>1</c:v>
                </c:pt>
                <c:pt idx="203" formatCode="0%">
                  <c:v>1</c:v>
                </c:pt>
                <c:pt idx="204" formatCode="0%">
                  <c:v>1</c:v>
                </c:pt>
                <c:pt idx="205" formatCode="0%">
                  <c:v>1</c:v>
                </c:pt>
                <c:pt idx="206" formatCode="0%">
                  <c:v>1</c:v>
                </c:pt>
                <c:pt idx="207" formatCode="0%">
                  <c:v>1</c:v>
                </c:pt>
                <c:pt idx="208" formatCode="0%">
                  <c:v>1</c:v>
                </c:pt>
                <c:pt idx="209" formatCode="0%">
                  <c:v>1</c:v>
                </c:pt>
                <c:pt idx="210" formatCode="0%">
                  <c:v>1</c:v>
                </c:pt>
                <c:pt idx="211" formatCode="0%">
                  <c:v>1</c:v>
                </c:pt>
                <c:pt idx="212" formatCode="0%">
                  <c:v>1</c:v>
                </c:pt>
                <c:pt idx="213" formatCode="0%">
                  <c:v>1</c:v>
                </c:pt>
              </c:numCache>
            </c:numRef>
          </c:val>
          <c:extLst>
            <c:ext xmlns:c16="http://schemas.microsoft.com/office/drawing/2014/chart" uri="{C3380CC4-5D6E-409C-BE32-E72D297353CC}">
              <c16:uniqueId val="{00000016-22F5-417D-A0B0-C1FC6CF47164}"/>
            </c:ext>
          </c:extLst>
        </c:ser>
        <c:ser>
          <c:idx val="23"/>
          <c:order val="23"/>
          <c:tx>
            <c:strRef>
              <c:f>Monitoreo_Seguimento_Evaluación!$AB$1:$AB$6</c:f>
              <c:strCache>
                <c:ptCount val="6"/>
                <c:pt idx="0">
                  <c:v>Código: F-DE-PE30-02</c:v>
                </c:pt>
                <c:pt idx="1">
                  <c:v>Fecha Aprobación:
08/06/17</c:v>
                </c:pt>
                <c:pt idx="3">
                  <c:v>Versión: 01</c:v>
                </c:pt>
                <c:pt idx="4">
                  <c:v>Pagina ___ de ___</c:v>
                </c:pt>
              </c:strCache>
            </c:strRef>
          </c:tx>
          <c:spPr>
            <a:solidFill>
              <a:schemeClr val="accent6">
                <a:lumMod val="8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Documentos soportes para revisión y validación de información .  Información cargada en el aplicativo web en los plazos establecidos por el Ministerio de Salud y protección Social  y Resolución del IDS</c:v>
                  </c:pt>
                  <c:pt idx="105">
                    <c:v>- Documento del PSFF presentado a Ministerio de Hacienda y viabilizado a la ESE.  
- Informe de monitoreo  Trimestral del  PSFF entregado por la ESE con PSFF para Revisión y validación.
- Informe de Seguimiento Trimestral elaborado a las ESE con PSFF y env</c:v>
                  </c:pt>
                  <c:pt idx="106">
                    <c:v>Actas de conciliación  que serán generadas en virtud de la Resoluciòn 1545 de 2019 y sus modificaciones desde el  aplicativo de gestión de aportes patronales del MSPS o a traves de cumplimiento deotras normas. 
- Cierre de mesas y cargue de Actas de concil</c:v>
                  </c:pt>
                  <c:pt idx="107">
                    <c:v>Grupo Financiero - Asesores con responsabilidad de las ESE para documento de distribución y ejecución Recursos de Oferta del sistema General de Participaciones</c:v>
                  </c:pt>
                  <c:pt idx="108">
                    <c:v>Total asignado por resolucion y Numero de ESE con  valor asignado - Informes de ejecuciòn y reportes exigidos por la norma  para su ejecuciòn</c:v>
                  </c:pt>
                  <c:pt idx="109">
                    <c:v>Circularizar lineamientos para elaboración del proyecto de presupuesto ingresos y gastos de la vigencia 2023. Presupuestos elaborados. Presupuestos programados. Modificaciones presupuestales asesoradas.  Conceptos aprobación presupuesto y modificaciones a </c:v>
                  </c:pt>
                  <c:pt idx="110">
                    <c:v>Documentos soportes presentados por la ESE a las cuales se le asignaron recursos de acuerdo a la descripción de la medida asignada.  Resolución IDS asignación cupo recursos. Archivos documentales concepto de pago. </c:v>
                  </c:pt>
                  <c:pt idx="111">
                    <c:v>Consolidado de la documentación solicitada y remitida a la Contadora del Departamento </c:v>
                  </c:pt>
                  <c:pt idx="112">
                    <c:v>Plan de Desarrollo del Departamento elaborado 2024-2027</c:v>
                  </c:pt>
                  <c:pt idx="113">
                    <c:v>Certificaciones e informes financiero requerido de cada muncipio descentralizado según metodología MSPS</c:v>
                  </c:pt>
                  <c:pt idx="114">
                    <c:v>Resolución (s) de distribución de recursos de confinanciación por municipios y cuadro de distribución por fuentes del régimen subsidiado- Acto Administrativo de ajustes de recursos con y sin situación de fondos de acuerdo a la LMA mensual</c:v>
                  </c:pt>
                  <c:pt idx="115">
                    <c:v>Documentos de constitución de Reservas y Cuentas por pagar, cuadro operaciones de cierre.</c:v>
                  </c:pt>
                  <c:pt idx="116">
                    <c:v>Ejecución presupuestal de Ingresos y Gastos</c:v>
                  </c:pt>
                  <c:pt idx="117">
                    <c:v>Informes contables presentados a los Entes Nacionales y de Control y registro operaciones en el sofware de TNS</c:v>
                  </c:pt>
                  <c:pt idx="118">
                    <c:v>movimientos de presupuesto, contabilidad y tesoreria registrados en el sistema integrado financiero TNS</c:v>
                  </c:pt>
                  <c:pt idx="119">
                    <c:v>Cuentas de cobro con el cumplimiento de los requisitos registradas y pagadas</c:v>
                  </c:pt>
                  <c:pt idx="120">
                    <c:v>Documentos : Ordenanzas y/o Decretos. Acuerdos Junta de Salud </c:v>
                  </c:pt>
                  <c:pt idx="121">
                    <c:v>Informes presentados oportunamente a entes nacionales y de control fiscal en medio físico y/o magnético o en archivos planos a través de cargas en páguina web</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Sistemas de Información</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Coordinar la entrega y validación de  la información hospitalaria en la aplicación del Decreto 2193 de 2004, a todas la Red Pública del Departamento</c:v>
                  </c:pt>
                  <c:pt idx="105">
                    <c:v>Coordinar la elaboración de los Programas de Saneamiento Fiscal y Financiero de las ESE categorizadas en riesgo medio o alto de acuerdo al aplicativo y metodología del MSE de los PSFF de las ESE, páguina web del Ministerio de Hacienda y Crédito Público  y </c:v>
                  </c:pt>
                  <c:pt idx="106">
                    <c:v>Convocar y coordinar mesas de saneamiento  de acuerdo a la solicitud de las entidades empledoras o Administradoras en cumplimiento de información  del  inciso   segundo  del  artículo  9 de  la Resolución 1545-10/06/2019 
- Actualizar el registro de la  in</c:v>
                  </c:pt>
                  <c:pt idx="107">
                    <c:v>Documento de Distribución recursos SGP- Subsidio Oferta por ESE y por Municipio aprobados por Comité Directivo-  Indicadores Financieros concertado por ESE y Certificaciones trimestrales de seguimiento .</c:v>
                  </c:pt>
                  <c:pt idx="108">
                    <c:v>Expedir Concepto Técnico para incorporar al presupuesto los recursos del MSPS asignados por Resolcuiòn - Realizar seguimiento a la ejecuciòn, verificar cumplimiento de requisitos y  reportes a través de las plataforma SIHO o el medio que defina el MSPS par</c:v>
                  </c:pt>
                  <c:pt idx="109">
                    <c:v>Asesoría, asistencia técnica y revisión:  elaboración del Presupuesto de Ingresos y Gastos de las ESE del departamento para la siguiente vigencia. - Modificaciones, adiciones al Presupuesto de Ingresos y Gastos, plan de cargos  de las ESE del Departamento </c:v>
                  </c:pt>
                  <c:pt idx="110">
                    <c:v>Realizar propuesta de distribución de los recursos cupos asignados como apoyo a los PSFF a las ESE categorizadas en riesgo medio y alto y modificaciones a la propuesta.  - Asistencia Técnica, seguimiento, revisión, aprobación conceptos objeto de pago por p</c:v>
                  </c:pt>
                  <c:pt idx="111">
                    <c:v>Realizar comunicación solicitud información cuadros informe a la Contraloria General de la Nación (SIRECI) sobre ejecución recursos del Sistema General de Participaciones. Consolidado de la información.</c:v>
                  </c:pt>
                  <c:pt idx="112">
                    <c:v>Colaborar en la ejecución del Plan de Desarrollo del Departamento en lo correspondiente a recursos financieros del sector salud</c:v>
                  </c:pt>
                  <c:pt idx="113">
                    <c:v>Acreditación de Municipios Descentralizados en aspectos financieros</c:v>
                  </c:pt>
                  <c:pt idx="114">
                    <c:v>Coordinar la aplicación de los recursos de Rentas Cedidas, para cofinanciar el régimen subsidado en el 2023. Ajustar de acuerdo a la LMA los recursos girados con y sin situación de fondos</c:v>
                  </c:pt>
                  <c:pt idx="115">
                    <c:v>Efectuar reuniones para realizar el cierre vigencia 2023 de la Sede del Instituto Departamental de Salud con la conciliación entre las Oficinas de Presupuesto , contabilidad y Tesoreria y producir los Actos Administrativos </c:v>
                  </c:pt>
                  <c:pt idx="116">
                    <c:v>Desarrollo de actividades financieras: Ejecución del Presupuesto vigencia 2023</c:v>
                  </c:pt>
                  <c:pt idx="117">
                    <c:v>Contabilización de operaciones económicas, financieras y contables , elaboración informes contables</c:v>
                  </c:pt>
                  <c:pt idx="118">
                    <c:v>Registro Presupuestal de la vigencia  2024  con sus ejecución de disponibildiades, registros y definitivas presupuestales. Recaudos de Tesoreria, pago de compromisos: Conciliaciones, boletines de caja, elaboración y presentación de informes
</c:v>
                  </c:pt>
                  <c:pt idx="119">
                    <c:v>Elaboración, radicación y trámite de ordenes de pago diferentes conceptos</c:v>
                  </c:pt>
                  <c:pt idx="120">
                    <c:v>Coordinar y elaborar los proyectos de ordenanzas, decretos, acuerdos de junta, elaborar y modificar el presupuesto de rentas y gastos del Instituto.</c:v>
                  </c:pt>
                  <c:pt idx="121">
                    <c:v>Elaboración de los diferentes informes requeridos por los Entes Nacional y Entes de Control</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Direccionamiento
Estrategico</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Cin asignacion de recursos SGP-SUBSIDIO A LA OFERTA</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Grupo Recursos Humanos</c:v>
                  </c:pt>
                  <c:pt idx="135">
                    <c:v>ATENCION EN SALUD </c:v>
                  </c:pt>
                  <c:pt idx="188">
                    <c:v>SALUD PUBLICA </c:v>
                  </c:pt>
                </c:lvl>
              </c:multiLvlStrCache>
            </c:multiLvlStrRef>
          </c:cat>
          <c:val>
            <c:numRef>
              <c:f>Monitoreo_Seguimento_Evaluación!$AB$7:$AB$220</c:f>
              <c:numCache>
                <c:formatCode>General</c:formatCode>
                <c:ptCount val="214"/>
                <c:pt idx="38" formatCode="0%">
                  <c:v>1</c:v>
                </c:pt>
                <c:pt idx="39" formatCode="0%">
                  <c:v>1</c:v>
                </c:pt>
                <c:pt idx="40" formatCode="0%">
                  <c:v>1</c:v>
                </c:pt>
                <c:pt idx="41" formatCode="0%">
                  <c:v>1</c:v>
                </c:pt>
                <c:pt idx="42" formatCode="0%">
                  <c:v>1</c:v>
                </c:pt>
                <c:pt idx="43" formatCode="0%">
                  <c:v>1</c:v>
                </c:pt>
                <c:pt idx="44" formatCode="0%">
                  <c:v>1</c:v>
                </c:pt>
                <c:pt idx="136" formatCode="0%">
                  <c:v>0.34</c:v>
                </c:pt>
                <c:pt idx="137" formatCode="0%">
                  <c:v>0.16666666666666666</c:v>
                </c:pt>
                <c:pt idx="140" formatCode="0%">
                  <c:v>0.12666666666666668</c:v>
                </c:pt>
                <c:pt idx="141" formatCode="0%">
                  <c:v>0.32666666666666666</c:v>
                </c:pt>
                <c:pt idx="142" formatCode="0%">
                  <c:v>0.125</c:v>
                </c:pt>
                <c:pt idx="143" formatCode="0%">
                  <c:v>0.755</c:v>
                </c:pt>
                <c:pt idx="144" formatCode="0%">
                  <c:v>8.3333333333333329E-2</c:v>
                </c:pt>
                <c:pt idx="145" formatCode="0%">
                  <c:v>1.3333333333333334E-2</c:v>
                </c:pt>
                <c:pt idx="146" formatCode="0%">
                  <c:v>0</c:v>
                </c:pt>
                <c:pt idx="147" formatCode="0%">
                  <c:v>0.35499999999999998</c:v>
                </c:pt>
                <c:pt idx="148" formatCode="0%">
                  <c:v>0</c:v>
                </c:pt>
                <c:pt idx="149" formatCode="0%">
                  <c:v>0</c:v>
                </c:pt>
                <c:pt idx="150" formatCode="0%">
                  <c:v>0.5</c:v>
                </c:pt>
              </c:numCache>
            </c:numRef>
          </c:val>
          <c:extLst>
            <c:ext xmlns:c16="http://schemas.microsoft.com/office/drawing/2014/chart" uri="{C3380CC4-5D6E-409C-BE32-E72D297353CC}">
              <c16:uniqueId val="{00000017-22F5-417D-A0B0-C1FC6CF47164}"/>
            </c:ext>
          </c:extLst>
        </c:ser>
        <c:dLbls>
          <c:showLegendKey val="0"/>
          <c:showVal val="0"/>
          <c:showCatName val="0"/>
          <c:showSerName val="0"/>
          <c:showPercent val="0"/>
          <c:showBubbleSize val="0"/>
        </c:dLbls>
        <c:gapWidth val="219"/>
        <c:overlap val="-27"/>
        <c:axId val="1622846063"/>
        <c:axId val="1622844399"/>
      </c:barChart>
      <c:catAx>
        <c:axId val="16228460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22844399"/>
        <c:crosses val="autoZero"/>
        <c:auto val="1"/>
        <c:lblAlgn val="ctr"/>
        <c:lblOffset val="100"/>
        <c:noMultiLvlLbl val="0"/>
      </c:catAx>
      <c:valAx>
        <c:axId val="162284439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2284606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4F1EAE6-EAE2-44AE-AD2E-4991EEF20780}">
  <sheetPr/>
  <sheetViews>
    <sheetView zoomScale="8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image" Target="../media/image4.jpeg"/><Relationship Id="rId7" Type="http://schemas.openxmlformats.org/officeDocument/2006/relationships/image" Target="../media/image8.jpeg"/><Relationship Id="rId2" Type="http://schemas.openxmlformats.org/officeDocument/2006/relationships/image" Target="../media/image3.jpeg"/><Relationship Id="rId1" Type="http://schemas.openxmlformats.org/officeDocument/2006/relationships/image" Target="../media/image2.jpeg"/><Relationship Id="rId6" Type="http://schemas.openxmlformats.org/officeDocument/2006/relationships/image" Target="../media/image7.jpeg"/><Relationship Id="rId5" Type="http://schemas.openxmlformats.org/officeDocument/2006/relationships/image" Target="../media/image6.jpeg"/><Relationship Id="rId4" Type="http://schemas.openxmlformats.org/officeDocument/2006/relationships/image" Target="../media/image5.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absoluteAnchor>
    <xdr:pos x="0" y="0"/>
    <xdr:ext cx="9292897" cy="6069724"/>
    <xdr:graphicFrame macro="">
      <xdr:nvGraphicFramePr>
        <xdr:cNvPr id="2" name="Gráfico 1">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822960</xdr:colOff>
          <xdr:row>0</xdr:row>
          <xdr:rowOff>0</xdr:rowOff>
        </xdr:from>
        <xdr:to>
          <xdr:col>2</xdr:col>
          <xdr:colOff>1485900</xdr:colOff>
          <xdr:row>5</xdr:row>
          <xdr:rowOff>15240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5</xdr:col>
      <xdr:colOff>1343026</xdr:colOff>
      <xdr:row>0</xdr:row>
      <xdr:rowOff>104775</xdr:rowOff>
    </xdr:from>
    <xdr:to>
      <xdr:col>6</xdr:col>
      <xdr:colOff>1485900</xdr:colOff>
      <xdr:row>3</xdr:row>
      <xdr:rowOff>124719</xdr:rowOff>
    </xdr:to>
    <xdr:pic>
      <xdr:nvPicPr>
        <xdr:cNvPr id="4" name="1 Imagen">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86776" y="104775"/>
          <a:ext cx="2219324" cy="705744"/>
        </a:xfrm>
        <a:prstGeom prst="rect">
          <a:avLst/>
        </a:prstGeom>
      </xdr:spPr>
    </xdr:pic>
    <xdr:clientData/>
  </xdr:twoCellAnchor>
  <xdr:twoCellAnchor editAs="oneCell">
    <xdr:from>
      <xdr:col>0</xdr:col>
      <xdr:colOff>19050</xdr:colOff>
      <xdr:row>0</xdr:row>
      <xdr:rowOff>0</xdr:rowOff>
    </xdr:from>
    <xdr:to>
      <xdr:col>1</xdr:col>
      <xdr:colOff>981076</xdr:colOff>
      <xdr:row>3</xdr:row>
      <xdr:rowOff>180975</xdr:rowOff>
    </xdr:to>
    <xdr:pic>
      <xdr:nvPicPr>
        <xdr:cNvPr id="5" name="2 Imagen" descr="https://ids.gov.co/web/images/sampledata/overlay/logo.jpg">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0"/>
          <a:ext cx="1724026" cy="866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687917</xdr:colOff>
      <xdr:row>33</xdr:row>
      <xdr:rowOff>105836</xdr:rowOff>
    </xdr:from>
    <xdr:to>
      <xdr:col>7</xdr:col>
      <xdr:colOff>5292</xdr:colOff>
      <xdr:row>35</xdr:row>
      <xdr:rowOff>138796</xdr:rowOff>
    </xdr:to>
    <xdr:pic>
      <xdr:nvPicPr>
        <xdr:cNvPr id="6" name="1 Imagen" descr="https://ids.gov.co/web/images/sampledata/overlay/logo.jpg">
          <a:extLst>
            <a:ext uri="{FF2B5EF4-FFF2-40B4-BE49-F238E27FC236}">
              <a16:creationId xmlns:a16="http://schemas.microsoft.com/office/drawing/2014/main" id="{00000000-0008-0000-0A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59642" y="105836"/>
          <a:ext cx="1031875" cy="413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423334</xdr:colOff>
      <xdr:row>33</xdr:row>
      <xdr:rowOff>52916</xdr:rowOff>
    </xdr:from>
    <xdr:to>
      <xdr:col>15</xdr:col>
      <xdr:colOff>165894</xdr:colOff>
      <xdr:row>35</xdr:row>
      <xdr:rowOff>146443</xdr:rowOff>
    </xdr:to>
    <xdr:pic>
      <xdr:nvPicPr>
        <xdr:cNvPr id="7" name="2 Imagen">
          <a:extLst>
            <a:ext uri="{FF2B5EF4-FFF2-40B4-BE49-F238E27FC236}">
              <a16:creationId xmlns:a16="http://schemas.microsoft.com/office/drawing/2014/main" id="{00000000-0008-0000-0A00-00000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138709" y="52916"/>
          <a:ext cx="2028560" cy="474527"/>
        </a:xfrm>
        <a:prstGeom prst="rect">
          <a:avLst/>
        </a:prstGeom>
      </xdr:spPr>
    </xdr:pic>
    <xdr:clientData/>
  </xdr:twoCellAnchor>
  <xdr:twoCellAnchor editAs="oneCell">
    <xdr:from>
      <xdr:col>5</xdr:col>
      <xdr:colOff>1343026</xdr:colOff>
      <xdr:row>53</xdr:row>
      <xdr:rowOff>95250</xdr:rowOff>
    </xdr:from>
    <xdr:to>
      <xdr:col>6</xdr:col>
      <xdr:colOff>1123950</xdr:colOff>
      <xdr:row>56</xdr:row>
      <xdr:rowOff>5156</xdr:rowOff>
    </xdr:to>
    <xdr:pic>
      <xdr:nvPicPr>
        <xdr:cNvPr id="8" name="1 Imagen">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239376" y="95250"/>
          <a:ext cx="1857374" cy="481406"/>
        </a:xfrm>
        <a:prstGeom prst="rect">
          <a:avLst/>
        </a:prstGeom>
      </xdr:spPr>
    </xdr:pic>
    <xdr:clientData/>
  </xdr:twoCellAnchor>
  <xdr:twoCellAnchor editAs="oneCell">
    <xdr:from>
      <xdr:col>1</xdr:col>
      <xdr:colOff>76200</xdr:colOff>
      <xdr:row>53</xdr:row>
      <xdr:rowOff>0</xdr:rowOff>
    </xdr:from>
    <xdr:to>
      <xdr:col>2</xdr:col>
      <xdr:colOff>304801</xdr:colOff>
      <xdr:row>56</xdr:row>
      <xdr:rowOff>47625</xdr:rowOff>
    </xdr:to>
    <xdr:pic>
      <xdr:nvPicPr>
        <xdr:cNvPr id="9" name="2 Imagen" descr="https://ids.gov.co/web/images/sampledata/overlay/logo.jpg">
          <a:extLst>
            <a:ext uri="{FF2B5EF4-FFF2-40B4-BE49-F238E27FC236}">
              <a16:creationId xmlns:a16="http://schemas.microsoft.com/office/drawing/2014/main" id="{00000000-0008-0000-0A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 y="0"/>
          <a:ext cx="1724026"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1266826</xdr:colOff>
      <xdr:row>68</xdr:row>
      <xdr:rowOff>95250</xdr:rowOff>
    </xdr:from>
    <xdr:to>
      <xdr:col>8</xdr:col>
      <xdr:colOff>609600</xdr:colOff>
      <xdr:row>71</xdr:row>
      <xdr:rowOff>5156</xdr:rowOff>
    </xdr:to>
    <xdr:pic>
      <xdr:nvPicPr>
        <xdr:cNvPr id="10" name="1 Imagen">
          <a:extLst>
            <a:ext uri="{FF2B5EF4-FFF2-40B4-BE49-F238E27FC236}">
              <a16:creationId xmlns:a16="http://schemas.microsoft.com/office/drawing/2014/main" id="{00000000-0008-0000-0A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0982326" y="95250"/>
          <a:ext cx="1857374" cy="481406"/>
        </a:xfrm>
        <a:prstGeom prst="rect">
          <a:avLst/>
        </a:prstGeom>
      </xdr:spPr>
    </xdr:pic>
    <xdr:clientData/>
  </xdr:twoCellAnchor>
  <xdr:twoCellAnchor editAs="oneCell">
    <xdr:from>
      <xdr:col>2</xdr:col>
      <xdr:colOff>0</xdr:colOff>
      <xdr:row>68</xdr:row>
      <xdr:rowOff>0</xdr:rowOff>
    </xdr:from>
    <xdr:to>
      <xdr:col>3</xdr:col>
      <xdr:colOff>123826</xdr:colOff>
      <xdr:row>71</xdr:row>
      <xdr:rowOff>47625</xdr:rowOff>
    </xdr:to>
    <xdr:pic>
      <xdr:nvPicPr>
        <xdr:cNvPr id="11" name="2 Imagen" descr="https://ids.gov.co/web/images/sampledata/overlay/logo.jpg">
          <a:extLst>
            <a:ext uri="{FF2B5EF4-FFF2-40B4-BE49-F238E27FC236}">
              <a16:creationId xmlns:a16="http://schemas.microsoft.com/office/drawing/2014/main" id="{00000000-0008-0000-0A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 y="0"/>
          <a:ext cx="1724026"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783431</xdr:colOff>
      <xdr:row>83</xdr:row>
      <xdr:rowOff>240507</xdr:rowOff>
    </xdr:from>
    <xdr:to>
      <xdr:col>10</xdr:col>
      <xdr:colOff>321469</xdr:colOff>
      <xdr:row>86</xdr:row>
      <xdr:rowOff>98026</xdr:rowOff>
    </xdr:to>
    <xdr:pic>
      <xdr:nvPicPr>
        <xdr:cNvPr id="12" name="1 Imagen">
          <a:extLst>
            <a:ext uri="{FF2B5EF4-FFF2-40B4-BE49-F238E27FC236}">
              <a16:creationId xmlns:a16="http://schemas.microsoft.com/office/drawing/2014/main" id="{00000000-0008-0000-0A00-00000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0356056" y="240507"/>
          <a:ext cx="1843088" cy="476644"/>
        </a:xfrm>
        <a:prstGeom prst="rect">
          <a:avLst/>
        </a:prstGeom>
      </xdr:spPr>
    </xdr:pic>
    <xdr:clientData/>
  </xdr:twoCellAnchor>
  <xdr:twoCellAnchor editAs="oneCell">
    <xdr:from>
      <xdr:col>2</xdr:col>
      <xdr:colOff>557213</xdr:colOff>
      <xdr:row>83</xdr:row>
      <xdr:rowOff>190500</xdr:rowOff>
    </xdr:from>
    <xdr:to>
      <xdr:col>3</xdr:col>
      <xdr:colOff>328612</xdr:colOff>
      <xdr:row>87</xdr:row>
      <xdr:rowOff>114299</xdr:rowOff>
    </xdr:to>
    <xdr:pic>
      <xdr:nvPicPr>
        <xdr:cNvPr id="13" name="2 Imagen" descr="https://ids.gov.co/web/images/sampledata/overlay/logo.jpg">
          <a:extLst>
            <a:ext uri="{FF2B5EF4-FFF2-40B4-BE49-F238E27FC236}">
              <a16:creationId xmlns:a16="http://schemas.microsoft.com/office/drawing/2014/main" id="{00000000-0008-0000-0A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1538" y="190500"/>
          <a:ext cx="1371599" cy="685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istemas\Plan_Anticorrupcion\2017\2.Estrategias%20de%20Racionalizaci&#243;n%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B2" t="str">
            <v>Agricultura y Desarrollo Rural</v>
          </cell>
          <cell r="C2" t="str">
            <v>Central</v>
          </cell>
          <cell r="D2" t="str">
            <v>Amazonas</v>
          </cell>
          <cell r="E2">
            <v>2015</v>
          </cell>
        </row>
        <row r="3">
          <cell r="A3" t="str">
            <v>Nacional</v>
          </cell>
          <cell r="B3" t="str">
            <v>Ambiente y Desarrollo Sostenible</v>
          </cell>
          <cell r="C3" t="str">
            <v>Descentralizado</v>
          </cell>
          <cell r="D3" t="str">
            <v>Antioquia</v>
          </cell>
          <cell r="E3">
            <v>2016</v>
          </cell>
        </row>
        <row r="4">
          <cell r="A4" t="str">
            <v>Territorial</v>
          </cell>
          <cell r="B4" t="str">
            <v>Ciencia, Tecnología e innovación</v>
          </cell>
          <cell r="D4" t="str">
            <v>Arauca</v>
          </cell>
          <cell r="E4">
            <v>2017</v>
          </cell>
        </row>
        <row r="5">
          <cell r="B5" t="str">
            <v>Comercio, Industria y Turismo</v>
          </cell>
          <cell r="D5" t="str">
            <v>Atlántico</v>
          </cell>
          <cell r="E5">
            <v>2018</v>
          </cell>
        </row>
        <row r="6">
          <cell r="B6" t="str">
            <v>Cultura</v>
          </cell>
          <cell r="D6" t="str">
            <v>Bolívar</v>
          </cell>
          <cell r="E6">
            <v>2019</v>
          </cell>
        </row>
        <row r="7">
          <cell r="B7" t="str">
            <v>Defensa</v>
          </cell>
          <cell r="D7" t="str">
            <v>Boyacá</v>
          </cell>
          <cell r="E7">
            <v>2020</v>
          </cell>
        </row>
        <row r="8">
          <cell r="B8" t="str">
            <v>Del Deporte, la Recreación, la Actividad Física y el Aprovechamiento del Tiempo Libre</v>
          </cell>
          <cell r="D8" t="str">
            <v>Caldas</v>
          </cell>
        </row>
        <row r="9">
          <cell r="B9" t="str">
            <v>Educación</v>
          </cell>
          <cell r="D9" t="str">
            <v>Caquetá</v>
          </cell>
        </row>
        <row r="10">
          <cell r="B10" t="str">
            <v>Estadísticas</v>
          </cell>
          <cell r="D10" t="str">
            <v>Casanare</v>
          </cell>
        </row>
        <row r="11">
          <cell r="B11" t="str">
            <v>Función Pública</v>
          </cell>
          <cell r="D11" t="str">
            <v>Cauca</v>
          </cell>
        </row>
        <row r="12">
          <cell r="B12" t="str">
            <v>Hacienda y Crédito Público</v>
          </cell>
          <cell r="D12" t="str">
            <v>Cesar</v>
          </cell>
        </row>
        <row r="13">
          <cell r="B13" t="str">
            <v>Inclusión Social y Reconciliación</v>
          </cell>
          <cell r="D13" t="str">
            <v>Choco</v>
          </cell>
        </row>
        <row r="14">
          <cell r="B14">
            <v>0</v>
          </cell>
          <cell r="D14" t="str">
            <v>Córdoba</v>
          </cell>
        </row>
        <row r="15">
          <cell r="B15" t="str">
            <v>Inteligencia Estratégica y Contrainteligencia</v>
          </cell>
          <cell r="D15" t="str">
            <v>Cundinamarca</v>
          </cell>
        </row>
        <row r="16">
          <cell r="B16" t="str">
            <v>Interior</v>
          </cell>
          <cell r="D16" t="str">
            <v>Guainía</v>
          </cell>
        </row>
        <row r="17">
          <cell r="B17" t="str">
            <v>Justicia y del Derecho</v>
          </cell>
          <cell r="D17" t="str">
            <v>Guaviare</v>
          </cell>
        </row>
        <row r="18">
          <cell r="B18" t="str">
            <v>Minas y Energía</v>
          </cell>
          <cell r="D18" t="str">
            <v>Huila</v>
          </cell>
        </row>
        <row r="19">
          <cell r="B19" t="str">
            <v>Planeación</v>
          </cell>
          <cell r="D19" t="str">
            <v>La Guajira</v>
          </cell>
        </row>
        <row r="20">
          <cell r="B20" t="str">
            <v>Presidencia de la República</v>
          </cell>
          <cell r="D20" t="str">
            <v>Magdalena</v>
          </cell>
        </row>
        <row r="21">
          <cell r="B21" t="str">
            <v>Relaciones Exteriores</v>
          </cell>
          <cell r="D21" t="str">
            <v>Meta</v>
          </cell>
        </row>
        <row r="22">
          <cell r="B22" t="str">
            <v>Salud y Protección Social</v>
          </cell>
          <cell r="D22" t="str">
            <v>Nariño</v>
          </cell>
        </row>
        <row r="23">
          <cell r="B23" t="str">
            <v>Tecnologías de la Información y las Comunicaciones</v>
          </cell>
          <cell r="D23" t="str">
            <v>Norte de Santander</v>
          </cell>
        </row>
        <row r="24">
          <cell r="B24" t="str">
            <v>Trabajo</v>
          </cell>
          <cell r="D24" t="str">
            <v>Putumayo</v>
          </cell>
        </row>
        <row r="25">
          <cell r="B25" t="str">
            <v>Transporte</v>
          </cell>
          <cell r="D25" t="str">
            <v>Quindío</v>
          </cell>
        </row>
        <row r="26">
          <cell r="B26" t="str">
            <v>Vivienda Ciudad y Territorio</v>
          </cell>
          <cell r="D26" t="str">
            <v>Risaralda</v>
          </cell>
        </row>
        <row r="27">
          <cell r="D27" t="str">
            <v>San Andrés y Providencia</v>
          </cell>
        </row>
        <row r="28">
          <cell r="D28" t="str">
            <v>Santander</v>
          </cell>
        </row>
        <row r="29">
          <cell r="D29" t="str">
            <v>Sucre</v>
          </cell>
        </row>
        <row r="30">
          <cell r="D30" t="str">
            <v>Tolima</v>
          </cell>
        </row>
        <row r="31">
          <cell r="D31" t="str">
            <v>Valle del Cauca</v>
          </cell>
        </row>
        <row r="32">
          <cell r="D32" t="str">
            <v>Vaupes</v>
          </cell>
        </row>
        <row r="33">
          <cell r="D33" t="str">
            <v>Vichada</v>
          </cell>
        </row>
        <row r="34">
          <cell r="D34" t="str">
            <v>Bogotá D.C</v>
          </cell>
        </row>
        <row r="36">
          <cell r="D36">
            <v>0</v>
          </cell>
        </row>
      </sheetData>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20"/>
  <sheetViews>
    <sheetView tabSelected="1" zoomScale="40" zoomScaleNormal="40" zoomScalePageLayoutView="119" workbookViewId="0">
      <pane xSplit="1" ySplit="9" topLeftCell="B10" activePane="bottomRight" state="frozen"/>
      <selection pane="topRight" activeCell="B1" sqref="B1"/>
      <selection pane="bottomLeft" activeCell="A10" sqref="A10"/>
      <selection pane="bottomRight" activeCell="A111" sqref="A111:B141"/>
    </sheetView>
  </sheetViews>
  <sheetFormatPr baseColWidth="10" defaultColWidth="10.77734375" defaultRowHeight="14.4" x14ac:dyDescent="0.3"/>
  <cols>
    <col min="1" max="1" width="26" style="91" customWidth="1"/>
    <col min="2" max="2" width="29.6640625" style="1" customWidth="1"/>
    <col min="3" max="3" width="33.109375" style="1" customWidth="1"/>
    <col min="4" max="4" width="63.77734375" style="1" customWidth="1"/>
    <col min="5" max="5" width="27.6640625" style="1" customWidth="1"/>
    <col min="6" max="6" width="39.44140625" style="1" customWidth="1"/>
    <col min="7" max="7" width="27.44140625" style="1" customWidth="1"/>
    <col min="8" max="8" width="20.6640625" style="1" customWidth="1"/>
    <col min="9" max="9" width="44.44140625" style="4" customWidth="1"/>
    <col min="10" max="10" width="19.109375" style="5" customWidth="1"/>
    <col min="11" max="11" width="54.6640625" style="1" customWidth="1"/>
    <col min="12" max="12" width="19.44140625" style="5" customWidth="1"/>
    <col min="13" max="13" width="16.109375" style="55" customWidth="1"/>
    <col min="14" max="14" width="17.77734375" style="4" customWidth="1"/>
    <col min="15" max="15" width="19.109375" style="5" customWidth="1"/>
    <col min="16" max="16" width="25.77734375" style="1" customWidth="1"/>
    <col min="17" max="17" width="19.44140625" style="5" customWidth="1"/>
    <col min="18" max="18" width="16.109375" style="1" customWidth="1"/>
    <col min="19" max="19" width="18.109375" style="4" customWidth="1"/>
    <col min="20" max="20" width="19.109375" style="5" customWidth="1"/>
    <col min="21" max="21" width="23.77734375" style="1" customWidth="1"/>
    <col min="22" max="22" width="19.44140625" style="5" customWidth="1"/>
    <col min="23" max="23" width="16.109375" style="1" customWidth="1"/>
    <col min="24" max="24" width="19.77734375" style="4" customWidth="1"/>
    <col min="25" max="25" width="19.109375" style="5" customWidth="1"/>
    <col min="26" max="26" width="24.109375" style="1" customWidth="1"/>
    <col min="27" max="27" width="19.44140625" style="5" customWidth="1"/>
    <col min="28" max="16384" width="10.77734375" style="1"/>
  </cols>
  <sheetData>
    <row r="1" spans="1:33" s="6" customFormat="1" ht="15" customHeight="1" x14ac:dyDescent="0.3">
      <c r="A1" s="580"/>
      <c r="B1" s="580"/>
      <c r="C1" s="580"/>
      <c r="D1" s="580"/>
      <c r="E1" s="606" t="s">
        <v>6</v>
      </c>
      <c r="F1" s="607"/>
      <c r="G1" s="607"/>
      <c r="H1" s="607"/>
      <c r="I1" s="607"/>
      <c r="J1" s="607"/>
      <c r="K1" s="607"/>
      <c r="L1" s="607"/>
      <c r="M1" s="607"/>
      <c r="N1" s="607"/>
      <c r="O1" s="607"/>
      <c r="P1" s="607"/>
      <c r="Q1" s="607"/>
      <c r="R1" s="607"/>
      <c r="S1" s="607"/>
      <c r="T1" s="607"/>
      <c r="U1" s="607"/>
      <c r="V1" s="607"/>
      <c r="W1" s="607"/>
      <c r="X1" s="607"/>
      <c r="Y1" s="608"/>
      <c r="Z1" s="585" t="s">
        <v>7</v>
      </c>
      <c r="AA1" s="586"/>
    </row>
    <row r="2" spans="1:33" s="6" customFormat="1" ht="15" customHeight="1" x14ac:dyDescent="0.3">
      <c r="A2" s="580"/>
      <c r="B2" s="580"/>
      <c r="C2" s="580"/>
      <c r="D2" s="580"/>
      <c r="E2" s="619" t="s">
        <v>22</v>
      </c>
      <c r="F2" s="620"/>
      <c r="G2" s="620"/>
      <c r="H2" s="620"/>
      <c r="I2" s="620"/>
      <c r="J2" s="620"/>
      <c r="K2" s="620"/>
      <c r="L2" s="620"/>
      <c r="M2" s="620"/>
      <c r="N2" s="620"/>
      <c r="O2" s="620"/>
      <c r="P2" s="620"/>
      <c r="Q2" s="620"/>
      <c r="R2" s="620"/>
      <c r="S2" s="620"/>
      <c r="T2" s="620"/>
      <c r="U2" s="620"/>
      <c r="V2" s="620"/>
      <c r="W2" s="620"/>
      <c r="X2" s="620"/>
      <c r="Y2" s="620"/>
      <c r="Z2" s="593" t="s">
        <v>8</v>
      </c>
      <c r="AA2" s="594"/>
    </row>
    <row r="3" spans="1:33" s="6" customFormat="1" x14ac:dyDescent="0.3">
      <c r="A3" s="580"/>
      <c r="B3" s="580"/>
      <c r="C3" s="580"/>
      <c r="D3" s="580"/>
      <c r="E3" s="621"/>
      <c r="F3" s="622"/>
      <c r="G3" s="622"/>
      <c r="H3" s="622"/>
      <c r="I3" s="622"/>
      <c r="J3" s="622"/>
      <c r="K3" s="622"/>
      <c r="L3" s="622"/>
      <c r="M3" s="622"/>
      <c r="N3" s="622"/>
      <c r="O3" s="622"/>
      <c r="P3" s="622"/>
      <c r="Q3" s="622"/>
      <c r="R3" s="622"/>
      <c r="S3" s="622"/>
      <c r="T3" s="622"/>
      <c r="U3" s="622"/>
      <c r="V3" s="622"/>
      <c r="W3" s="622"/>
      <c r="X3" s="622"/>
      <c r="Y3" s="622"/>
      <c r="Z3" s="595"/>
      <c r="AA3" s="596"/>
    </row>
    <row r="4" spans="1:33" s="6" customFormat="1" x14ac:dyDescent="0.3">
      <c r="A4" s="580"/>
      <c r="B4" s="580"/>
      <c r="C4" s="580"/>
      <c r="D4" s="580"/>
      <c r="E4" s="621"/>
      <c r="F4" s="622"/>
      <c r="G4" s="622"/>
      <c r="H4" s="622"/>
      <c r="I4" s="622"/>
      <c r="J4" s="622"/>
      <c r="K4" s="622"/>
      <c r="L4" s="622"/>
      <c r="M4" s="622"/>
      <c r="N4" s="622"/>
      <c r="O4" s="622"/>
      <c r="P4" s="622"/>
      <c r="Q4" s="622"/>
      <c r="R4" s="622"/>
      <c r="S4" s="622"/>
      <c r="T4" s="622"/>
      <c r="U4" s="622"/>
      <c r="V4" s="622"/>
      <c r="W4" s="622"/>
      <c r="X4" s="622"/>
      <c r="Y4" s="622"/>
      <c r="Z4" s="597" t="s">
        <v>5</v>
      </c>
      <c r="AA4" s="598"/>
    </row>
    <row r="5" spans="1:33" s="6" customFormat="1" ht="43.5" customHeight="1" x14ac:dyDescent="0.3">
      <c r="A5" s="580"/>
      <c r="B5" s="580"/>
      <c r="C5" s="580"/>
      <c r="D5" s="580"/>
      <c r="E5" s="621"/>
      <c r="F5" s="622"/>
      <c r="G5" s="622"/>
      <c r="H5" s="622"/>
      <c r="I5" s="622"/>
      <c r="J5" s="622"/>
      <c r="K5" s="622"/>
      <c r="L5" s="622"/>
      <c r="M5" s="622"/>
      <c r="N5" s="622"/>
      <c r="O5" s="622"/>
      <c r="P5" s="622"/>
      <c r="Q5" s="622"/>
      <c r="R5" s="622"/>
      <c r="S5" s="622"/>
      <c r="T5" s="622"/>
      <c r="U5" s="622"/>
      <c r="V5" s="622"/>
      <c r="W5" s="622"/>
      <c r="X5" s="622"/>
      <c r="Y5" s="622"/>
      <c r="Z5" s="617" t="s">
        <v>36</v>
      </c>
      <c r="AA5" s="617"/>
    </row>
    <row r="6" spans="1:33" s="2" customFormat="1" ht="54" customHeight="1" thickBot="1" x14ac:dyDescent="0.35">
      <c r="A6" s="581" t="s">
        <v>732</v>
      </c>
      <c r="B6" s="581"/>
      <c r="C6" s="581"/>
      <c r="D6" s="581"/>
      <c r="E6" s="623"/>
      <c r="F6" s="624"/>
      <c r="G6" s="624"/>
      <c r="H6" s="624"/>
      <c r="I6" s="624"/>
      <c r="J6" s="624"/>
      <c r="K6" s="624"/>
      <c r="L6" s="624"/>
      <c r="M6" s="624"/>
      <c r="N6" s="624"/>
      <c r="O6" s="624"/>
      <c r="P6" s="624"/>
      <c r="Q6" s="624"/>
      <c r="R6" s="624"/>
      <c r="S6" s="624"/>
      <c r="T6" s="624"/>
      <c r="U6" s="624"/>
      <c r="V6" s="624"/>
      <c r="W6" s="624"/>
      <c r="X6" s="624"/>
      <c r="Y6" s="624"/>
      <c r="Z6" s="618"/>
      <c r="AA6" s="618"/>
    </row>
    <row r="7" spans="1:33" s="6" customFormat="1" ht="15.75" customHeight="1" thickBot="1" x14ac:dyDescent="0.35">
      <c r="A7" s="577" t="s">
        <v>616</v>
      </c>
      <c r="B7" s="577" t="s">
        <v>17</v>
      </c>
      <c r="C7" s="577" t="s">
        <v>2</v>
      </c>
      <c r="D7" s="577" t="s">
        <v>3</v>
      </c>
      <c r="E7" s="559" t="s">
        <v>4</v>
      </c>
      <c r="F7" s="561" t="s">
        <v>0</v>
      </c>
      <c r="G7" s="562"/>
      <c r="H7" s="561" t="s">
        <v>35</v>
      </c>
      <c r="I7" s="562"/>
      <c r="J7" s="562"/>
      <c r="K7" s="562"/>
      <c r="L7" s="563"/>
      <c r="M7" s="614" t="s">
        <v>34</v>
      </c>
      <c r="N7" s="615"/>
      <c r="O7" s="615"/>
      <c r="P7" s="615"/>
      <c r="Q7" s="616"/>
      <c r="R7" s="603" t="s">
        <v>33</v>
      </c>
      <c r="S7" s="604"/>
      <c r="T7" s="604"/>
      <c r="U7" s="604"/>
      <c r="V7" s="605"/>
      <c r="W7" s="590" t="s">
        <v>32</v>
      </c>
      <c r="X7" s="591"/>
      <c r="Y7" s="591"/>
      <c r="Z7" s="591"/>
      <c r="AA7" s="592"/>
      <c r="AB7" s="19"/>
      <c r="AC7" s="19"/>
      <c r="AD7" s="19"/>
      <c r="AE7" s="19"/>
      <c r="AF7" s="19"/>
      <c r="AG7" s="19"/>
    </row>
    <row r="8" spans="1:33" s="6" customFormat="1" ht="15.75" customHeight="1" thickBot="1" x14ac:dyDescent="0.35">
      <c r="A8" s="578"/>
      <c r="B8" s="578"/>
      <c r="C8" s="578"/>
      <c r="D8" s="578"/>
      <c r="E8" s="559"/>
      <c r="F8" s="609"/>
      <c r="G8" s="610"/>
      <c r="H8" s="574" t="s">
        <v>19</v>
      </c>
      <c r="I8" s="564"/>
      <c r="J8" s="564"/>
      <c r="K8" s="564" t="s">
        <v>1</v>
      </c>
      <c r="L8" s="572" t="s">
        <v>20</v>
      </c>
      <c r="M8" s="612" t="s">
        <v>19</v>
      </c>
      <c r="N8" s="613"/>
      <c r="O8" s="613"/>
      <c r="P8" s="566" t="s">
        <v>1</v>
      </c>
      <c r="Q8" s="568" t="s">
        <v>27</v>
      </c>
      <c r="R8" s="570" t="s">
        <v>19</v>
      </c>
      <c r="S8" s="571"/>
      <c r="T8" s="571"/>
      <c r="U8" s="571" t="s">
        <v>1</v>
      </c>
      <c r="V8" s="588" t="s">
        <v>24</v>
      </c>
      <c r="W8" s="611" t="s">
        <v>19</v>
      </c>
      <c r="X8" s="599"/>
      <c r="Y8" s="599"/>
      <c r="Z8" s="599" t="s">
        <v>1</v>
      </c>
      <c r="AA8" s="601" t="s">
        <v>23</v>
      </c>
      <c r="AB8" s="19"/>
      <c r="AC8" s="19"/>
      <c r="AD8" s="19"/>
      <c r="AE8" s="19"/>
      <c r="AF8" s="19"/>
      <c r="AG8" s="19"/>
    </row>
    <row r="9" spans="1:33" s="6" customFormat="1" ht="89.25" customHeight="1" x14ac:dyDescent="0.3">
      <c r="A9" s="579"/>
      <c r="B9" s="579"/>
      <c r="C9" s="579"/>
      <c r="D9" s="579"/>
      <c r="E9" s="560"/>
      <c r="F9" s="225" t="s">
        <v>18</v>
      </c>
      <c r="G9" s="226" t="s">
        <v>21</v>
      </c>
      <c r="H9" s="227" t="s">
        <v>30</v>
      </c>
      <c r="I9" s="228" t="s">
        <v>31</v>
      </c>
      <c r="J9" s="229" t="s">
        <v>29</v>
      </c>
      <c r="K9" s="565"/>
      <c r="L9" s="573"/>
      <c r="M9" s="10" t="s">
        <v>30</v>
      </c>
      <c r="N9" s="11" t="s">
        <v>31</v>
      </c>
      <c r="O9" s="12" t="s">
        <v>28</v>
      </c>
      <c r="P9" s="567"/>
      <c r="Q9" s="569"/>
      <c r="R9" s="13" t="s">
        <v>30</v>
      </c>
      <c r="S9" s="14" t="s">
        <v>31</v>
      </c>
      <c r="T9" s="15" t="s">
        <v>26</v>
      </c>
      <c r="U9" s="587"/>
      <c r="V9" s="589"/>
      <c r="W9" s="16" t="s">
        <v>30</v>
      </c>
      <c r="X9" s="17" t="s">
        <v>31</v>
      </c>
      <c r="Y9" s="18" t="s">
        <v>25</v>
      </c>
      <c r="Z9" s="600"/>
      <c r="AA9" s="602"/>
      <c r="AB9" s="19"/>
      <c r="AC9" s="19"/>
      <c r="AD9" s="19"/>
      <c r="AE9" s="19"/>
      <c r="AF9" s="19"/>
      <c r="AG9" s="19"/>
    </row>
    <row r="10" spans="1:33" ht="71.25" customHeight="1" x14ac:dyDescent="0.3">
      <c r="A10" s="582" t="s">
        <v>617</v>
      </c>
      <c r="B10" s="121" t="s">
        <v>41</v>
      </c>
      <c r="C10" s="501" t="s">
        <v>357</v>
      </c>
      <c r="D10" s="83" t="s">
        <v>832</v>
      </c>
      <c r="E10" s="92" t="s">
        <v>710</v>
      </c>
      <c r="F10" s="92" t="s">
        <v>360</v>
      </c>
      <c r="G10" s="56">
        <v>1</v>
      </c>
      <c r="H10" s="60">
        <v>1</v>
      </c>
      <c r="I10" s="7">
        <v>1</v>
      </c>
      <c r="J10" s="22">
        <f t="shared" ref="J10:J44" si="0">IFERROR((H10/I10),0)</f>
        <v>1</v>
      </c>
      <c r="K10" s="3"/>
      <c r="L10" s="59">
        <f>IFERROR(IF(G10="Según demanda",H10/I10,H10/G10),0)</f>
        <v>1</v>
      </c>
      <c r="M10" s="60">
        <v>0</v>
      </c>
      <c r="N10" s="7">
        <v>0</v>
      </c>
      <c r="O10" s="22">
        <f>IFERROR((M10/N10),0)</f>
        <v>0</v>
      </c>
      <c r="P10" s="3" t="s">
        <v>1082</v>
      </c>
      <c r="Q10" s="59">
        <f>IFERROR(IF(G10="Según demanda",(M10+H10)/(I10+N10),(M10+H10)/G10),0)</f>
        <v>1</v>
      </c>
      <c r="R10" s="7">
        <v>0</v>
      </c>
      <c r="S10" s="7">
        <v>0</v>
      </c>
      <c r="T10" s="22">
        <f>IFERROR((R10/S10),0)</f>
        <v>0</v>
      </c>
      <c r="U10" s="3" t="s">
        <v>1162</v>
      </c>
      <c r="V10" s="21">
        <f>IFERROR(IF(G10="Según demanda",(R10+M10+H10)/(I10+N10+S10),(R10+M10+H10)/G10),0)</f>
        <v>1</v>
      </c>
      <c r="W10" s="7">
        <v>0</v>
      </c>
      <c r="X10" s="7">
        <v>0</v>
      </c>
      <c r="Y10" s="22">
        <f>IFERROR((W10/X10),0)</f>
        <v>0</v>
      </c>
      <c r="Z10" s="3" t="s">
        <v>1162</v>
      </c>
      <c r="AA10" s="21">
        <f>IFERROR(IF(L10="Según demanda",(W10+R10+M10)/(N10+S10+X10),(W10+R10+M10)/L10),0)</f>
        <v>0</v>
      </c>
      <c r="AB10" s="55"/>
    </row>
    <row r="11" spans="1:33" ht="45.45" customHeight="1" x14ac:dyDescent="0.3">
      <c r="A11" s="582"/>
      <c r="B11" s="121" t="s">
        <v>9</v>
      </c>
      <c r="C11" s="501"/>
      <c r="D11" s="83" t="s">
        <v>833</v>
      </c>
      <c r="E11" s="92" t="s">
        <v>358</v>
      </c>
      <c r="F11" s="92" t="s">
        <v>360</v>
      </c>
      <c r="G11" s="56">
        <v>1</v>
      </c>
      <c r="H11" s="60">
        <v>1</v>
      </c>
      <c r="I11" s="7">
        <v>1</v>
      </c>
      <c r="J11" s="22">
        <f t="shared" si="0"/>
        <v>1</v>
      </c>
      <c r="K11" s="3"/>
      <c r="L11" s="59">
        <f>IFERROR(IF(G11="Según demanda",H11/I11,H11/G11),0)</f>
        <v>1</v>
      </c>
      <c r="M11" s="60">
        <v>0</v>
      </c>
      <c r="N11" s="7">
        <v>0</v>
      </c>
      <c r="O11" s="22">
        <f t="shared" ref="O11:O44" si="1">IFERROR((M11/N11),0)</f>
        <v>0</v>
      </c>
      <c r="P11" s="3" t="s">
        <v>1082</v>
      </c>
      <c r="Q11" s="59">
        <f t="shared" ref="Q11:Q44" si="2">IFERROR(IF(G11="Según demanda",(M11+H11)/(I11+N11),(M11+H11)/G11),0)</f>
        <v>1</v>
      </c>
      <c r="R11" s="7">
        <v>0</v>
      </c>
      <c r="S11" s="7">
        <v>0</v>
      </c>
      <c r="T11" s="22">
        <f t="shared" ref="T11:T44" si="3">IFERROR((R11/S11),0)</f>
        <v>0</v>
      </c>
      <c r="U11" s="3" t="s">
        <v>1162</v>
      </c>
      <c r="V11" s="21">
        <f t="shared" ref="V11:V44" si="4">IFERROR(IF(G11="Según demanda",(R11+M11+H11)/(I11+N11+S11),(R11+M11+H11)/G11),0)</f>
        <v>1</v>
      </c>
      <c r="W11" s="7">
        <v>0</v>
      </c>
      <c r="X11" s="7">
        <v>0</v>
      </c>
      <c r="Y11" s="22">
        <f t="shared" ref="Y11:Y13" si="5">IFERROR((W11/X11),0)</f>
        <v>0</v>
      </c>
      <c r="Z11" s="3" t="s">
        <v>1162</v>
      </c>
      <c r="AA11" s="21">
        <f t="shared" ref="AA11:AA44" si="6">IFERROR(IF(L11="Según demanda",(W11+R11+M11)/(N11+S11+X11),(W11+R11+M11)/L11),0)</f>
        <v>0</v>
      </c>
    </row>
    <row r="12" spans="1:33" ht="42.75" customHeight="1" x14ac:dyDescent="0.3">
      <c r="A12" s="582"/>
      <c r="B12" s="121" t="s">
        <v>11</v>
      </c>
      <c r="C12" s="501"/>
      <c r="D12" s="83" t="s">
        <v>834</v>
      </c>
      <c r="E12" s="92" t="s">
        <v>359</v>
      </c>
      <c r="F12" s="92" t="s">
        <v>361</v>
      </c>
      <c r="G12" s="56">
        <v>4</v>
      </c>
      <c r="H12" s="60">
        <v>1</v>
      </c>
      <c r="I12" s="20">
        <v>4</v>
      </c>
      <c r="J12" s="22">
        <f t="shared" si="0"/>
        <v>0.25</v>
      </c>
      <c r="K12" s="3"/>
      <c r="L12" s="59">
        <f t="shared" ref="L12:L44" si="7">IFERROR(IF(G12="Según demanda",H12/I12,H12/G12),0)</f>
        <v>0.25</v>
      </c>
      <c r="M12" s="60">
        <v>2</v>
      </c>
      <c r="N12" s="7">
        <v>4</v>
      </c>
      <c r="O12" s="22">
        <f t="shared" si="1"/>
        <v>0.5</v>
      </c>
      <c r="P12" s="3"/>
      <c r="Q12" s="59">
        <f t="shared" si="2"/>
        <v>0.75</v>
      </c>
      <c r="R12" s="7">
        <v>3</v>
      </c>
      <c r="S12" s="7">
        <v>4</v>
      </c>
      <c r="T12" s="22">
        <f t="shared" si="3"/>
        <v>0.75</v>
      </c>
      <c r="U12" s="3"/>
      <c r="V12" s="21">
        <f t="shared" si="4"/>
        <v>1.5</v>
      </c>
      <c r="W12" s="7">
        <v>3</v>
      </c>
      <c r="X12" s="7">
        <v>4</v>
      </c>
      <c r="Y12" s="22">
        <f t="shared" si="5"/>
        <v>0.75</v>
      </c>
      <c r="Z12" s="3"/>
      <c r="AA12" s="21">
        <f t="shared" si="6"/>
        <v>32</v>
      </c>
    </row>
    <row r="13" spans="1:33" ht="57" customHeight="1" x14ac:dyDescent="0.3">
      <c r="A13" s="582" t="s">
        <v>617</v>
      </c>
      <c r="B13" s="121" t="s">
        <v>9</v>
      </c>
      <c r="C13" s="501" t="s">
        <v>362</v>
      </c>
      <c r="D13" s="83" t="s">
        <v>363</v>
      </c>
      <c r="E13" s="92" t="s">
        <v>364</v>
      </c>
      <c r="F13" s="92" t="s">
        <v>369</v>
      </c>
      <c r="G13" s="56">
        <v>4</v>
      </c>
      <c r="H13" s="60">
        <v>1</v>
      </c>
      <c r="I13" s="20">
        <v>4</v>
      </c>
      <c r="J13" s="22">
        <f t="shared" si="0"/>
        <v>0.25</v>
      </c>
      <c r="K13" s="3"/>
      <c r="L13" s="59">
        <f t="shared" si="7"/>
        <v>0.25</v>
      </c>
      <c r="M13" s="60">
        <v>2</v>
      </c>
      <c r="N13" s="7">
        <v>4</v>
      </c>
      <c r="O13" s="22">
        <f t="shared" si="1"/>
        <v>0.5</v>
      </c>
      <c r="P13" s="3"/>
      <c r="Q13" s="59">
        <f t="shared" si="2"/>
        <v>0.75</v>
      </c>
      <c r="R13" s="7">
        <v>3</v>
      </c>
      <c r="S13" s="7">
        <v>4</v>
      </c>
      <c r="T13" s="22">
        <f t="shared" si="3"/>
        <v>0.75</v>
      </c>
      <c r="U13" s="3"/>
      <c r="V13" s="21">
        <f t="shared" si="4"/>
        <v>1.5</v>
      </c>
      <c r="W13" s="7">
        <v>3</v>
      </c>
      <c r="X13" s="7">
        <v>4</v>
      </c>
      <c r="Y13" s="22">
        <f t="shared" si="5"/>
        <v>0.75</v>
      </c>
      <c r="Z13" s="3"/>
      <c r="AA13" s="21">
        <f t="shared" si="6"/>
        <v>32</v>
      </c>
    </row>
    <row r="14" spans="1:33" ht="46.95" customHeight="1" x14ac:dyDescent="0.3">
      <c r="A14" s="582"/>
      <c r="B14" s="121" t="s">
        <v>9</v>
      </c>
      <c r="C14" s="501"/>
      <c r="D14" s="83" t="s">
        <v>365</v>
      </c>
      <c r="E14" s="92" t="s">
        <v>366</v>
      </c>
      <c r="F14" s="92" t="s">
        <v>369</v>
      </c>
      <c r="G14" s="56" t="s">
        <v>662</v>
      </c>
      <c r="H14" s="60">
        <v>0</v>
      </c>
      <c r="I14" s="20">
        <v>0</v>
      </c>
      <c r="J14" s="22">
        <f t="shared" si="0"/>
        <v>0</v>
      </c>
      <c r="K14" s="3" t="s">
        <v>835</v>
      </c>
      <c r="L14" s="59">
        <f t="shared" si="7"/>
        <v>0</v>
      </c>
      <c r="M14" s="60">
        <v>1</v>
      </c>
      <c r="N14" s="7">
        <v>1</v>
      </c>
      <c r="O14" s="22">
        <f t="shared" si="1"/>
        <v>1</v>
      </c>
      <c r="P14" s="3"/>
      <c r="Q14" s="59">
        <f t="shared" si="2"/>
        <v>0</v>
      </c>
      <c r="R14" s="7">
        <v>1</v>
      </c>
      <c r="S14" s="7">
        <v>1</v>
      </c>
      <c r="T14" s="22">
        <f>IFERROR((R14/S14),0)</f>
        <v>1</v>
      </c>
      <c r="U14" s="3" t="s">
        <v>1163</v>
      </c>
      <c r="V14" s="21">
        <f t="shared" si="4"/>
        <v>0</v>
      </c>
      <c r="W14" s="7">
        <v>1</v>
      </c>
      <c r="X14" s="7">
        <v>1</v>
      </c>
      <c r="Y14" s="22">
        <f>IFERROR((W14/X14),0)</f>
        <v>1</v>
      </c>
      <c r="Z14" s="3" t="s">
        <v>1163</v>
      </c>
      <c r="AA14" s="21">
        <f t="shared" si="6"/>
        <v>0</v>
      </c>
    </row>
    <row r="15" spans="1:33" ht="53.55" customHeight="1" x14ac:dyDescent="0.3">
      <c r="A15" s="582"/>
      <c r="B15" s="121" t="s">
        <v>41</v>
      </c>
      <c r="C15" s="501"/>
      <c r="D15" s="83" t="s">
        <v>367</v>
      </c>
      <c r="E15" s="92" t="s">
        <v>368</v>
      </c>
      <c r="F15" s="92" t="s">
        <v>360</v>
      </c>
      <c r="G15" s="56">
        <v>1</v>
      </c>
      <c r="H15" s="60">
        <v>0</v>
      </c>
      <c r="I15" s="7">
        <v>0</v>
      </c>
      <c r="J15" s="22">
        <f t="shared" si="0"/>
        <v>0</v>
      </c>
      <c r="K15" s="3" t="s">
        <v>836</v>
      </c>
      <c r="L15" s="59">
        <f t="shared" si="7"/>
        <v>0</v>
      </c>
      <c r="M15" s="60">
        <v>0</v>
      </c>
      <c r="N15" s="7">
        <v>0</v>
      </c>
      <c r="O15" s="22">
        <f t="shared" si="1"/>
        <v>0</v>
      </c>
      <c r="P15" s="3"/>
      <c r="Q15" s="59">
        <f t="shared" si="2"/>
        <v>0</v>
      </c>
      <c r="R15" s="7">
        <v>0</v>
      </c>
      <c r="S15" s="7">
        <v>0</v>
      </c>
      <c r="T15" s="22">
        <f t="shared" si="3"/>
        <v>0</v>
      </c>
      <c r="U15" s="3" t="s">
        <v>1164</v>
      </c>
      <c r="V15" s="21">
        <f t="shared" si="4"/>
        <v>0</v>
      </c>
      <c r="W15" s="7">
        <v>0</v>
      </c>
      <c r="X15" s="7">
        <v>0</v>
      </c>
      <c r="Y15" s="22">
        <f t="shared" ref="Y15:Y44" si="8">IFERROR((W15/X15),0)</f>
        <v>0</v>
      </c>
      <c r="Z15" s="3" t="s">
        <v>1164</v>
      </c>
      <c r="AA15" s="21">
        <f t="shared" si="6"/>
        <v>0</v>
      </c>
    </row>
    <row r="16" spans="1:33" ht="71.25" customHeight="1" x14ac:dyDescent="0.3">
      <c r="A16" s="582" t="s">
        <v>617</v>
      </c>
      <c r="B16" s="121" t="s">
        <v>12</v>
      </c>
      <c r="C16" s="625" t="s">
        <v>370</v>
      </c>
      <c r="D16" s="83" t="s">
        <v>371</v>
      </c>
      <c r="E16" s="92" t="s">
        <v>372</v>
      </c>
      <c r="F16" s="92" t="s">
        <v>377</v>
      </c>
      <c r="G16" s="56">
        <v>1</v>
      </c>
      <c r="H16" s="60">
        <v>1</v>
      </c>
      <c r="I16" s="7">
        <v>1</v>
      </c>
      <c r="J16" s="22">
        <f t="shared" si="0"/>
        <v>1</v>
      </c>
      <c r="K16" s="3"/>
      <c r="L16" s="59">
        <f t="shared" si="7"/>
        <v>1</v>
      </c>
      <c r="M16" s="60">
        <v>0</v>
      </c>
      <c r="N16" s="7">
        <v>0</v>
      </c>
      <c r="O16" s="22">
        <f t="shared" si="1"/>
        <v>0</v>
      </c>
      <c r="P16" s="3"/>
      <c r="Q16" s="59">
        <f t="shared" si="2"/>
        <v>1</v>
      </c>
      <c r="R16" s="7">
        <v>1</v>
      </c>
      <c r="S16" s="7">
        <v>1</v>
      </c>
      <c r="T16" s="22">
        <f t="shared" si="3"/>
        <v>1</v>
      </c>
      <c r="U16" s="3"/>
      <c r="V16" s="21">
        <f t="shared" si="4"/>
        <v>2</v>
      </c>
      <c r="W16" s="7">
        <v>1</v>
      </c>
      <c r="X16" s="7">
        <v>1</v>
      </c>
      <c r="Y16" s="22">
        <f t="shared" si="8"/>
        <v>1</v>
      </c>
      <c r="Z16" s="3"/>
      <c r="AA16" s="21">
        <f t="shared" si="6"/>
        <v>2</v>
      </c>
    </row>
    <row r="17" spans="1:27" ht="64.2" customHeight="1" x14ac:dyDescent="0.3">
      <c r="A17" s="582"/>
      <c r="B17" s="121" t="s">
        <v>13</v>
      </c>
      <c r="C17" s="625"/>
      <c r="D17" s="83" t="s">
        <v>1165</v>
      </c>
      <c r="E17" s="92" t="s">
        <v>373</v>
      </c>
      <c r="F17" s="92" t="s">
        <v>360</v>
      </c>
      <c r="G17" s="56">
        <v>1</v>
      </c>
      <c r="H17" s="60">
        <v>1</v>
      </c>
      <c r="I17" s="7">
        <v>1</v>
      </c>
      <c r="J17" s="22">
        <f t="shared" si="0"/>
        <v>1</v>
      </c>
      <c r="K17" s="3"/>
      <c r="L17" s="59">
        <f t="shared" si="7"/>
        <v>1</v>
      </c>
      <c r="M17" s="60">
        <v>0</v>
      </c>
      <c r="N17" s="7">
        <v>0</v>
      </c>
      <c r="O17" s="22">
        <f t="shared" si="1"/>
        <v>0</v>
      </c>
      <c r="P17" s="3"/>
      <c r="Q17" s="59">
        <f t="shared" si="2"/>
        <v>1</v>
      </c>
      <c r="R17" s="7">
        <v>0</v>
      </c>
      <c r="S17" s="7">
        <v>0</v>
      </c>
      <c r="T17" s="22">
        <f t="shared" si="3"/>
        <v>0</v>
      </c>
      <c r="U17" s="3" t="s">
        <v>1162</v>
      </c>
      <c r="V17" s="21">
        <f t="shared" si="4"/>
        <v>1</v>
      </c>
      <c r="W17" s="7">
        <v>0</v>
      </c>
      <c r="X17" s="7">
        <v>0</v>
      </c>
      <c r="Y17" s="22">
        <f t="shared" si="8"/>
        <v>0</v>
      </c>
      <c r="Z17" s="3" t="s">
        <v>1162</v>
      </c>
      <c r="AA17" s="21">
        <f t="shared" si="6"/>
        <v>0</v>
      </c>
    </row>
    <row r="18" spans="1:27" ht="41.55" customHeight="1" x14ac:dyDescent="0.3">
      <c r="A18" s="582"/>
      <c r="B18" s="121" t="s">
        <v>14</v>
      </c>
      <c r="C18" s="625"/>
      <c r="D18" s="83" t="s">
        <v>374</v>
      </c>
      <c r="E18" s="92" t="s">
        <v>375</v>
      </c>
      <c r="F18" s="92" t="s">
        <v>360</v>
      </c>
      <c r="G18" s="56">
        <v>1</v>
      </c>
      <c r="H18" s="60">
        <v>1</v>
      </c>
      <c r="I18" s="7">
        <v>1</v>
      </c>
      <c r="J18" s="22">
        <f t="shared" si="0"/>
        <v>1</v>
      </c>
      <c r="K18" s="3"/>
      <c r="L18" s="59">
        <f t="shared" si="7"/>
        <v>1</v>
      </c>
      <c r="M18" s="60">
        <v>0</v>
      </c>
      <c r="N18" s="7">
        <v>0</v>
      </c>
      <c r="O18" s="22">
        <f t="shared" si="1"/>
        <v>0</v>
      </c>
      <c r="P18" s="3"/>
      <c r="Q18" s="59">
        <f t="shared" si="2"/>
        <v>1</v>
      </c>
      <c r="R18" s="7">
        <v>0</v>
      </c>
      <c r="S18" s="7">
        <v>0</v>
      </c>
      <c r="T18" s="22">
        <f t="shared" si="3"/>
        <v>0</v>
      </c>
      <c r="U18" s="3" t="s">
        <v>1162</v>
      </c>
      <c r="V18" s="21">
        <f t="shared" si="4"/>
        <v>1</v>
      </c>
      <c r="W18" s="7">
        <v>0</v>
      </c>
      <c r="X18" s="7">
        <v>0</v>
      </c>
      <c r="Y18" s="22">
        <f t="shared" si="8"/>
        <v>0</v>
      </c>
      <c r="Z18" s="3" t="s">
        <v>1162</v>
      </c>
      <c r="AA18" s="21">
        <f t="shared" si="6"/>
        <v>0</v>
      </c>
    </row>
    <row r="19" spans="1:27" ht="57" customHeight="1" x14ac:dyDescent="0.3">
      <c r="A19" s="582" t="s">
        <v>617</v>
      </c>
      <c r="B19" s="121" t="s">
        <v>42</v>
      </c>
      <c r="C19" s="625"/>
      <c r="D19" s="83" t="s">
        <v>376</v>
      </c>
      <c r="E19" s="92" t="s">
        <v>372</v>
      </c>
      <c r="F19" s="92" t="s">
        <v>378</v>
      </c>
      <c r="G19" s="56">
        <v>1</v>
      </c>
      <c r="H19" s="60">
        <v>1</v>
      </c>
      <c r="I19" s="20">
        <v>1</v>
      </c>
      <c r="J19" s="22">
        <f t="shared" si="0"/>
        <v>1</v>
      </c>
      <c r="K19" s="3"/>
      <c r="L19" s="59">
        <f t="shared" si="7"/>
        <v>1</v>
      </c>
      <c r="M19" s="60">
        <v>0</v>
      </c>
      <c r="N19" s="7">
        <v>0</v>
      </c>
      <c r="O19" s="22">
        <f t="shared" si="1"/>
        <v>0</v>
      </c>
      <c r="P19" s="3"/>
      <c r="Q19" s="59">
        <f t="shared" si="2"/>
        <v>1</v>
      </c>
      <c r="R19" s="7">
        <v>0</v>
      </c>
      <c r="S19" s="7">
        <v>0</v>
      </c>
      <c r="T19" s="22">
        <f t="shared" si="3"/>
        <v>0</v>
      </c>
      <c r="U19" s="3"/>
      <c r="V19" s="21">
        <f t="shared" si="4"/>
        <v>1</v>
      </c>
      <c r="W19" s="7">
        <v>0</v>
      </c>
      <c r="X19" s="7">
        <v>0</v>
      </c>
      <c r="Y19" s="22">
        <f t="shared" si="8"/>
        <v>0</v>
      </c>
      <c r="Z19" s="3"/>
      <c r="AA19" s="21">
        <f t="shared" si="6"/>
        <v>0</v>
      </c>
    </row>
    <row r="20" spans="1:27" ht="171" customHeight="1" x14ac:dyDescent="0.3">
      <c r="A20" s="582"/>
      <c r="B20" s="121" t="s">
        <v>10</v>
      </c>
      <c r="C20" s="501" t="s">
        <v>379</v>
      </c>
      <c r="D20" s="92" t="s">
        <v>380</v>
      </c>
      <c r="E20" s="92" t="s">
        <v>381</v>
      </c>
      <c r="F20" s="92" t="s">
        <v>428</v>
      </c>
      <c r="G20" s="56" t="s">
        <v>662</v>
      </c>
      <c r="H20" s="60">
        <v>0</v>
      </c>
      <c r="I20" s="60">
        <v>0</v>
      </c>
      <c r="J20" s="22">
        <f t="shared" si="0"/>
        <v>0</v>
      </c>
      <c r="K20" s="56" t="s">
        <v>837</v>
      </c>
      <c r="L20" s="59">
        <f t="shared" si="7"/>
        <v>0</v>
      </c>
      <c r="M20" s="60">
        <v>1</v>
      </c>
      <c r="N20" s="60">
        <v>1</v>
      </c>
      <c r="O20" s="66">
        <f t="shared" si="1"/>
        <v>1</v>
      </c>
      <c r="P20" s="56"/>
      <c r="Q20" s="59">
        <f t="shared" si="2"/>
        <v>0</v>
      </c>
      <c r="R20" s="7">
        <v>0</v>
      </c>
      <c r="S20" s="7">
        <v>0</v>
      </c>
      <c r="T20" s="22">
        <f t="shared" si="3"/>
        <v>0</v>
      </c>
      <c r="U20" s="3"/>
      <c r="V20" s="21">
        <f t="shared" si="4"/>
        <v>0</v>
      </c>
      <c r="W20" s="7">
        <v>0</v>
      </c>
      <c r="X20" s="7">
        <v>0</v>
      </c>
      <c r="Y20" s="22">
        <f t="shared" si="8"/>
        <v>0</v>
      </c>
      <c r="Z20" s="3"/>
      <c r="AA20" s="21">
        <f t="shared" si="6"/>
        <v>0</v>
      </c>
    </row>
    <row r="21" spans="1:27" ht="142.5" customHeight="1" x14ac:dyDescent="0.3">
      <c r="A21" s="582"/>
      <c r="B21" s="121" t="s">
        <v>10</v>
      </c>
      <c r="C21" s="501"/>
      <c r="D21" s="92" t="s">
        <v>382</v>
      </c>
      <c r="E21" s="92" t="s">
        <v>381</v>
      </c>
      <c r="F21" s="92" t="s">
        <v>429</v>
      </c>
      <c r="G21" s="56"/>
      <c r="H21" s="60">
        <v>0</v>
      </c>
      <c r="I21" s="60">
        <v>0</v>
      </c>
      <c r="J21" s="22">
        <f t="shared" si="0"/>
        <v>0</v>
      </c>
      <c r="K21" s="56"/>
      <c r="L21" s="59">
        <f t="shared" si="7"/>
        <v>0</v>
      </c>
      <c r="M21" s="60">
        <v>1</v>
      </c>
      <c r="N21" s="60">
        <v>1</v>
      </c>
      <c r="O21" s="66">
        <f t="shared" si="1"/>
        <v>1</v>
      </c>
      <c r="P21" s="56" t="s">
        <v>1083</v>
      </c>
      <c r="Q21" s="59">
        <f t="shared" si="2"/>
        <v>0</v>
      </c>
      <c r="R21" s="60">
        <v>0</v>
      </c>
      <c r="S21" s="60">
        <v>0</v>
      </c>
      <c r="T21" s="66">
        <f t="shared" si="3"/>
        <v>0</v>
      </c>
      <c r="U21" s="56"/>
      <c r="V21" s="59">
        <f t="shared" si="4"/>
        <v>0</v>
      </c>
      <c r="W21" s="60">
        <v>0</v>
      </c>
      <c r="X21" s="60">
        <v>0</v>
      </c>
      <c r="Y21" s="66">
        <f t="shared" si="8"/>
        <v>0</v>
      </c>
      <c r="Z21" s="56"/>
      <c r="AA21" s="59">
        <f t="shared" si="6"/>
        <v>0</v>
      </c>
    </row>
    <row r="22" spans="1:27" ht="57" customHeight="1" x14ac:dyDescent="0.3">
      <c r="A22" s="582" t="s">
        <v>617</v>
      </c>
      <c r="B22" s="121" t="s">
        <v>15</v>
      </c>
      <c r="C22" s="475" t="s">
        <v>383</v>
      </c>
      <c r="D22" s="92" t="s">
        <v>1166</v>
      </c>
      <c r="E22" s="92" t="s">
        <v>384</v>
      </c>
      <c r="F22" s="92" t="s">
        <v>378</v>
      </c>
      <c r="G22" s="56">
        <v>1</v>
      </c>
      <c r="H22" s="60">
        <v>1</v>
      </c>
      <c r="I22" s="20">
        <v>1</v>
      </c>
      <c r="J22" s="22">
        <f t="shared" si="0"/>
        <v>1</v>
      </c>
      <c r="K22" s="56" t="s">
        <v>837</v>
      </c>
      <c r="L22" s="59">
        <f t="shared" si="7"/>
        <v>1</v>
      </c>
      <c r="M22" s="60">
        <v>0</v>
      </c>
      <c r="N22" s="7">
        <v>0</v>
      </c>
      <c r="O22" s="22">
        <f t="shared" si="1"/>
        <v>0</v>
      </c>
      <c r="P22" s="3"/>
      <c r="Q22" s="59">
        <f t="shared" si="2"/>
        <v>1</v>
      </c>
      <c r="R22" s="7">
        <v>0</v>
      </c>
      <c r="S22" s="7">
        <v>0</v>
      </c>
      <c r="T22" s="22">
        <f t="shared" si="3"/>
        <v>0</v>
      </c>
      <c r="U22" s="3"/>
      <c r="V22" s="21">
        <f t="shared" si="4"/>
        <v>1</v>
      </c>
      <c r="W22" s="7">
        <v>0</v>
      </c>
      <c r="X22" s="7">
        <v>0</v>
      </c>
      <c r="Y22" s="22">
        <f t="shared" si="8"/>
        <v>0</v>
      </c>
      <c r="Z22" s="3"/>
      <c r="AA22" s="21">
        <f t="shared" si="6"/>
        <v>0</v>
      </c>
    </row>
    <row r="23" spans="1:27" ht="57" customHeight="1" x14ac:dyDescent="0.3">
      <c r="A23" s="582"/>
      <c r="B23" s="121" t="s">
        <v>43</v>
      </c>
      <c r="C23" s="477"/>
      <c r="D23" s="92" t="s">
        <v>1167</v>
      </c>
      <c r="E23" s="92" t="s">
        <v>385</v>
      </c>
      <c r="F23" s="92" t="s">
        <v>430</v>
      </c>
      <c r="G23" s="56">
        <v>1</v>
      </c>
      <c r="H23" s="60">
        <v>7</v>
      </c>
      <c r="I23" s="20">
        <v>7</v>
      </c>
      <c r="J23" s="22">
        <f t="shared" si="0"/>
        <v>1</v>
      </c>
      <c r="K23" s="3" t="s">
        <v>838</v>
      </c>
      <c r="L23" s="59">
        <f t="shared" si="7"/>
        <v>7</v>
      </c>
      <c r="M23" s="60">
        <v>3</v>
      </c>
      <c r="N23" s="7">
        <v>7</v>
      </c>
      <c r="O23" s="22">
        <f t="shared" si="1"/>
        <v>0.42857142857142855</v>
      </c>
      <c r="P23" s="3"/>
      <c r="Q23" s="59">
        <f t="shared" si="2"/>
        <v>10</v>
      </c>
      <c r="R23" s="7">
        <v>0</v>
      </c>
      <c r="S23" s="7">
        <v>0</v>
      </c>
      <c r="T23" s="22">
        <f t="shared" si="3"/>
        <v>0</v>
      </c>
      <c r="U23" s="3"/>
      <c r="V23" s="21">
        <f t="shared" si="4"/>
        <v>10</v>
      </c>
      <c r="W23" s="7">
        <v>0</v>
      </c>
      <c r="X23" s="7">
        <v>0</v>
      </c>
      <c r="Y23" s="22">
        <f t="shared" si="8"/>
        <v>0</v>
      </c>
      <c r="Z23" s="3"/>
      <c r="AA23" s="21">
        <f t="shared" si="6"/>
        <v>0.42857142857142855</v>
      </c>
    </row>
    <row r="24" spans="1:27" ht="57" customHeight="1" x14ac:dyDescent="0.3">
      <c r="A24" s="582"/>
      <c r="B24" s="121" t="s">
        <v>16</v>
      </c>
      <c r="C24" s="87" t="s">
        <v>386</v>
      </c>
      <c r="D24" s="87" t="s">
        <v>618</v>
      </c>
      <c r="E24" s="87" t="s">
        <v>387</v>
      </c>
      <c r="F24" s="92" t="s">
        <v>360</v>
      </c>
      <c r="G24" s="56" t="s">
        <v>662</v>
      </c>
      <c r="H24" s="60">
        <v>5</v>
      </c>
      <c r="I24" s="20">
        <v>5</v>
      </c>
      <c r="J24" s="22">
        <f t="shared" si="0"/>
        <v>1</v>
      </c>
      <c r="K24" s="3"/>
      <c r="L24" s="59">
        <f t="shared" si="7"/>
        <v>0</v>
      </c>
      <c r="M24" s="60">
        <v>7</v>
      </c>
      <c r="N24" s="7">
        <v>7</v>
      </c>
      <c r="O24" s="22">
        <f t="shared" si="1"/>
        <v>1</v>
      </c>
      <c r="P24" s="3"/>
      <c r="Q24" s="59">
        <f t="shared" si="2"/>
        <v>0</v>
      </c>
      <c r="R24" s="7"/>
      <c r="S24" s="403"/>
      <c r="T24" s="22">
        <f t="shared" si="3"/>
        <v>0</v>
      </c>
      <c r="U24" s="3"/>
      <c r="V24" s="21">
        <f t="shared" si="4"/>
        <v>0</v>
      </c>
      <c r="W24" s="7"/>
      <c r="X24" s="403"/>
      <c r="Y24" s="22">
        <f t="shared" si="8"/>
        <v>0</v>
      </c>
      <c r="Z24" s="3"/>
      <c r="AA24" s="21">
        <f t="shared" si="6"/>
        <v>0</v>
      </c>
    </row>
    <row r="25" spans="1:27" ht="57" customHeight="1" x14ac:dyDescent="0.3">
      <c r="A25" s="582" t="s">
        <v>617</v>
      </c>
      <c r="B25" s="122" t="s">
        <v>38</v>
      </c>
      <c r="C25" s="87" t="s">
        <v>388</v>
      </c>
      <c r="D25" s="87" t="s">
        <v>389</v>
      </c>
      <c r="E25" s="87" t="s">
        <v>390</v>
      </c>
      <c r="F25" s="92" t="s">
        <v>360</v>
      </c>
      <c r="G25" s="56" t="s">
        <v>662</v>
      </c>
      <c r="H25" s="60">
        <v>2</v>
      </c>
      <c r="I25" s="58">
        <v>2</v>
      </c>
      <c r="J25" s="22">
        <f t="shared" si="0"/>
        <v>1</v>
      </c>
      <c r="K25" s="8" t="s">
        <v>839</v>
      </c>
      <c r="L25" s="59">
        <f t="shared" si="7"/>
        <v>0</v>
      </c>
      <c r="M25" s="60">
        <v>4</v>
      </c>
      <c r="N25" s="7">
        <v>4</v>
      </c>
      <c r="O25" s="22">
        <f t="shared" si="1"/>
        <v>1</v>
      </c>
      <c r="P25" s="9"/>
      <c r="Q25" s="21">
        <f t="shared" si="2"/>
        <v>0</v>
      </c>
      <c r="R25" s="3"/>
      <c r="S25" s="403"/>
      <c r="T25" s="22">
        <f t="shared" si="3"/>
        <v>0</v>
      </c>
      <c r="U25" s="9"/>
      <c r="V25" s="21">
        <f t="shared" si="4"/>
        <v>0</v>
      </c>
      <c r="W25" s="3"/>
      <c r="X25" s="403"/>
      <c r="Y25" s="22">
        <f t="shared" si="8"/>
        <v>0</v>
      </c>
      <c r="Z25" s="9"/>
      <c r="AA25" s="21">
        <f t="shared" si="6"/>
        <v>0</v>
      </c>
    </row>
    <row r="26" spans="1:27" ht="142.5" customHeight="1" x14ac:dyDescent="0.3">
      <c r="A26" s="582"/>
      <c r="B26" s="122" t="s">
        <v>39</v>
      </c>
      <c r="C26" s="92" t="s">
        <v>391</v>
      </c>
      <c r="D26" s="88" t="s">
        <v>392</v>
      </c>
      <c r="E26" s="92" t="s">
        <v>393</v>
      </c>
      <c r="F26" s="92" t="s">
        <v>431</v>
      </c>
      <c r="G26" s="56">
        <v>6</v>
      </c>
      <c r="H26" s="60">
        <v>3</v>
      </c>
      <c r="I26" s="58">
        <v>3</v>
      </c>
      <c r="J26" s="22">
        <f t="shared" si="0"/>
        <v>1</v>
      </c>
      <c r="K26" s="8" t="s">
        <v>840</v>
      </c>
      <c r="L26" s="59">
        <f t="shared" si="7"/>
        <v>0.5</v>
      </c>
      <c r="M26" s="7">
        <v>3</v>
      </c>
      <c r="N26" s="7">
        <v>3</v>
      </c>
      <c r="O26" s="22">
        <f t="shared" si="1"/>
        <v>1</v>
      </c>
      <c r="P26" s="9"/>
      <c r="Q26" s="21">
        <f t="shared" si="2"/>
        <v>1</v>
      </c>
      <c r="R26" s="3">
        <v>3</v>
      </c>
      <c r="S26" s="7">
        <v>3</v>
      </c>
      <c r="T26" s="22">
        <f t="shared" si="3"/>
        <v>1</v>
      </c>
      <c r="U26" s="9"/>
      <c r="V26" s="21">
        <f t="shared" si="4"/>
        <v>1.5</v>
      </c>
      <c r="W26" s="3">
        <v>3</v>
      </c>
      <c r="X26" s="7">
        <v>3</v>
      </c>
      <c r="Y26" s="22">
        <f t="shared" si="8"/>
        <v>1</v>
      </c>
      <c r="Z26" s="9"/>
      <c r="AA26" s="21">
        <f t="shared" si="6"/>
        <v>18</v>
      </c>
    </row>
    <row r="27" spans="1:27" ht="71.25" customHeight="1" x14ac:dyDescent="0.3">
      <c r="A27" s="582"/>
      <c r="B27" s="122" t="s">
        <v>40</v>
      </c>
      <c r="C27" s="475" t="s">
        <v>394</v>
      </c>
      <c r="D27" s="583" t="s">
        <v>395</v>
      </c>
      <c r="E27" s="86" t="s">
        <v>396</v>
      </c>
      <c r="F27" s="92" t="s">
        <v>432</v>
      </c>
      <c r="G27" s="56">
        <v>1</v>
      </c>
      <c r="H27" s="60">
        <v>0</v>
      </c>
      <c r="I27" s="58">
        <v>0</v>
      </c>
      <c r="J27" s="22">
        <f t="shared" si="0"/>
        <v>0</v>
      </c>
      <c r="K27" s="8" t="s">
        <v>841</v>
      </c>
      <c r="L27" s="59">
        <f t="shared" si="7"/>
        <v>0</v>
      </c>
      <c r="M27" s="7"/>
      <c r="N27" s="7"/>
      <c r="O27" s="22">
        <f t="shared" si="1"/>
        <v>0</v>
      </c>
      <c r="P27" s="8"/>
      <c r="Q27" s="21">
        <f t="shared" si="2"/>
        <v>0</v>
      </c>
      <c r="R27" s="3">
        <v>14</v>
      </c>
      <c r="S27" s="7">
        <v>14</v>
      </c>
      <c r="T27" s="22">
        <f t="shared" si="3"/>
        <v>1</v>
      </c>
      <c r="U27" s="8" t="s">
        <v>1168</v>
      </c>
      <c r="V27" s="21">
        <f t="shared" si="4"/>
        <v>14</v>
      </c>
      <c r="W27" s="3">
        <v>14</v>
      </c>
      <c r="X27" s="7">
        <v>14</v>
      </c>
      <c r="Y27" s="22">
        <f t="shared" si="8"/>
        <v>1</v>
      </c>
      <c r="Z27" s="8" t="s">
        <v>1168</v>
      </c>
      <c r="AA27" s="21">
        <f t="shared" si="6"/>
        <v>0</v>
      </c>
    </row>
    <row r="28" spans="1:27" ht="71.25" customHeight="1" x14ac:dyDescent="0.3">
      <c r="A28" s="582" t="s">
        <v>617</v>
      </c>
      <c r="B28" s="122" t="s">
        <v>40</v>
      </c>
      <c r="C28" s="476"/>
      <c r="D28" s="584"/>
      <c r="E28" s="628" t="s">
        <v>397</v>
      </c>
      <c r="F28" s="71" t="s">
        <v>433</v>
      </c>
      <c r="G28" s="56">
        <v>1</v>
      </c>
      <c r="H28" s="60">
        <v>0</v>
      </c>
      <c r="I28" s="58">
        <v>0</v>
      </c>
      <c r="J28" s="22">
        <f t="shared" si="0"/>
        <v>0</v>
      </c>
      <c r="K28" s="8"/>
      <c r="L28" s="59">
        <f t="shared" si="7"/>
        <v>0</v>
      </c>
      <c r="M28" s="7"/>
      <c r="N28" s="70"/>
      <c r="O28" s="22">
        <f t="shared" si="1"/>
        <v>0</v>
      </c>
      <c r="P28" s="8"/>
      <c r="Q28" s="21">
        <f t="shared" si="2"/>
        <v>0</v>
      </c>
      <c r="R28" s="3">
        <v>14</v>
      </c>
      <c r="S28" s="7">
        <v>14</v>
      </c>
      <c r="T28" s="22">
        <f t="shared" si="3"/>
        <v>1</v>
      </c>
      <c r="U28" s="8" t="s">
        <v>1168</v>
      </c>
      <c r="V28" s="21">
        <f t="shared" si="4"/>
        <v>14</v>
      </c>
      <c r="W28" s="3">
        <v>14</v>
      </c>
      <c r="X28" s="7">
        <v>14</v>
      </c>
      <c r="Y28" s="22">
        <f t="shared" si="8"/>
        <v>1</v>
      </c>
      <c r="Z28" s="8" t="s">
        <v>1168</v>
      </c>
      <c r="AA28" s="21">
        <f t="shared" si="6"/>
        <v>0</v>
      </c>
    </row>
    <row r="29" spans="1:27" ht="54" customHeight="1" x14ac:dyDescent="0.3">
      <c r="A29" s="582"/>
      <c r="B29" s="122" t="s">
        <v>40</v>
      </c>
      <c r="C29" s="476"/>
      <c r="D29" s="86" t="s">
        <v>398</v>
      </c>
      <c r="E29" s="629"/>
      <c r="F29" s="71" t="s">
        <v>434</v>
      </c>
      <c r="G29" s="95" t="s">
        <v>667</v>
      </c>
      <c r="H29" s="60">
        <v>0</v>
      </c>
      <c r="I29" s="58">
        <v>0</v>
      </c>
      <c r="J29" s="22">
        <f t="shared" si="0"/>
        <v>0</v>
      </c>
      <c r="K29" s="8"/>
      <c r="L29" s="59">
        <f t="shared" si="7"/>
        <v>0</v>
      </c>
      <c r="M29" s="7"/>
      <c r="N29" s="7"/>
      <c r="O29" s="22">
        <f t="shared" si="1"/>
        <v>0</v>
      </c>
      <c r="P29" s="8"/>
      <c r="Q29" s="21">
        <f t="shared" si="2"/>
        <v>0</v>
      </c>
      <c r="R29" s="3">
        <v>7</v>
      </c>
      <c r="S29" s="7">
        <v>7</v>
      </c>
      <c r="T29" s="22">
        <f t="shared" si="3"/>
        <v>1</v>
      </c>
      <c r="U29" s="67" t="s">
        <v>1169</v>
      </c>
      <c r="V29" s="21">
        <f t="shared" si="4"/>
        <v>0</v>
      </c>
      <c r="W29" s="3">
        <v>7</v>
      </c>
      <c r="X29" s="7">
        <v>7</v>
      </c>
      <c r="Y29" s="22">
        <f t="shared" si="8"/>
        <v>1</v>
      </c>
      <c r="Z29" s="67" t="s">
        <v>1169</v>
      </c>
      <c r="AA29" s="21">
        <f t="shared" si="6"/>
        <v>0</v>
      </c>
    </row>
    <row r="30" spans="1:27" ht="41.55" customHeight="1" x14ac:dyDescent="0.3">
      <c r="A30" s="582"/>
      <c r="B30" s="123" t="s">
        <v>40</v>
      </c>
      <c r="C30" s="476"/>
      <c r="D30" s="86" t="s">
        <v>399</v>
      </c>
      <c r="E30" s="86" t="s">
        <v>400</v>
      </c>
      <c r="F30" s="92" t="s">
        <v>360</v>
      </c>
      <c r="G30" s="68" t="s">
        <v>662</v>
      </c>
      <c r="H30" s="60">
        <v>0</v>
      </c>
      <c r="I30" s="58">
        <v>0</v>
      </c>
      <c r="J30" s="22">
        <f t="shared" si="0"/>
        <v>0</v>
      </c>
      <c r="K30" s="8"/>
      <c r="L30" s="59">
        <f t="shared" si="7"/>
        <v>0</v>
      </c>
      <c r="M30" s="7">
        <v>1</v>
      </c>
      <c r="N30" s="7">
        <v>1</v>
      </c>
      <c r="O30" s="22">
        <f t="shared" si="1"/>
        <v>1</v>
      </c>
      <c r="P30" s="9" t="s">
        <v>1093</v>
      </c>
      <c r="Q30" s="21">
        <f t="shared" si="2"/>
        <v>0</v>
      </c>
      <c r="R30" s="3">
        <v>0</v>
      </c>
      <c r="S30" s="7">
        <v>0</v>
      </c>
      <c r="T30" s="22">
        <f t="shared" si="3"/>
        <v>0</v>
      </c>
      <c r="U30" s="9"/>
      <c r="V30" s="21">
        <f t="shared" si="4"/>
        <v>0</v>
      </c>
      <c r="W30" s="3">
        <v>0</v>
      </c>
      <c r="X30" s="7">
        <v>0</v>
      </c>
      <c r="Y30" s="22">
        <f t="shared" si="8"/>
        <v>0</v>
      </c>
      <c r="Z30" s="9"/>
      <c r="AA30" s="21">
        <f t="shared" si="6"/>
        <v>0</v>
      </c>
    </row>
    <row r="31" spans="1:27" ht="71.25" customHeight="1" x14ac:dyDescent="0.3">
      <c r="A31" s="582" t="s">
        <v>617</v>
      </c>
      <c r="B31" s="123" t="s">
        <v>40</v>
      </c>
      <c r="C31" s="476"/>
      <c r="D31" s="86" t="s">
        <v>401</v>
      </c>
      <c r="E31" s="86" t="s">
        <v>400</v>
      </c>
      <c r="F31" s="92" t="s">
        <v>360</v>
      </c>
      <c r="G31" s="95">
        <v>0.01</v>
      </c>
      <c r="H31" s="57">
        <v>0</v>
      </c>
      <c r="I31" s="58">
        <v>0</v>
      </c>
      <c r="J31" s="22">
        <f t="shared" si="0"/>
        <v>0</v>
      </c>
      <c r="K31" s="56"/>
      <c r="L31" s="59">
        <f t="shared" si="7"/>
        <v>0</v>
      </c>
      <c r="M31" s="57">
        <v>1</v>
      </c>
      <c r="N31" s="60">
        <v>1</v>
      </c>
      <c r="O31" s="22">
        <f t="shared" si="1"/>
        <v>1</v>
      </c>
      <c r="P31" s="9" t="s">
        <v>1093</v>
      </c>
      <c r="Q31" s="59">
        <f t="shared" si="2"/>
        <v>100</v>
      </c>
      <c r="R31" s="60">
        <v>0</v>
      </c>
      <c r="S31" s="60">
        <v>0</v>
      </c>
      <c r="T31" s="22">
        <f t="shared" si="3"/>
        <v>0</v>
      </c>
      <c r="U31" s="67"/>
      <c r="V31" s="59">
        <f t="shared" si="4"/>
        <v>100</v>
      </c>
      <c r="W31" s="60">
        <v>0</v>
      </c>
      <c r="X31" s="60">
        <v>0</v>
      </c>
      <c r="Y31" s="22">
        <f t="shared" si="8"/>
        <v>0</v>
      </c>
      <c r="Z31" s="67"/>
      <c r="AA31" s="59">
        <f t="shared" si="6"/>
        <v>0</v>
      </c>
    </row>
    <row r="32" spans="1:27" ht="85.5" customHeight="1" x14ac:dyDescent="0.3">
      <c r="A32" s="582"/>
      <c r="B32" s="123" t="s">
        <v>40</v>
      </c>
      <c r="C32" s="476"/>
      <c r="D32" s="86" t="s">
        <v>402</v>
      </c>
      <c r="E32" s="86" t="s">
        <v>403</v>
      </c>
      <c r="F32" s="92" t="s">
        <v>360</v>
      </c>
      <c r="G32" s="69">
        <v>1</v>
      </c>
      <c r="H32" s="57">
        <v>0</v>
      </c>
      <c r="I32" s="58">
        <v>0</v>
      </c>
      <c r="J32" s="22">
        <f t="shared" si="0"/>
        <v>0</v>
      </c>
      <c r="K32" s="56"/>
      <c r="L32" s="59">
        <f t="shared" si="7"/>
        <v>0</v>
      </c>
      <c r="M32" s="57">
        <v>1</v>
      </c>
      <c r="N32" s="60">
        <v>1</v>
      </c>
      <c r="O32" s="22">
        <f t="shared" si="1"/>
        <v>1</v>
      </c>
      <c r="P32" s="9" t="s">
        <v>1093</v>
      </c>
      <c r="Q32" s="59">
        <f t="shared" si="2"/>
        <v>1</v>
      </c>
      <c r="R32" s="60">
        <v>0</v>
      </c>
      <c r="S32" s="60">
        <v>0</v>
      </c>
      <c r="T32" s="22">
        <f t="shared" si="3"/>
        <v>0</v>
      </c>
      <c r="U32" s="67"/>
      <c r="V32" s="59">
        <f t="shared" si="4"/>
        <v>1</v>
      </c>
      <c r="W32" s="60">
        <v>0</v>
      </c>
      <c r="X32" s="60">
        <v>0</v>
      </c>
      <c r="Y32" s="22">
        <f t="shared" si="8"/>
        <v>0</v>
      </c>
      <c r="Z32" s="67"/>
      <c r="AA32" s="59">
        <f t="shared" si="6"/>
        <v>0</v>
      </c>
    </row>
    <row r="33" spans="1:28" ht="55.2" customHeight="1" x14ac:dyDescent="0.3">
      <c r="A33" s="582"/>
      <c r="B33" s="123" t="s">
        <v>40</v>
      </c>
      <c r="C33" s="476"/>
      <c r="D33" s="86" t="s">
        <v>404</v>
      </c>
      <c r="E33" s="86" t="s">
        <v>405</v>
      </c>
      <c r="F33" s="92" t="s">
        <v>360</v>
      </c>
      <c r="G33" s="68" t="s">
        <v>662</v>
      </c>
      <c r="H33" s="60">
        <v>0</v>
      </c>
      <c r="I33" s="58">
        <v>0</v>
      </c>
      <c r="J33" s="22">
        <f t="shared" si="0"/>
        <v>0</v>
      </c>
      <c r="K33" s="56"/>
      <c r="L33" s="59">
        <f t="shared" si="7"/>
        <v>0</v>
      </c>
      <c r="M33" s="60">
        <v>0</v>
      </c>
      <c r="N33" s="60">
        <v>0</v>
      </c>
      <c r="O33" s="22">
        <f t="shared" si="1"/>
        <v>0</v>
      </c>
      <c r="P33" s="67" t="s">
        <v>1094</v>
      </c>
      <c r="Q33" s="59">
        <f t="shared" si="2"/>
        <v>0</v>
      </c>
      <c r="R33" s="60">
        <v>20</v>
      </c>
      <c r="S33" s="60">
        <v>20</v>
      </c>
      <c r="T33" s="22">
        <f t="shared" si="3"/>
        <v>1</v>
      </c>
      <c r="U33" s="67" t="s">
        <v>1170</v>
      </c>
      <c r="V33" s="59">
        <f t="shared" si="4"/>
        <v>0</v>
      </c>
      <c r="W33" s="60">
        <v>20</v>
      </c>
      <c r="X33" s="60">
        <v>20</v>
      </c>
      <c r="Y33" s="22">
        <f t="shared" si="8"/>
        <v>1</v>
      </c>
      <c r="Z33" s="67" t="s">
        <v>1170</v>
      </c>
      <c r="AA33" s="59">
        <f t="shared" si="6"/>
        <v>0</v>
      </c>
    </row>
    <row r="34" spans="1:28" ht="69" x14ac:dyDescent="0.3">
      <c r="A34" s="582" t="s">
        <v>617</v>
      </c>
      <c r="B34" s="123" t="s">
        <v>40</v>
      </c>
      <c r="C34" s="476"/>
      <c r="D34" s="86" t="s">
        <v>406</v>
      </c>
      <c r="E34" s="86" t="s">
        <v>407</v>
      </c>
      <c r="F34" s="92" t="s">
        <v>435</v>
      </c>
      <c r="G34" s="68" t="s">
        <v>662</v>
      </c>
      <c r="H34" s="60">
        <v>0</v>
      </c>
      <c r="I34" s="61">
        <v>0</v>
      </c>
      <c r="J34" s="22">
        <f t="shared" si="0"/>
        <v>0</v>
      </c>
      <c r="K34" s="56"/>
      <c r="L34" s="59">
        <f t="shared" si="7"/>
        <v>0</v>
      </c>
      <c r="M34" s="57">
        <v>5</v>
      </c>
      <c r="N34" s="60">
        <v>5</v>
      </c>
      <c r="O34" s="22">
        <f t="shared" si="1"/>
        <v>1</v>
      </c>
      <c r="P34" s="67" t="s">
        <v>1094</v>
      </c>
      <c r="Q34" s="59">
        <f t="shared" si="2"/>
        <v>0</v>
      </c>
      <c r="R34" s="57">
        <v>2</v>
      </c>
      <c r="S34" s="60">
        <v>2</v>
      </c>
      <c r="T34" s="22">
        <f t="shared" si="3"/>
        <v>1</v>
      </c>
      <c r="U34" s="63" t="s">
        <v>1171</v>
      </c>
      <c r="V34" s="59">
        <f t="shared" si="4"/>
        <v>0</v>
      </c>
      <c r="W34" s="57">
        <v>2</v>
      </c>
      <c r="X34" s="60">
        <v>2</v>
      </c>
      <c r="Y34" s="22">
        <f t="shared" si="8"/>
        <v>1</v>
      </c>
      <c r="Z34" s="63" t="s">
        <v>1171</v>
      </c>
      <c r="AA34" s="59">
        <f t="shared" si="6"/>
        <v>0</v>
      </c>
    </row>
    <row r="35" spans="1:28" ht="71.25" customHeight="1" x14ac:dyDescent="0.3">
      <c r="A35" s="582"/>
      <c r="B35" s="123" t="s">
        <v>40</v>
      </c>
      <c r="C35" s="476"/>
      <c r="D35" s="86" t="s">
        <v>408</v>
      </c>
      <c r="E35" s="86" t="s">
        <v>409</v>
      </c>
      <c r="F35" s="92" t="s">
        <v>436</v>
      </c>
      <c r="G35" s="68" t="s">
        <v>662</v>
      </c>
      <c r="H35" s="60">
        <v>0</v>
      </c>
      <c r="I35" s="61">
        <v>0</v>
      </c>
      <c r="J35" s="22">
        <f t="shared" si="0"/>
        <v>0</v>
      </c>
      <c r="K35" s="62"/>
      <c r="L35" s="59">
        <f t="shared" si="7"/>
        <v>0</v>
      </c>
      <c r="M35" s="60">
        <v>0</v>
      </c>
      <c r="N35" s="60">
        <v>0</v>
      </c>
      <c r="O35" s="22">
        <f t="shared" si="1"/>
        <v>0</v>
      </c>
      <c r="P35" s="62" t="s">
        <v>1095</v>
      </c>
      <c r="Q35" s="59">
        <f t="shared" si="2"/>
        <v>0</v>
      </c>
      <c r="R35" s="60">
        <v>1</v>
      </c>
      <c r="S35" s="60">
        <v>1</v>
      </c>
      <c r="T35" s="22">
        <f t="shared" si="3"/>
        <v>1</v>
      </c>
      <c r="U35" s="76" t="s">
        <v>1172</v>
      </c>
      <c r="V35" s="59">
        <f t="shared" si="4"/>
        <v>0</v>
      </c>
      <c r="W35" s="60">
        <v>1</v>
      </c>
      <c r="X35" s="60">
        <v>1</v>
      </c>
      <c r="Y35" s="22">
        <f t="shared" si="8"/>
        <v>1</v>
      </c>
      <c r="Z35" s="76" t="s">
        <v>1172</v>
      </c>
      <c r="AA35" s="59">
        <f t="shared" si="6"/>
        <v>0</v>
      </c>
    </row>
    <row r="36" spans="1:28" ht="43.2" x14ac:dyDescent="0.3">
      <c r="A36" s="582"/>
      <c r="B36" s="123" t="s">
        <v>40</v>
      </c>
      <c r="C36" s="477"/>
      <c r="D36" s="89" t="s">
        <v>410</v>
      </c>
      <c r="E36" s="89" t="s">
        <v>411</v>
      </c>
      <c r="F36" s="89" t="s">
        <v>437</v>
      </c>
      <c r="G36" s="69">
        <v>4</v>
      </c>
      <c r="H36" s="60">
        <v>0</v>
      </c>
      <c r="I36" s="58">
        <v>0</v>
      </c>
      <c r="J36" s="22">
        <f t="shared" si="0"/>
        <v>0</v>
      </c>
      <c r="K36" s="63"/>
      <c r="L36" s="59">
        <f t="shared" si="7"/>
        <v>0</v>
      </c>
      <c r="M36" s="60">
        <v>2</v>
      </c>
      <c r="N36" s="60">
        <v>2</v>
      </c>
      <c r="O36" s="22">
        <f t="shared" si="1"/>
        <v>1</v>
      </c>
      <c r="P36" s="72"/>
      <c r="Q36" s="59">
        <f t="shared" si="2"/>
        <v>0.5</v>
      </c>
      <c r="R36" s="60">
        <v>0</v>
      </c>
      <c r="S36" s="60">
        <v>0</v>
      </c>
      <c r="T36" s="22">
        <f t="shared" si="3"/>
        <v>0</v>
      </c>
      <c r="U36" s="63" t="s">
        <v>1173</v>
      </c>
      <c r="V36" s="59">
        <f t="shared" si="4"/>
        <v>0.5</v>
      </c>
      <c r="W36" s="60">
        <v>0</v>
      </c>
      <c r="X36" s="60">
        <v>0</v>
      </c>
      <c r="Y36" s="22">
        <f t="shared" si="8"/>
        <v>0</v>
      </c>
      <c r="Z36" s="63" t="s">
        <v>1173</v>
      </c>
      <c r="AA36" s="59">
        <f t="shared" si="6"/>
        <v>0</v>
      </c>
    </row>
    <row r="37" spans="1:28" ht="55.2" x14ac:dyDescent="0.3">
      <c r="A37" s="582" t="s">
        <v>617</v>
      </c>
      <c r="B37" s="123" t="s">
        <v>40</v>
      </c>
      <c r="C37" s="627" t="s">
        <v>412</v>
      </c>
      <c r="D37" s="84" t="s">
        <v>413</v>
      </c>
      <c r="E37" s="90" t="s">
        <v>414</v>
      </c>
      <c r="F37" s="92"/>
      <c r="G37" s="69">
        <v>0</v>
      </c>
      <c r="H37" s="64">
        <v>0</v>
      </c>
      <c r="I37" s="61">
        <v>0</v>
      </c>
      <c r="J37" s="22">
        <f t="shared" si="0"/>
        <v>0</v>
      </c>
      <c r="K37" s="56"/>
      <c r="L37" s="59">
        <f t="shared" si="7"/>
        <v>0</v>
      </c>
      <c r="M37" s="81">
        <v>0</v>
      </c>
      <c r="N37" s="64">
        <v>0</v>
      </c>
      <c r="O37" s="22">
        <f t="shared" si="1"/>
        <v>0</v>
      </c>
      <c r="P37" s="67" t="s">
        <v>1094</v>
      </c>
      <c r="Q37" s="59">
        <f t="shared" si="2"/>
        <v>0</v>
      </c>
      <c r="R37" s="69">
        <v>20</v>
      </c>
      <c r="S37" s="69">
        <v>20</v>
      </c>
      <c r="T37" s="22">
        <f t="shared" si="3"/>
        <v>1</v>
      </c>
      <c r="U37" s="77" t="s">
        <v>1174</v>
      </c>
      <c r="V37" s="59">
        <f t="shared" si="4"/>
        <v>0</v>
      </c>
      <c r="W37" s="69">
        <v>20</v>
      </c>
      <c r="X37" s="69">
        <v>20</v>
      </c>
      <c r="Y37" s="22">
        <f t="shared" si="8"/>
        <v>1</v>
      </c>
      <c r="Z37" s="77" t="s">
        <v>1174</v>
      </c>
      <c r="AA37" s="59">
        <f t="shared" si="6"/>
        <v>0</v>
      </c>
    </row>
    <row r="38" spans="1:28" ht="96.6" x14ac:dyDescent="0.3">
      <c r="A38" s="582"/>
      <c r="B38" s="123" t="s">
        <v>40</v>
      </c>
      <c r="C38" s="627"/>
      <c r="D38" s="85" t="s">
        <v>415</v>
      </c>
      <c r="E38" s="90" t="s">
        <v>416</v>
      </c>
      <c r="F38" s="92" t="s">
        <v>360</v>
      </c>
      <c r="G38" s="69">
        <v>0</v>
      </c>
      <c r="H38" s="64">
        <v>1</v>
      </c>
      <c r="I38" s="61">
        <v>1</v>
      </c>
      <c r="J38" s="22">
        <f t="shared" si="0"/>
        <v>1</v>
      </c>
      <c r="K38" s="65"/>
      <c r="L38" s="59">
        <f t="shared" si="7"/>
        <v>0</v>
      </c>
      <c r="M38" s="81">
        <v>0</v>
      </c>
      <c r="N38" s="64">
        <v>0</v>
      </c>
      <c r="O38" s="22">
        <f t="shared" si="1"/>
        <v>0</v>
      </c>
      <c r="P38" s="73" t="s">
        <v>1096</v>
      </c>
      <c r="Q38" s="59">
        <f t="shared" si="2"/>
        <v>0</v>
      </c>
      <c r="R38" s="75">
        <v>1</v>
      </c>
      <c r="S38" s="64">
        <v>1</v>
      </c>
      <c r="T38" s="78">
        <f t="shared" si="3"/>
        <v>1</v>
      </c>
      <c r="U38" s="77" t="s">
        <v>1175</v>
      </c>
      <c r="V38" s="79">
        <f t="shared" si="4"/>
        <v>0</v>
      </c>
      <c r="W38" s="75">
        <v>1</v>
      </c>
      <c r="X38" s="64">
        <v>1</v>
      </c>
      <c r="Y38" s="78">
        <f t="shared" si="8"/>
        <v>1</v>
      </c>
      <c r="Z38" s="77" t="s">
        <v>1175</v>
      </c>
      <c r="AA38" s="79">
        <f t="shared" si="6"/>
        <v>0</v>
      </c>
    </row>
    <row r="39" spans="1:28" ht="41.4" x14ac:dyDescent="0.3">
      <c r="A39" s="582"/>
      <c r="B39" s="123" t="s">
        <v>40</v>
      </c>
      <c r="C39" s="627"/>
      <c r="D39" s="85" t="s">
        <v>417</v>
      </c>
      <c r="E39" s="90" t="s">
        <v>418</v>
      </c>
      <c r="F39" s="90" t="s">
        <v>360</v>
      </c>
      <c r="G39" s="96">
        <v>0</v>
      </c>
      <c r="H39" s="64">
        <v>0</v>
      </c>
      <c r="I39" s="61">
        <v>0</v>
      </c>
      <c r="J39" s="22">
        <f t="shared" si="0"/>
        <v>0</v>
      </c>
      <c r="K39" s="56" t="s">
        <v>842</v>
      </c>
      <c r="L39" s="59">
        <f t="shared" si="7"/>
        <v>0</v>
      </c>
      <c r="M39" s="81">
        <v>0</v>
      </c>
      <c r="N39" s="64">
        <v>0</v>
      </c>
      <c r="O39" s="22">
        <f t="shared" si="1"/>
        <v>0</v>
      </c>
      <c r="P39" s="56" t="s">
        <v>842</v>
      </c>
      <c r="Q39" s="59">
        <f t="shared" si="2"/>
        <v>0</v>
      </c>
      <c r="R39" s="69">
        <v>1</v>
      </c>
      <c r="S39" s="80" t="s">
        <v>1176</v>
      </c>
      <c r="T39" s="22">
        <f t="shared" si="3"/>
        <v>1</v>
      </c>
      <c r="U39" s="65"/>
      <c r="V39" s="59">
        <f t="shared" si="4"/>
        <v>0</v>
      </c>
      <c r="W39" s="69">
        <v>1</v>
      </c>
      <c r="X39" s="80" t="s">
        <v>1176</v>
      </c>
      <c r="Y39" s="22">
        <f t="shared" si="8"/>
        <v>1</v>
      </c>
      <c r="Z39" s="65"/>
      <c r="AA39" s="59">
        <f t="shared" si="6"/>
        <v>0</v>
      </c>
    </row>
    <row r="40" spans="1:28" ht="41.4" x14ac:dyDescent="0.3">
      <c r="A40" s="582" t="s">
        <v>617</v>
      </c>
      <c r="B40" s="123" t="s">
        <v>40</v>
      </c>
      <c r="C40" s="627"/>
      <c r="D40" s="85" t="s">
        <v>419</v>
      </c>
      <c r="E40" s="90" t="s">
        <v>420</v>
      </c>
      <c r="F40" s="90" t="s">
        <v>360</v>
      </c>
      <c r="G40" s="93" t="s">
        <v>662</v>
      </c>
      <c r="H40" s="70">
        <v>1536</v>
      </c>
      <c r="I40" s="61">
        <v>1536</v>
      </c>
      <c r="J40" s="22">
        <f t="shared" si="0"/>
        <v>1</v>
      </c>
      <c r="K40" s="77"/>
      <c r="L40" s="59">
        <f t="shared" si="7"/>
        <v>0</v>
      </c>
      <c r="M40" s="81">
        <v>1805</v>
      </c>
      <c r="N40" s="64">
        <v>1805</v>
      </c>
      <c r="O40" s="22">
        <f t="shared" si="1"/>
        <v>1</v>
      </c>
      <c r="P40" s="77"/>
      <c r="Q40" s="59">
        <f t="shared" si="2"/>
        <v>0</v>
      </c>
      <c r="R40" s="103">
        <v>1267</v>
      </c>
      <c r="S40" s="64">
        <v>1267</v>
      </c>
      <c r="T40" s="22">
        <f t="shared" si="3"/>
        <v>1</v>
      </c>
      <c r="U40" s="77"/>
      <c r="V40" s="59">
        <f t="shared" si="4"/>
        <v>0</v>
      </c>
      <c r="W40" s="103">
        <v>1267</v>
      </c>
      <c r="X40" s="64">
        <v>1267</v>
      </c>
      <c r="Y40" s="22">
        <f t="shared" si="8"/>
        <v>1</v>
      </c>
      <c r="Z40" s="77"/>
      <c r="AA40" s="59">
        <f t="shared" si="6"/>
        <v>0</v>
      </c>
    </row>
    <row r="41" spans="1:28" ht="27.45" customHeight="1" x14ac:dyDescent="0.3">
      <c r="A41" s="582"/>
      <c r="B41" s="123" t="s">
        <v>40</v>
      </c>
      <c r="C41" s="627"/>
      <c r="D41" s="85" t="s">
        <v>421</v>
      </c>
      <c r="E41" s="90" t="s">
        <v>422</v>
      </c>
      <c r="F41" s="90" t="s">
        <v>360</v>
      </c>
      <c r="G41" s="56" t="s">
        <v>662</v>
      </c>
      <c r="H41" s="74">
        <v>32</v>
      </c>
      <c r="I41" s="58">
        <v>32</v>
      </c>
      <c r="J41" s="22">
        <f t="shared" si="0"/>
        <v>1</v>
      </c>
      <c r="K41" s="56"/>
      <c r="L41" s="59">
        <f t="shared" si="7"/>
        <v>0</v>
      </c>
      <c r="M41" s="74">
        <v>30</v>
      </c>
      <c r="N41" s="60">
        <v>30</v>
      </c>
      <c r="O41" s="22">
        <f t="shared" si="1"/>
        <v>1</v>
      </c>
      <c r="P41" s="67"/>
      <c r="Q41" s="59">
        <f t="shared" si="2"/>
        <v>0</v>
      </c>
      <c r="R41" s="7">
        <v>38</v>
      </c>
      <c r="S41" s="60">
        <v>38</v>
      </c>
      <c r="T41" s="22">
        <f t="shared" si="3"/>
        <v>1</v>
      </c>
      <c r="U41" s="67"/>
      <c r="V41" s="59">
        <f t="shared" si="4"/>
        <v>0</v>
      </c>
      <c r="W41" s="7">
        <v>38</v>
      </c>
      <c r="X41" s="60">
        <v>38</v>
      </c>
      <c r="Y41" s="22">
        <f t="shared" si="8"/>
        <v>1</v>
      </c>
      <c r="Z41" s="67"/>
      <c r="AA41" s="59">
        <f t="shared" si="6"/>
        <v>0</v>
      </c>
    </row>
    <row r="42" spans="1:28" ht="41.4" x14ac:dyDescent="0.3">
      <c r="A42" s="582"/>
      <c r="B42" s="123" t="s">
        <v>40</v>
      </c>
      <c r="C42" s="627"/>
      <c r="D42" s="85" t="s">
        <v>1097</v>
      </c>
      <c r="E42" s="90" t="s">
        <v>423</v>
      </c>
      <c r="F42" s="90" t="s">
        <v>360</v>
      </c>
      <c r="G42" s="56">
        <v>0</v>
      </c>
      <c r="H42" s="74">
        <v>0</v>
      </c>
      <c r="I42" s="58">
        <v>0</v>
      </c>
      <c r="J42" s="22">
        <f t="shared" si="0"/>
        <v>0</v>
      </c>
      <c r="K42" s="56"/>
      <c r="L42" s="59">
        <f t="shared" si="7"/>
        <v>0</v>
      </c>
      <c r="M42" s="74">
        <v>0</v>
      </c>
      <c r="N42" s="60">
        <v>0</v>
      </c>
      <c r="O42" s="22">
        <f t="shared" si="1"/>
        <v>0</v>
      </c>
      <c r="P42" s="67"/>
      <c r="Q42" s="59">
        <f t="shared" si="2"/>
        <v>0</v>
      </c>
      <c r="R42" s="60">
        <v>0</v>
      </c>
      <c r="S42" s="60">
        <v>0</v>
      </c>
      <c r="T42" s="22">
        <f t="shared" si="3"/>
        <v>0</v>
      </c>
      <c r="U42" s="67"/>
      <c r="V42" s="59">
        <f t="shared" si="4"/>
        <v>0</v>
      </c>
      <c r="W42" s="60">
        <v>0</v>
      </c>
      <c r="X42" s="60">
        <v>0</v>
      </c>
      <c r="Y42" s="22">
        <f t="shared" si="8"/>
        <v>0</v>
      </c>
      <c r="Z42" s="67"/>
      <c r="AA42" s="59">
        <f t="shared" si="6"/>
        <v>0</v>
      </c>
    </row>
    <row r="43" spans="1:28" ht="82.8" x14ac:dyDescent="0.3">
      <c r="A43" s="124" t="s">
        <v>624</v>
      </c>
      <c r="B43" s="123" t="s">
        <v>40</v>
      </c>
      <c r="C43" s="627"/>
      <c r="D43" s="85" t="s">
        <v>424</v>
      </c>
      <c r="E43" s="90" t="s">
        <v>425</v>
      </c>
      <c r="F43" s="92" t="s">
        <v>438</v>
      </c>
      <c r="G43" s="56">
        <v>0</v>
      </c>
      <c r="H43" s="7">
        <v>0</v>
      </c>
      <c r="I43" s="58">
        <v>0</v>
      </c>
      <c r="J43" s="22">
        <f t="shared" si="0"/>
        <v>0</v>
      </c>
      <c r="K43" s="56"/>
      <c r="L43" s="59">
        <f t="shared" si="7"/>
        <v>0</v>
      </c>
      <c r="M43" s="74">
        <v>0</v>
      </c>
      <c r="N43" s="60">
        <v>0</v>
      </c>
      <c r="O43" s="22">
        <f t="shared" si="1"/>
        <v>0</v>
      </c>
      <c r="P43" s="67" t="s">
        <v>1094</v>
      </c>
      <c r="Q43" s="59">
        <f t="shared" si="2"/>
        <v>0</v>
      </c>
      <c r="R43" s="60">
        <v>2</v>
      </c>
      <c r="S43" s="60">
        <v>2</v>
      </c>
      <c r="T43" s="22">
        <f t="shared" si="3"/>
        <v>1</v>
      </c>
      <c r="U43" s="67" t="s">
        <v>1177</v>
      </c>
      <c r="V43" s="59">
        <f t="shared" si="4"/>
        <v>0</v>
      </c>
      <c r="W43" s="60">
        <v>2</v>
      </c>
      <c r="X43" s="60">
        <v>2</v>
      </c>
      <c r="Y43" s="22">
        <f t="shared" si="8"/>
        <v>1</v>
      </c>
      <c r="Z43" s="67" t="s">
        <v>1177</v>
      </c>
      <c r="AA43" s="59">
        <f t="shared" si="6"/>
        <v>0</v>
      </c>
    </row>
    <row r="44" spans="1:28" ht="27.45" customHeight="1" x14ac:dyDescent="0.3">
      <c r="A44" s="124" t="s">
        <v>625</v>
      </c>
      <c r="B44" s="123" t="s">
        <v>40</v>
      </c>
      <c r="C44" s="627"/>
      <c r="D44" s="85" t="s">
        <v>426</v>
      </c>
      <c r="E44" s="90" t="s">
        <v>427</v>
      </c>
      <c r="F44" s="90" t="s">
        <v>360</v>
      </c>
      <c r="G44" s="56">
        <v>0</v>
      </c>
      <c r="H44" s="60">
        <v>0</v>
      </c>
      <c r="I44" s="61">
        <v>0</v>
      </c>
      <c r="J44" s="22">
        <f t="shared" si="0"/>
        <v>0</v>
      </c>
      <c r="K44" s="56"/>
      <c r="L44" s="59">
        <f t="shared" si="7"/>
        <v>0</v>
      </c>
      <c r="M44" s="74">
        <v>0</v>
      </c>
      <c r="N44" s="60">
        <v>0</v>
      </c>
      <c r="O44" s="22">
        <f t="shared" si="1"/>
        <v>0</v>
      </c>
      <c r="P44" s="67"/>
      <c r="Q44" s="59">
        <f t="shared" si="2"/>
        <v>0</v>
      </c>
      <c r="R44" s="57">
        <v>0</v>
      </c>
      <c r="S44" s="60">
        <v>0</v>
      </c>
      <c r="T44" s="22">
        <f t="shared" si="3"/>
        <v>0</v>
      </c>
      <c r="U44" s="72"/>
      <c r="V44" s="59">
        <f t="shared" si="4"/>
        <v>0</v>
      </c>
      <c r="W44" s="57">
        <v>0</v>
      </c>
      <c r="X44" s="60">
        <v>0</v>
      </c>
      <c r="Y44" s="22">
        <f t="shared" si="8"/>
        <v>0</v>
      </c>
      <c r="Z44" s="72"/>
      <c r="AA44" s="59">
        <f t="shared" si="6"/>
        <v>0</v>
      </c>
    </row>
    <row r="45" spans="1:28" ht="151.94999999999999" customHeight="1" x14ac:dyDescent="0.3">
      <c r="A45" s="626" t="s">
        <v>617</v>
      </c>
      <c r="B45" s="626" t="s">
        <v>617</v>
      </c>
      <c r="C45" s="469" t="s">
        <v>37</v>
      </c>
      <c r="D45" s="92" t="s">
        <v>741</v>
      </c>
      <c r="E45" s="92" t="s">
        <v>742</v>
      </c>
      <c r="F45" s="92" t="s">
        <v>1084</v>
      </c>
      <c r="G45" s="92" t="s">
        <v>621</v>
      </c>
      <c r="H45" s="127">
        <v>6</v>
      </c>
      <c r="I45" s="60">
        <v>3</v>
      </c>
      <c r="J45" s="58">
        <v>3</v>
      </c>
      <c r="K45" s="22">
        <f t="shared" ref="K45:K51" si="9">IFERROR((I45/J45),0)</f>
        <v>1</v>
      </c>
      <c r="L45" s="56" t="s">
        <v>743</v>
      </c>
      <c r="M45" s="59">
        <f t="shared" ref="M45:M51" si="10">IFERROR(IF(H45="Según demanda",I45/J45,I45/H45),0)</f>
        <v>0.5</v>
      </c>
      <c r="N45" s="60">
        <v>1</v>
      </c>
      <c r="O45" s="60">
        <v>1</v>
      </c>
      <c r="P45" s="22">
        <f t="shared" ref="P45:P51" si="11">IFERROR((N45/O45),0)</f>
        <v>1</v>
      </c>
      <c r="Q45" s="67" t="s">
        <v>1085</v>
      </c>
      <c r="R45" s="59">
        <f t="shared" ref="R45:R51" si="12">IFERROR(IF(H45="Según demanda",(N45+I45)/(J45+O45),(N45+I45)/H45),0)</f>
        <v>0.66666666666666663</v>
      </c>
      <c r="S45" s="60">
        <v>1</v>
      </c>
      <c r="T45" s="60">
        <v>1</v>
      </c>
      <c r="U45" s="22">
        <f t="shared" ref="U45:U51" si="13">IFERROR((S45/T45),0)</f>
        <v>1</v>
      </c>
      <c r="V45" s="67" t="s">
        <v>1178</v>
      </c>
      <c r="W45" s="59">
        <f t="shared" ref="W45:W51" si="14">IFERROR(IF(H45="Según demanda",(S45+N45+I45)/(J45+O45+T45),(S45+N45+I45)/H45),0)</f>
        <v>0.83333333333333337</v>
      </c>
      <c r="X45" s="60">
        <v>1</v>
      </c>
      <c r="Y45" s="60">
        <v>1</v>
      </c>
      <c r="Z45" s="22">
        <f t="shared" ref="Z45:Z50" si="15">IFERROR((X45/Y45),0)</f>
        <v>1</v>
      </c>
      <c r="AA45" s="67" t="s">
        <v>1214</v>
      </c>
      <c r="AB45" s="59">
        <f t="shared" ref="AB45:AB51" si="16">IFERROR(IF(H45="Según demanda",(X45+S45+N45+I45)/(J45+O45+T45+Y45),(X45+S45+N45+I45)/H45),0)</f>
        <v>1</v>
      </c>
    </row>
    <row r="46" spans="1:28" ht="193.2" customHeight="1" x14ac:dyDescent="0.3">
      <c r="A46" s="626"/>
      <c r="B46" s="626"/>
      <c r="C46" s="470"/>
      <c r="D46" s="92" t="s">
        <v>439</v>
      </c>
      <c r="E46" s="92" t="s">
        <v>440</v>
      </c>
      <c r="F46" s="92" t="s">
        <v>446</v>
      </c>
      <c r="G46" s="92" t="s">
        <v>744</v>
      </c>
      <c r="H46" s="22" t="s">
        <v>668</v>
      </c>
      <c r="I46" s="60">
        <v>13</v>
      </c>
      <c r="J46" s="58">
        <v>13</v>
      </c>
      <c r="K46" s="22">
        <f t="shared" si="9"/>
        <v>1</v>
      </c>
      <c r="L46" s="67" t="s">
        <v>745</v>
      </c>
      <c r="M46" s="59">
        <f t="shared" si="10"/>
        <v>1</v>
      </c>
      <c r="N46" s="60">
        <v>13</v>
      </c>
      <c r="O46" s="60">
        <v>13</v>
      </c>
      <c r="P46" s="22">
        <f t="shared" si="11"/>
        <v>1</v>
      </c>
      <c r="Q46" s="67" t="s">
        <v>1086</v>
      </c>
      <c r="R46" s="59">
        <f t="shared" si="12"/>
        <v>1</v>
      </c>
      <c r="S46" s="60">
        <v>4</v>
      </c>
      <c r="T46" s="60">
        <v>4</v>
      </c>
      <c r="U46" s="22">
        <f t="shared" si="13"/>
        <v>1</v>
      </c>
      <c r="V46" s="67" t="s">
        <v>1179</v>
      </c>
      <c r="W46" s="59">
        <f t="shared" si="14"/>
        <v>1</v>
      </c>
      <c r="X46" s="60">
        <v>5</v>
      </c>
      <c r="Y46" s="60">
        <v>5</v>
      </c>
      <c r="Z46" s="22">
        <f t="shared" si="15"/>
        <v>1</v>
      </c>
      <c r="AA46" s="67" t="s">
        <v>1215</v>
      </c>
      <c r="AB46" s="59">
        <f t="shared" si="16"/>
        <v>1</v>
      </c>
    </row>
    <row r="47" spans="1:28" ht="124.2" customHeight="1" x14ac:dyDescent="0.3">
      <c r="A47" s="626"/>
      <c r="B47" s="626"/>
      <c r="C47" s="470"/>
      <c r="D47" s="92" t="s">
        <v>619</v>
      </c>
      <c r="E47" s="92" t="s">
        <v>746</v>
      </c>
      <c r="F47" s="92" t="s">
        <v>747</v>
      </c>
      <c r="G47" s="92" t="s">
        <v>622</v>
      </c>
      <c r="H47" s="22" t="s">
        <v>668</v>
      </c>
      <c r="I47" s="60">
        <v>127</v>
      </c>
      <c r="J47" s="58">
        <v>127</v>
      </c>
      <c r="K47" s="22">
        <f t="shared" si="9"/>
        <v>1</v>
      </c>
      <c r="L47" s="67" t="s">
        <v>748</v>
      </c>
      <c r="M47" s="59">
        <f t="shared" si="10"/>
        <v>1</v>
      </c>
      <c r="N47" s="60">
        <v>91</v>
      </c>
      <c r="O47" s="60">
        <v>91</v>
      </c>
      <c r="P47" s="22">
        <f t="shared" si="11"/>
        <v>1</v>
      </c>
      <c r="Q47" s="67" t="s">
        <v>1087</v>
      </c>
      <c r="R47" s="59">
        <f t="shared" si="12"/>
        <v>1</v>
      </c>
      <c r="S47" s="60">
        <v>149</v>
      </c>
      <c r="T47" s="60">
        <v>149</v>
      </c>
      <c r="U47" s="22">
        <f t="shared" si="13"/>
        <v>1</v>
      </c>
      <c r="V47" s="67" t="s">
        <v>1180</v>
      </c>
      <c r="W47" s="59">
        <f t="shared" si="14"/>
        <v>1</v>
      </c>
      <c r="X47" s="60">
        <v>106</v>
      </c>
      <c r="Y47" s="60">
        <v>106</v>
      </c>
      <c r="Z47" s="22">
        <f t="shared" si="15"/>
        <v>1</v>
      </c>
      <c r="AA47" s="67" t="s">
        <v>1216</v>
      </c>
      <c r="AB47" s="59">
        <f t="shared" si="16"/>
        <v>1</v>
      </c>
    </row>
    <row r="48" spans="1:28" ht="119.55" customHeight="1" x14ac:dyDescent="0.3">
      <c r="A48" s="626"/>
      <c r="B48" s="626"/>
      <c r="C48" s="470"/>
      <c r="D48" s="475" t="s">
        <v>441</v>
      </c>
      <c r="E48" s="92" t="s">
        <v>442</v>
      </c>
      <c r="F48" s="92" t="s">
        <v>620</v>
      </c>
      <c r="G48" s="92" t="s">
        <v>623</v>
      </c>
      <c r="H48" s="22" t="s">
        <v>668</v>
      </c>
      <c r="I48" s="60">
        <v>65</v>
      </c>
      <c r="J48" s="61">
        <v>65</v>
      </c>
      <c r="K48" s="22">
        <f t="shared" si="9"/>
        <v>1</v>
      </c>
      <c r="L48" s="56" t="s">
        <v>1088</v>
      </c>
      <c r="M48" s="59">
        <f t="shared" si="10"/>
        <v>1</v>
      </c>
      <c r="N48" s="60">
        <v>53</v>
      </c>
      <c r="O48" s="60">
        <v>53</v>
      </c>
      <c r="P48" s="22">
        <f t="shared" si="11"/>
        <v>1</v>
      </c>
      <c r="Q48" s="67" t="s">
        <v>1089</v>
      </c>
      <c r="R48" s="59">
        <f t="shared" si="12"/>
        <v>1</v>
      </c>
      <c r="S48" s="60">
        <v>92</v>
      </c>
      <c r="T48" s="60">
        <v>92</v>
      </c>
      <c r="U48" s="22">
        <f t="shared" si="13"/>
        <v>1</v>
      </c>
      <c r="V48" s="67" t="s">
        <v>1181</v>
      </c>
      <c r="W48" s="59">
        <f t="shared" si="14"/>
        <v>1</v>
      </c>
      <c r="X48" s="60">
        <v>92</v>
      </c>
      <c r="Y48" s="60">
        <v>92</v>
      </c>
      <c r="Z48" s="22">
        <f t="shared" si="15"/>
        <v>1</v>
      </c>
      <c r="AA48" s="67" t="s">
        <v>1217</v>
      </c>
      <c r="AB48" s="59">
        <f t="shared" si="16"/>
        <v>1</v>
      </c>
    </row>
    <row r="49" spans="1:28" ht="92.55" customHeight="1" x14ac:dyDescent="0.3">
      <c r="A49" s="626"/>
      <c r="B49" s="626"/>
      <c r="C49" s="470"/>
      <c r="D49" s="477"/>
      <c r="E49" s="92" t="s">
        <v>443</v>
      </c>
      <c r="F49" s="92" t="s">
        <v>447</v>
      </c>
      <c r="G49" s="92" t="s">
        <v>449</v>
      </c>
      <c r="H49" s="22" t="s">
        <v>668</v>
      </c>
      <c r="I49" s="60">
        <v>84</v>
      </c>
      <c r="J49" s="61">
        <v>84</v>
      </c>
      <c r="K49" s="22">
        <f t="shared" si="9"/>
        <v>1</v>
      </c>
      <c r="L49" s="97" t="s">
        <v>749</v>
      </c>
      <c r="M49" s="59">
        <f t="shared" si="10"/>
        <v>1</v>
      </c>
      <c r="N49" s="60">
        <v>122</v>
      </c>
      <c r="O49" s="60">
        <v>122</v>
      </c>
      <c r="P49" s="22">
        <f t="shared" si="11"/>
        <v>1</v>
      </c>
      <c r="Q49" s="62" t="s">
        <v>1090</v>
      </c>
      <c r="R49" s="59">
        <f t="shared" si="12"/>
        <v>1</v>
      </c>
      <c r="S49" s="60">
        <v>101</v>
      </c>
      <c r="T49" s="60">
        <v>101</v>
      </c>
      <c r="U49" s="22">
        <f t="shared" si="13"/>
        <v>1</v>
      </c>
      <c r="V49" s="62" t="s">
        <v>1182</v>
      </c>
      <c r="W49" s="59">
        <f t="shared" si="14"/>
        <v>1</v>
      </c>
      <c r="X49" s="60">
        <v>112</v>
      </c>
      <c r="Y49" s="60">
        <v>112</v>
      </c>
      <c r="Z49" s="22">
        <f t="shared" si="15"/>
        <v>1</v>
      </c>
      <c r="AA49" s="62" t="s">
        <v>1218</v>
      </c>
      <c r="AB49" s="59">
        <f t="shared" si="16"/>
        <v>1</v>
      </c>
    </row>
    <row r="50" spans="1:28" ht="262.95" customHeight="1" x14ac:dyDescent="0.3">
      <c r="A50" s="626"/>
      <c r="B50" s="626"/>
      <c r="C50" s="470"/>
      <c r="D50" s="92" t="s">
        <v>444</v>
      </c>
      <c r="E50" s="92" t="s">
        <v>445</v>
      </c>
      <c r="F50" s="92" t="s">
        <v>448</v>
      </c>
      <c r="G50" s="92" t="s">
        <v>450</v>
      </c>
      <c r="H50" s="22" t="s">
        <v>668</v>
      </c>
      <c r="I50" s="60">
        <v>6</v>
      </c>
      <c r="J50" s="61">
        <v>6</v>
      </c>
      <c r="K50" s="22">
        <f t="shared" si="9"/>
        <v>1</v>
      </c>
      <c r="L50" s="97" t="s">
        <v>1091</v>
      </c>
      <c r="M50" s="59">
        <f t="shared" si="10"/>
        <v>1</v>
      </c>
      <c r="N50" s="60">
        <v>9</v>
      </c>
      <c r="O50" s="60">
        <v>9</v>
      </c>
      <c r="P50" s="22">
        <f t="shared" si="11"/>
        <v>1</v>
      </c>
      <c r="Q50" s="62" t="s">
        <v>1092</v>
      </c>
      <c r="R50" s="59">
        <f t="shared" si="12"/>
        <v>1</v>
      </c>
      <c r="S50" s="60">
        <v>3</v>
      </c>
      <c r="T50" s="60">
        <v>3</v>
      </c>
      <c r="U50" s="22">
        <f t="shared" si="13"/>
        <v>1</v>
      </c>
      <c r="V50" s="62" t="s">
        <v>1183</v>
      </c>
      <c r="W50" s="59">
        <f t="shared" si="14"/>
        <v>1</v>
      </c>
      <c r="X50" s="60">
        <v>16</v>
      </c>
      <c r="Y50" s="60">
        <v>16</v>
      </c>
      <c r="Z50" s="22">
        <f t="shared" si="15"/>
        <v>1</v>
      </c>
      <c r="AA50" s="82" t="s">
        <v>1219</v>
      </c>
      <c r="AB50" s="59">
        <f t="shared" si="16"/>
        <v>1</v>
      </c>
    </row>
    <row r="51" spans="1:28" ht="140.55000000000001" customHeight="1" x14ac:dyDescent="0.3">
      <c r="A51" s="626"/>
      <c r="B51" s="626"/>
      <c r="C51" s="470"/>
      <c r="D51" s="242" t="s">
        <v>750</v>
      </c>
      <c r="E51" s="242" t="s">
        <v>751</v>
      </c>
      <c r="F51" s="242" t="s">
        <v>752</v>
      </c>
      <c r="G51" s="242" t="s">
        <v>753</v>
      </c>
      <c r="H51" s="22" t="s">
        <v>668</v>
      </c>
      <c r="I51" s="60">
        <v>43</v>
      </c>
      <c r="J51" s="58">
        <v>43</v>
      </c>
      <c r="K51" s="22">
        <f t="shared" si="9"/>
        <v>1</v>
      </c>
      <c r="L51" s="63" t="s">
        <v>754</v>
      </c>
      <c r="M51" s="59">
        <f t="shared" si="10"/>
        <v>1</v>
      </c>
      <c r="N51" s="60">
        <v>40</v>
      </c>
      <c r="O51" s="60">
        <v>40</v>
      </c>
      <c r="P51" s="22">
        <f t="shared" si="11"/>
        <v>1</v>
      </c>
      <c r="Q51" s="63" t="s">
        <v>1184</v>
      </c>
      <c r="R51" s="59">
        <f t="shared" si="12"/>
        <v>1</v>
      </c>
      <c r="S51" s="60">
        <v>34</v>
      </c>
      <c r="T51" s="60">
        <v>34</v>
      </c>
      <c r="U51" s="22">
        <f t="shared" si="13"/>
        <v>1</v>
      </c>
      <c r="V51" s="63" t="s">
        <v>1185</v>
      </c>
      <c r="W51" s="59">
        <f t="shared" si="14"/>
        <v>1</v>
      </c>
      <c r="X51" s="60">
        <v>26</v>
      </c>
      <c r="Y51" s="60">
        <v>26</v>
      </c>
      <c r="Z51" s="22">
        <v>1</v>
      </c>
      <c r="AA51" s="63" t="s">
        <v>1220</v>
      </c>
      <c r="AB51" s="59">
        <f t="shared" si="16"/>
        <v>1</v>
      </c>
    </row>
    <row r="52" spans="1:28" ht="55.95" customHeight="1" x14ac:dyDescent="0.3">
      <c r="A52" s="582" t="s">
        <v>628</v>
      </c>
      <c r="B52" s="125" t="s">
        <v>608</v>
      </c>
      <c r="C52" s="9" t="s">
        <v>626</v>
      </c>
      <c r="D52" s="83" t="s">
        <v>733</v>
      </c>
      <c r="E52" s="9" t="s">
        <v>734</v>
      </c>
      <c r="F52" s="92" t="s">
        <v>735</v>
      </c>
      <c r="G52" s="3">
        <v>54</v>
      </c>
      <c r="H52" s="3">
        <v>8</v>
      </c>
      <c r="I52" s="3">
        <v>54</v>
      </c>
      <c r="J52" s="22">
        <f>IFERROR((H52/I52),0)</f>
        <v>0.14814814814814814</v>
      </c>
      <c r="K52" s="241" t="s">
        <v>736</v>
      </c>
      <c r="L52" s="59">
        <f t="shared" ref="L52:L54" si="17">IFERROR(IF(G52="Según demanda",H52/I52,H52/G52),0)</f>
        <v>0.14814814814814814</v>
      </c>
      <c r="M52" s="241">
        <v>12</v>
      </c>
      <c r="N52" s="241">
        <v>54</v>
      </c>
      <c r="O52" s="22">
        <f t="shared" ref="O52:O57" si="18">IFERROR((M52/N52),0)</f>
        <v>0.22222222222222221</v>
      </c>
      <c r="P52" s="241" t="s">
        <v>1011</v>
      </c>
      <c r="Q52" s="59">
        <f t="shared" ref="Q52:Q54" si="19">IFERROR(IF(G52="Según demanda",(M52+H52)/(I52+N52),(M52+H52)/G52),0)</f>
        <v>0.37037037037037035</v>
      </c>
      <c r="R52" s="241">
        <v>15</v>
      </c>
      <c r="S52" s="241">
        <v>54</v>
      </c>
      <c r="T52" s="22">
        <f t="shared" ref="T52:T57" si="20">IFERROR((R52/S52),0)</f>
        <v>0.27777777777777779</v>
      </c>
      <c r="U52" s="241" t="s">
        <v>1011</v>
      </c>
      <c r="V52" s="59">
        <f t="shared" ref="V52:V54" si="21">IFERROR(IF(G52="Según demanda",(R52+M52+H52)/(I52+N52+S52),(R52+M52+H52)/G52),0)</f>
        <v>0.64814814814814814</v>
      </c>
      <c r="W52" s="128">
        <v>19</v>
      </c>
      <c r="X52" s="128" t="s">
        <v>1221</v>
      </c>
      <c r="Y52" s="22">
        <f t="shared" ref="Y52:Y57" si="22">IFERROR((W52/X52),0)</f>
        <v>0.35185185185185186</v>
      </c>
      <c r="Z52" s="128" t="s">
        <v>1222</v>
      </c>
      <c r="AA52" s="59">
        <f t="shared" ref="AA52:AA54" si="23">IFERROR(IF(G52="Según demanda",(W52+R52+M52+H52)/(I52+N52+S52+X52),(W52+R52+M52+H52)/G52),0)</f>
        <v>1</v>
      </c>
    </row>
    <row r="53" spans="1:28" ht="55.95" customHeight="1" x14ac:dyDescent="0.3">
      <c r="A53" s="582"/>
      <c r="B53" s="125" t="s">
        <v>608</v>
      </c>
      <c r="C53" s="9" t="s">
        <v>627</v>
      </c>
      <c r="D53" s="104" t="s">
        <v>737</v>
      </c>
      <c r="E53" s="9" t="s">
        <v>738</v>
      </c>
      <c r="F53" s="116">
        <v>1</v>
      </c>
      <c r="G53" s="3">
        <v>1</v>
      </c>
      <c r="H53" s="3">
        <v>0</v>
      </c>
      <c r="I53" s="3">
        <v>1</v>
      </c>
      <c r="J53" s="22">
        <f t="shared" ref="J53:J79" si="24">IFERROR((H53/I53),0)</f>
        <v>0</v>
      </c>
      <c r="K53" s="241" t="s">
        <v>739</v>
      </c>
      <c r="L53" s="59">
        <f t="shared" si="17"/>
        <v>0</v>
      </c>
      <c r="M53" s="241">
        <v>1</v>
      </c>
      <c r="N53" s="241">
        <v>1</v>
      </c>
      <c r="O53" s="22">
        <f t="shared" si="18"/>
        <v>1</v>
      </c>
      <c r="P53" s="241" t="s">
        <v>1012</v>
      </c>
      <c r="Q53" s="59">
        <f t="shared" si="19"/>
        <v>1</v>
      </c>
      <c r="R53" s="241">
        <v>0</v>
      </c>
      <c r="S53" s="427" t="s">
        <v>1176</v>
      </c>
      <c r="T53" s="22">
        <f t="shared" si="20"/>
        <v>0</v>
      </c>
      <c r="U53" s="241" t="s">
        <v>1186</v>
      </c>
      <c r="V53" s="59">
        <f t="shared" si="21"/>
        <v>1</v>
      </c>
      <c r="W53" s="128">
        <v>0</v>
      </c>
      <c r="X53" s="128" t="s">
        <v>1176</v>
      </c>
      <c r="Y53" s="22">
        <f t="shared" si="22"/>
        <v>0</v>
      </c>
      <c r="Z53" s="241" t="s">
        <v>1186</v>
      </c>
      <c r="AA53" s="59">
        <f t="shared" si="23"/>
        <v>1</v>
      </c>
    </row>
    <row r="54" spans="1:28" ht="36" customHeight="1" x14ac:dyDescent="0.3">
      <c r="A54" s="582"/>
      <c r="B54" s="125" t="s">
        <v>608</v>
      </c>
      <c r="C54" s="9" t="s">
        <v>451</v>
      </c>
      <c r="D54" s="104" t="s">
        <v>452</v>
      </c>
      <c r="E54" s="9" t="s">
        <v>453</v>
      </c>
      <c r="F54" s="116">
        <v>2</v>
      </c>
      <c r="G54" s="3">
        <v>2</v>
      </c>
      <c r="H54" s="3">
        <v>0</v>
      </c>
      <c r="I54" s="3">
        <v>2</v>
      </c>
      <c r="J54" s="22">
        <f t="shared" si="24"/>
        <v>0</v>
      </c>
      <c r="K54" s="241" t="s">
        <v>740</v>
      </c>
      <c r="L54" s="59">
        <f t="shared" si="17"/>
        <v>0</v>
      </c>
      <c r="M54" s="241">
        <v>1</v>
      </c>
      <c r="N54" s="241">
        <v>2</v>
      </c>
      <c r="O54" s="22">
        <f t="shared" si="18"/>
        <v>0.5</v>
      </c>
      <c r="P54" s="241" t="s">
        <v>1013</v>
      </c>
      <c r="Q54" s="59">
        <f t="shared" si="19"/>
        <v>0.5</v>
      </c>
      <c r="R54" s="241">
        <v>0</v>
      </c>
      <c r="S54" s="427" t="s">
        <v>1223</v>
      </c>
      <c r="T54" s="22">
        <f t="shared" si="20"/>
        <v>0</v>
      </c>
      <c r="U54" s="241" t="s">
        <v>1013</v>
      </c>
      <c r="V54" s="59">
        <f t="shared" si="21"/>
        <v>0.5</v>
      </c>
      <c r="W54" s="128">
        <v>1</v>
      </c>
      <c r="X54" s="128" t="s">
        <v>1223</v>
      </c>
      <c r="Y54" s="22">
        <f t="shared" si="22"/>
        <v>0.5</v>
      </c>
      <c r="Z54" s="428" t="s">
        <v>1224</v>
      </c>
      <c r="AA54" s="59">
        <f t="shared" si="23"/>
        <v>1</v>
      </c>
    </row>
    <row r="55" spans="1:28" ht="55.95" customHeight="1" x14ac:dyDescent="0.3">
      <c r="A55" s="469" t="s">
        <v>629</v>
      </c>
      <c r="B55" s="303" t="s">
        <v>61</v>
      </c>
      <c r="C55" s="522" t="s">
        <v>843</v>
      </c>
      <c r="D55" s="503" t="s">
        <v>844</v>
      </c>
      <c r="E55" s="496" t="s">
        <v>845</v>
      </c>
      <c r="F55" s="475" t="s">
        <v>846</v>
      </c>
      <c r="G55" s="505" t="s">
        <v>847</v>
      </c>
      <c r="H55" s="523">
        <v>0</v>
      </c>
      <c r="I55" s="484">
        <v>0</v>
      </c>
      <c r="J55" s="22">
        <f t="shared" si="24"/>
        <v>0</v>
      </c>
      <c r="K55" s="475" t="s">
        <v>848</v>
      </c>
      <c r="L55" s="59">
        <v>1</v>
      </c>
      <c r="M55" s="129">
        <v>1</v>
      </c>
      <c r="N55" s="276">
        <v>1</v>
      </c>
      <c r="O55" s="22">
        <f t="shared" si="18"/>
        <v>1</v>
      </c>
      <c r="P55" s="92"/>
      <c r="Q55" s="59">
        <v>1</v>
      </c>
      <c r="R55" s="129">
        <v>1</v>
      </c>
      <c r="S55" s="276">
        <v>1</v>
      </c>
      <c r="T55" s="22">
        <f t="shared" si="20"/>
        <v>1</v>
      </c>
      <c r="U55" s="92"/>
      <c r="V55" s="59">
        <v>1</v>
      </c>
      <c r="W55" s="129">
        <v>2</v>
      </c>
      <c r="X55" s="276">
        <v>2</v>
      </c>
      <c r="Y55" s="22">
        <f t="shared" si="22"/>
        <v>1</v>
      </c>
      <c r="Z55" s="92"/>
      <c r="AA55" s="59">
        <v>1</v>
      </c>
    </row>
    <row r="56" spans="1:28" ht="55.95" customHeight="1" x14ac:dyDescent="0.3">
      <c r="A56" s="470"/>
      <c r="B56" s="303" t="s">
        <v>61</v>
      </c>
      <c r="C56" s="511"/>
      <c r="D56" s="504"/>
      <c r="E56" s="498"/>
      <c r="F56" s="477"/>
      <c r="G56" s="506"/>
      <c r="H56" s="524"/>
      <c r="I56" s="486"/>
      <c r="J56" s="130">
        <f t="shared" si="24"/>
        <v>0</v>
      </c>
      <c r="K56" s="477"/>
      <c r="L56" s="235">
        <v>1</v>
      </c>
      <c r="M56" s="127"/>
      <c r="N56" s="276"/>
      <c r="O56" s="130">
        <f t="shared" si="18"/>
        <v>0</v>
      </c>
      <c r="P56" s="92"/>
      <c r="Q56" s="235">
        <v>1</v>
      </c>
      <c r="R56" s="127"/>
      <c r="S56" s="276"/>
      <c r="T56" s="130">
        <f t="shared" si="20"/>
        <v>0</v>
      </c>
      <c r="U56" s="92"/>
      <c r="V56" s="235">
        <v>1</v>
      </c>
      <c r="W56" s="127"/>
      <c r="X56" s="276"/>
      <c r="Y56" s="130">
        <f t="shared" si="22"/>
        <v>0</v>
      </c>
      <c r="Z56" s="92"/>
      <c r="AA56" s="235">
        <v>1</v>
      </c>
    </row>
    <row r="57" spans="1:28" ht="111" customHeight="1" x14ac:dyDescent="0.3">
      <c r="A57" s="470"/>
      <c r="B57" s="303" t="s">
        <v>61</v>
      </c>
      <c r="C57" s="511"/>
      <c r="D57" s="234" t="s">
        <v>849</v>
      </c>
      <c r="E57" s="71" t="s">
        <v>850</v>
      </c>
      <c r="F57" s="92" t="s">
        <v>851</v>
      </c>
      <c r="G57" s="93" t="s">
        <v>852</v>
      </c>
      <c r="H57" s="264">
        <v>1</v>
      </c>
      <c r="I57" s="265">
        <v>1</v>
      </c>
      <c r="J57" s="492">
        <f t="shared" si="24"/>
        <v>1</v>
      </c>
      <c r="K57" s="292"/>
      <c r="L57" s="502">
        <v>1</v>
      </c>
      <c r="M57" s="264">
        <v>1</v>
      </c>
      <c r="N57" s="265">
        <v>1</v>
      </c>
      <c r="O57" s="271">
        <f t="shared" si="18"/>
        <v>1</v>
      </c>
      <c r="P57" s="234"/>
      <c r="Q57" s="273">
        <v>1</v>
      </c>
      <c r="R57" s="264">
        <v>0</v>
      </c>
      <c r="S57" s="265">
        <v>0</v>
      </c>
      <c r="T57" s="271">
        <f t="shared" si="20"/>
        <v>0</v>
      </c>
      <c r="U57" s="234" t="s">
        <v>1213</v>
      </c>
      <c r="V57" s="273">
        <v>1</v>
      </c>
      <c r="W57" s="510">
        <v>1</v>
      </c>
      <c r="X57" s="499">
        <v>1</v>
      </c>
      <c r="Y57" s="500">
        <f t="shared" si="22"/>
        <v>1</v>
      </c>
      <c r="Z57" s="514"/>
      <c r="AA57" s="502">
        <v>1</v>
      </c>
    </row>
    <row r="58" spans="1:28" ht="151.94999999999999" customHeight="1" x14ac:dyDescent="0.3">
      <c r="A58" s="470"/>
      <c r="B58" s="303" t="s">
        <v>61</v>
      </c>
      <c r="C58" s="292" t="s">
        <v>853</v>
      </c>
      <c r="D58" s="292" t="s">
        <v>854</v>
      </c>
      <c r="E58" s="272" t="s">
        <v>855</v>
      </c>
      <c r="F58" s="236" t="s">
        <v>856</v>
      </c>
      <c r="G58" s="239" t="s">
        <v>857</v>
      </c>
      <c r="H58" s="304">
        <v>18</v>
      </c>
      <c r="I58" s="305">
        <v>18</v>
      </c>
      <c r="J58" s="494"/>
      <c r="K58" s="295"/>
      <c r="L58" s="502"/>
      <c r="M58" s="264">
        <v>8</v>
      </c>
      <c r="N58" s="265">
        <v>8</v>
      </c>
      <c r="O58" s="271"/>
      <c r="P58" s="234"/>
      <c r="Q58" s="273"/>
      <c r="R58" s="264">
        <v>6</v>
      </c>
      <c r="S58" s="265">
        <v>6</v>
      </c>
      <c r="T58" s="271"/>
      <c r="U58" s="234"/>
      <c r="V58" s="273"/>
      <c r="W58" s="510"/>
      <c r="X58" s="499"/>
      <c r="Y58" s="500"/>
      <c r="Z58" s="514"/>
      <c r="AA58" s="502"/>
    </row>
    <row r="59" spans="1:28" ht="86.25" customHeight="1" x14ac:dyDescent="0.3">
      <c r="A59" s="470"/>
      <c r="B59" s="303" t="s">
        <v>61</v>
      </c>
      <c r="C59" s="514" t="s">
        <v>858</v>
      </c>
      <c r="D59" s="512" t="s">
        <v>859</v>
      </c>
      <c r="E59" s="513" t="s">
        <v>860</v>
      </c>
      <c r="F59" s="475" t="s">
        <v>861</v>
      </c>
      <c r="G59" s="505" t="s">
        <v>862</v>
      </c>
      <c r="H59" s="510">
        <v>0</v>
      </c>
      <c r="I59" s="499">
        <v>0</v>
      </c>
      <c r="J59" s="500">
        <f t="shared" si="24"/>
        <v>0</v>
      </c>
      <c r="K59" s="514"/>
      <c r="L59" s="502">
        <f t="shared" ref="L59:L79" si="25">IFERROR(IF(G59="Según demanda",H59/I59,H59/G59),0)</f>
        <v>0</v>
      </c>
      <c r="M59" s="510"/>
      <c r="N59" s="499"/>
      <c r="O59" s="500">
        <f t="shared" ref="O59" si="26">IFERROR((M59/N59),0)</f>
        <v>0</v>
      </c>
      <c r="P59" s="514"/>
      <c r="Q59" s="502">
        <f t="shared" ref="Q59" si="27">IFERROR(IF(L59="Según demanda",M59/N59,M59/L59),0)</f>
        <v>0</v>
      </c>
      <c r="R59" s="510"/>
      <c r="S59" s="499"/>
      <c r="T59" s="500">
        <f t="shared" ref="T59" si="28">IFERROR((R59/S59),0)</f>
        <v>0</v>
      </c>
      <c r="U59" s="514"/>
      <c r="V59" s="502">
        <f t="shared" ref="V59" si="29">IFERROR(IF(Q59="Según demanda",R59/S59,R59/Q59),0)</f>
        <v>0</v>
      </c>
      <c r="W59" s="510">
        <v>0</v>
      </c>
      <c r="X59" s="499">
        <v>0</v>
      </c>
      <c r="Y59" s="500" t="s">
        <v>700</v>
      </c>
      <c r="Z59" s="514"/>
      <c r="AA59" s="502">
        <f t="shared" ref="AA59" si="30">IFERROR(IF(V59="Según demanda",W59/X59,W59/V59),0)</f>
        <v>0</v>
      </c>
    </row>
    <row r="60" spans="1:28" ht="132" customHeight="1" x14ac:dyDescent="0.3">
      <c r="A60" s="470"/>
      <c r="B60" s="303" t="s">
        <v>61</v>
      </c>
      <c r="C60" s="514"/>
      <c r="D60" s="512"/>
      <c r="E60" s="513"/>
      <c r="F60" s="477"/>
      <c r="G60" s="506"/>
      <c r="H60" s="510"/>
      <c r="I60" s="499"/>
      <c r="J60" s="500"/>
      <c r="K60" s="514"/>
      <c r="L60" s="502"/>
      <c r="M60" s="510"/>
      <c r="N60" s="499"/>
      <c r="O60" s="500"/>
      <c r="P60" s="514"/>
      <c r="Q60" s="502"/>
      <c r="R60" s="510"/>
      <c r="S60" s="499"/>
      <c r="T60" s="500"/>
      <c r="U60" s="514"/>
      <c r="V60" s="502"/>
      <c r="W60" s="510"/>
      <c r="X60" s="499"/>
      <c r="Y60" s="500"/>
      <c r="Z60" s="514"/>
      <c r="AA60" s="502"/>
    </row>
    <row r="61" spans="1:28" ht="132" customHeight="1" x14ac:dyDescent="0.3">
      <c r="A61" s="470"/>
      <c r="B61" s="303" t="s">
        <v>61</v>
      </c>
      <c r="C61" s="511" t="s">
        <v>863</v>
      </c>
      <c r="D61" s="512" t="s">
        <v>864</v>
      </c>
      <c r="E61" s="513" t="s">
        <v>865</v>
      </c>
      <c r="F61" s="475" t="s">
        <v>866</v>
      </c>
      <c r="G61" s="505" t="s">
        <v>867</v>
      </c>
      <c r="H61" s="510">
        <v>3</v>
      </c>
      <c r="I61" s="499">
        <v>3</v>
      </c>
      <c r="J61" s="500">
        <f t="shared" si="24"/>
        <v>1</v>
      </c>
      <c r="K61" s="514"/>
      <c r="L61" s="502">
        <v>1</v>
      </c>
      <c r="M61" s="510">
        <v>1</v>
      </c>
      <c r="N61" s="499">
        <v>1</v>
      </c>
      <c r="O61" s="500">
        <f t="shared" ref="O61" si="31">IFERROR((M61/N61),0)</f>
        <v>1</v>
      </c>
      <c r="P61" s="514"/>
      <c r="Q61" s="502">
        <v>1</v>
      </c>
      <c r="R61" s="510">
        <v>4</v>
      </c>
      <c r="S61" s="499">
        <v>4</v>
      </c>
      <c r="T61" s="500">
        <f t="shared" ref="T61" si="32">IFERROR((R61/S61),0)</f>
        <v>1</v>
      </c>
      <c r="U61" s="514"/>
      <c r="V61" s="502">
        <v>1</v>
      </c>
      <c r="W61" s="510">
        <v>2</v>
      </c>
      <c r="X61" s="499">
        <v>2</v>
      </c>
      <c r="Y61" s="500">
        <f t="shared" ref="Y61" si="33">IFERROR((W61/X61),0)</f>
        <v>1</v>
      </c>
      <c r="Z61" s="514"/>
      <c r="AA61" s="502">
        <v>1</v>
      </c>
    </row>
    <row r="62" spans="1:28" ht="79.2" customHeight="1" x14ac:dyDescent="0.3">
      <c r="A62" s="470"/>
      <c r="B62" s="303" t="s">
        <v>61</v>
      </c>
      <c r="C62" s="511"/>
      <c r="D62" s="512"/>
      <c r="E62" s="513"/>
      <c r="F62" s="477"/>
      <c r="G62" s="506"/>
      <c r="H62" s="510"/>
      <c r="I62" s="499"/>
      <c r="J62" s="500"/>
      <c r="K62" s="514"/>
      <c r="L62" s="502"/>
      <c r="M62" s="510"/>
      <c r="N62" s="499"/>
      <c r="O62" s="500"/>
      <c r="P62" s="514"/>
      <c r="Q62" s="502"/>
      <c r="R62" s="510"/>
      <c r="S62" s="499"/>
      <c r="T62" s="500"/>
      <c r="U62" s="514"/>
      <c r="V62" s="502"/>
      <c r="W62" s="510"/>
      <c r="X62" s="499"/>
      <c r="Y62" s="500"/>
      <c r="Z62" s="514"/>
      <c r="AA62" s="502"/>
    </row>
    <row r="63" spans="1:28" ht="92.55" customHeight="1" x14ac:dyDescent="0.3">
      <c r="A63" s="470"/>
      <c r="B63" s="303" t="s">
        <v>61</v>
      </c>
      <c r="C63" s="291" t="s">
        <v>868</v>
      </c>
      <c r="D63" s="234" t="s">
        <v>869</v>
      </c>
      <c r="E63" s="71" t="s">
        <v>870</v>
      </c>
      <c r="F63" s="236" t="s">
        <v>871</v>
      </c>
      <c r="G63" s="239" t="s">
        <v>872</v>
      </c>
      <c r="H63" s="264">
        <v>1</v>
      </c>
      <c r="I63" s="265">
        <v>1</v>
      </c>
      <c r="J63" s="271">
        <f>IFERROR((H63/I63),0)</f>
        <v>1</v>
      </c>
      <c r="K63" s="272" t="s">
        <v>873</v>
      </c>
      <c r="L63" s="273">
        <f>IFERROR(IF(G63="Según demanda",H63/I63,H63/G63),0)</f>
        <v>0</v>
      </c>
      <c r="M63" s="274">
        <v>1</v>
      </c>
      <c r="N63" s="270">
        <v>1</v>
      </c>
      <c r="O63" s="271">
        <f>IFERROR((M63/N63),0)</f>
        <v>1</v>
      </c>
      <c r="P63" s="71" t="s">
        <v>873</v>
      </c>
      <c r="Q63" s="273">
        <f>IFERROR(IF(L63="Según demanda",M63/N63,M63/L63),0)</f>
        <v>0</v>
      </c>
      <c r="R63" s="264">
        <v>1</v>
      </c>
      <c r="S63" s="265">
        <v>1</v>
      </c>
      <c r="T63" s="271">
        <f>IFERROR((R63/S63),0)</f>
        <v>1</v>
      </c>
      <c r="U63" s="71" t="s">
        <v>873</v>
      </c>
      <c r="V63" s="273">
        <f>IFERROR(IF(Q63="Según demanda",R63/S63,R63/Q63),0)</f>
        <v>0</v>
      </c>
      <c r="W63" s="264">
        <v>1</v>
      </c>
      <c r="X63" s="265">
        <v>1</v>
      </c>
      <c r="Y63" s="271">
        <f>IFERROR((W63/X63),0)</f>
        <v>1</v>
      </c>
      <c r="Z63" s="71"/>
      <c r="AA63" s="273">
        <f>IFERROR(IF(V63="Según demanda",W63/X63,W63/V63),0)</f>
        <v>0</v>
      </c>
    </row>
    <row r="64" spans="1:28" ht="132" customHeight="1" x14ac:dyDescent="0.3">
      <c r="A64" s="470"/>
      <c r="B64" s="303" t="s">
        <v>61</v>
      </c>
      <c r="C64" s="512" t="s">
        <v>874</v>
      </c>
      <c r="D64" s="263" t="s">
        <v>875</v>
      </c>
      <c r="E64" s="513" t="s">
        <v>876</v>
      </c>
      <c r="F64" s="92" t="s">
        <v>877</v>
      </c>
      <c r="G64" s="93" t="s">
        <v>878</v>
      </c>
      <c r="H64" s="274">
        <v>6</v>
      </c>
      <c r="I64" s="270">
        <v>7</v>
      </c>
      <c r="J64" s="492">
        <f t="shared" ref="J64" si="34">IFERROR((H64/I64),0)</f>
        <v>0.8571428571428571</v>
      </c>
      <c r="K64" s="475"/>
      <c r="L64" s="478">
        <f t="shared" ref="L64" si="35">IFERROR(IF(G64="Según demanda",H64/I64,H64/G64),0)</f>
        <v>0</v>
      </c>
      <c r="M64" s="507">
        <v>6</v>
      </c>
      <c r="N64" s="489">
        <v>6</v>
      </c>
      <c r="O64" s="492">
        <f t="shared" ref="O64" si="36">IFERROR((M64/N64),0)</f>
        <v>1</v>
      </c>
      <c r="P64" s="475"/>
      <c r="Q64" s="478">
        <f t="shared" ref="Q64" si="37">IFERROR(IF(L64="Según demanda",M64/N64,M64/L64),0)</f>
        <v>0</v>
      </c>
      <c r="R64" s="507">
        <v>3</v>
      </c>
      <c r="S64" s="490">
        <v>3</v>
      </c>
      <c r="T64" s="492">
        <f t="shared" ref="T64" si="38">IFERROR((R64/S64),0)</f>
        <v>1</v>
      </c>
      <c r="U64" s="475"/>
      <c r="V64" s="478">
        <f t="shared" ref="V64" si="39">IFERROR(IF(Q64="Según demanda",R64/S64,R64/Q64),0)</f>
        <v>0</v>
      </c>
      <c r="W64" s="507">
        <v>2</v>
      </c>
      <c r="X64" s="489">
        <v>2</v>
      </c>
      <c r="Y64" s="492">
        <f t="shared" ref="Y64" si="40">IFERROR((W64/X64),0)</f>
        <v>1</v>
      </c>
      <c r="Z64" s="475"/>
      <c r="AA64" s="478">
        <f t="shared" ref="AA64" si="41">IFERROR(IF(V64="Según demanda",W64/X64,W64/V64),0)</f>
        <v>0</v>
      </c>
    </row>
    <row r="65" spans="1:27" ht="105.45" customHeight="1" x14ac:dyDescent="0.3">
      <c r="A65" s="470"/>
      <c r="B65" s="303" t="s">
        <v>61</v>
      </c>
      <c r="C65" s="512"/>
      <c r="D65" s="263" t="s">
        <v>879</v>
      </c>
      <c r="E65" s="513"/>
      <c r="F65" s="92" t="s">
        <v>695</v>
      </c>
      <c r="G65" s="93" t="s">
        <v>880</v>
      </c>
      <c r="H65" s="304">
        <v>7</v>
      </c>
      <c r="I65" s="305">
        <v>7</v>
      </c>
      <c r="J65" s="494"/>
      <c r="K65" s="477"/>
      <c r="L65" s="480"/>
      <c r="M65" s="509"/>
      <c r="N65" s="491"/>
      <c r="O65" s="494"/>
      <c r="P65" s="477"/>
      <c r="Q65" s="480"/>
      <c r="R65" s="509"/>
      <c r="S65" s="491"/>
      <c r="T65" s="494"/>
      <c r="U65" s="477"/>
      <c r="V65" s="480"/>
      <c r="W65" s="509"/>
      <c r="X65" s="491"/>
      <c r="Y65" s="494"/>
      <c r="Z65" s="477"/>
      <c r="AA65" s="480"/>
    </row>
    <row r="66" spans="1:27" ht="198" customHeight="1" x14ac:dyDescent="0.3">
      <c r="A66" s="470"/>
      <c r="B66" s="303" t="s">
        <v>61</v>
      </c>
      <c r="C66" s="512" t="s">
        <v>881</v>
      </c>
      <c r="D66" s="234" t="s">
        <v>882</v>
      </c>
      <c r="E66" s="513" t="s">
        <v>883</v>
      </c>
      <c r="F66" s="92" t="s">
        <v>697</v>
      </c>
      <c r="G66" s="93" t="s">
        <v>884</v>
      </c>
      <c r="H66" s="237">
        <v>814</v>
      </c>
      <c r="I66" s="64">
        <v>2115</v>
      </c>
      <c r="J66" s="131">
        <f t="shared" si="24"/>
        <v>0.38486997635933806</v>
      </c>
      <c r="K66" s="234" t="s">
        <v>885</v>
      </c>
      <c r="L66" s="235">
        <f t="shared" si="25"/>
        <v>0</v>
      </c>
      <c r="M66" s="237">
        <v>798</v>
      </c>
      <c r="N66" s="64">
        <v>1825</v>
      </c>
      <c r="O66" s="131">
        <f t="shared" ref="O66:O76" si="42">IFERROR((M66/N66),0)</f>
        <v>0.43726027397260275</v>
      </c>
      <c r="P66" s="234" t="s">
        <v>885</v>
      </c>
      <c r="Q66" s="235">
        <f t="shared" ref="Q66:Q76" si="43">IFERROR(IF(L66="Según demanda",M66/N66,M66/L66),0)</f>
        <v>0</v>
      </c>
      <c r="R66" s="237">
        <v>2900</v>
      </c>
      <c r="S66" s="64">
        <v>3170</v>
      </c>
      <c r="T66" s="131">
        <f t="shared" ref="T66:T76" si="44">IFERROR((R66/S66),0)</f>
        <v>0.91482649842271291</v>
      </c>
      <c r="U66" s="234"/>
      <c r="V66" s="235">
        <f t="shared" ref="V66:V76" si="45">IFERROR(IF(Q66="Según demanda",R66/S66,R66/Q66),0)</f>
        <v>0</v>
      </c>
      <c r="W66" s="237">
        <v>2700</v>
      </c>
      <c r="X66" s="64">
        <v>2769</v>
      </c>
      <c r="Y66" s="131">
        <f t="shared" ref="Y66:Y76" si="46">IFERROR((W66/X66),0)</f>
        <v>0.97508125677139756</v>
      </c>
      <c r="Z66" s="234"/>
      <c r="AA66" s="235">
        <f t="shared" ref="AA66:AA76" si="47">IFERROR(IF(V66="Según demanda",W66/X66,W66/V66),0)</f>
        <v>0</v>
      </c>
    </row>
    <row r="67" spans="1:27" ht="41.55" customHeight="1" x14ac:dyDescent="0.3">
      <c r="A67" s="470"/>
      <c r="B67" s="303" t="s">
        <v>61</v>
      </c>
      <c r="C67" s="512"/>
      <c r="D67" s="234" t="s">
        <v>886</v>
      </c>
      <c r="E67" s="513"/>
      <c r="F67" s="92" t="s">
        <v>698</v>
      </c>
      <c r="G67" s="93" t="s">
        <v>887</v>
      </c>
      <c r="H67" s="237">
        <v>815</v>
      </c>
      <c r="I67" s="64">
        <v>2115</v>
      </c>
      <c r="J67" s="131">
        <f t="shared" si="24"/>
        <v>0.38534278959810875</v>
      </c>
      <c r="K67" s="234"/>
      <c r="L67" s="235">
        <f t="shared" si="25"/>
        <v>0</v>
      </c>
      <c r="M67" s="237">
        <v>799</v>
      </c>
      <c r="N67" s="64">
        <v>1825</v>
      </c>
      <c r="O67" s="131">
        <f t="shared" si="42"/>
        <v>0.43780821917808221</v>
      </c>
      <c r="P67" s="234"/>
      <c r="Q67" s="235"/>
      <c r="R67" s="237">
        <v>2900</v>
      </c>
      <c r="S67" s="64">
        <v>3170</v>
      </c>
      <c r="T67" s="131">
        <f t="shared" si="44"/>
        <v>0.91482649842271291</v>
      </c>
      <c r="U67" s="234"/>
      <c r="V67" s="235">
        <f t="shared" si="45"/>
        <v>0</v>
      </c>
      <c r="W67" s="237">
        <v>2700</v>
      </c>
      <c r="X67" s="64">
        <v>2769</v>
      </c>
      <c r="Y67" s="131">
        <f t="shared" si="46"/>
        <v>0.97508125677139756</v>
      </c>
      <c r="Z67" s="234"/>
      <c r="AA67" s="235">
        <f>IFERROR(IF(V67="Según demanda",,W67/V67),0)</f>
        <v>0</v>
      </c>
    </row>
    <row r="68" spans="1:27" ht="198" customHeight="1" x14ac:dyDescent="0.3">
      <c r="A68" s="470"/>
      <c r="B68" s="303" t="s">
        <v>61</v>
      </c>
      <c r="C68" s="514" t="s">
        <v>454</v>
      </c>
      <c r="D68" s="234" t="s">
        <v>888</v>
      </c>
      <c r="E68" s="71" t="s">
        <v>889</v>
      </c>
      <c r="F68" s="92" t="s">
        <v>699</v>
      </c>
      <c r="G68" s="93" t="s">
        <v>890</v>
      </c>
      <c r="H68" s="237">
        <v>3</v>
      </c>
      <c r="I68" s="64">
        <v>3</v>
      </c>
      <c r="J68" s="131">
        <f t="shared" si="24"/>
        <v>1</v>
      </c>
      <c r="K68" s="234"/>
      <c r="L68" s="235">
        <f t="shared" si="25"/>
        <v>0</v>
      </c>
      <c r="M68" s="237">
        <v>7</v>
      </c>
      <c r="N68" s="64">
        <v>7</v>
      </c>
      <c r="O68" s="131">
        <f t="shared" si="42"/>
        <v>1</v>
      </c>
      <c r="P68" s="234"/>
      <c r="Q68" s="235">
        <f t="shared" si="43"/>
        <v>0</v>
      </c>
      <c r="R68" s="237">
        <v>4</v>
      </c>
      <c r="S68" s="64">
        <v>4</v>
      </c>
      <c r="T68" s="131">
        <f t="shared" si="44"/>
        <v>1</v>
      </c>
      <c r="U68" s="234"/>
      <c r="V68" s="235">
        <f t="shared" si="45"/>
        <v>0</v>
      </c>
      <c r="W68" s="237">
        <v>7</v>
      </c>
      <c r="X68" s="64">
        <v>7</v>
      </c>
      <c r="Y68" s="131">
        <f t="shared" si="46"/>
        <v>1</v>
      </c>
      <c r="Z68" s="234" t="s">
        <v>696</v>
      </c>
      <c r="AA68" s="235">
        <f t="shared" si="47"/>
        <v>0</v>
      </c>
    </row>
    <row r="69" spans="1:27" ht="41.55" customHeight="1" x14ac:dyDescent="0.3">
      <c r="A69" s="470"/>
      <c r="B69" s="303" t="s">
        <v>61</v>
      </c>
      <c r="C69" s="514"/>
      <c r="D69" s="515" t="s">
        <v>891</v>
      </c>
      <c r="E69" s="496" t="s">
        <v>892</v>
      </c>
      <c r="F69" s="475" t="s">
        <v>701</v>
      </c>
      <c r="G69" s="505" t="s">
        <v>893</v>
      </c>
      <c r="H69" s="507">
        <v>9</v>
      </c>
      <c r="I69" s="489">
        <v>10</v>
      </c>
      <c r="J69" s="131">
        <f t="shared" si="24"/>
        <v>0.9</v>
      </c>
      <c r="K69" s="233"/>
      <c r="L69" s="235">
        <f t="shared" si="25"/>
        <v>0</v>
      </c>
      <c r="M69" s="237">
        <v>8</v>
      </c>
      <c r="N69" s="64">
        <v>8</v>
      </c>
      <c r="O69" s="131">
        <f t="shared" si="42"/>
        <v>1</v>
      </c>
      <c r="P69" s="233"/>
      <c r="Q69" s="235">
        <f t="shared" si="43"/>
        <v>0</v>
      </c>
      <c r="R69" s="237">
        <v>5</v>
      </c>
      <c r="S69" s="64">
        <v>5</v>
      </c>
      <c r="T69" s="131">
        <f t="shared" si="44"/>
        <v>1</v>
      </c>
      <c r="U69" s="233"/>
      <c r="V69" s="235">
        <f t="shared" si="45"/>
        <v>0</v>
      </c>
      <c r="W69" s="237">
        <v>3</v>
      </c>
      <c r="X69" s="64">
        <v>3</v>
      </c>
      <c r="Y69" s="131">
        <f t="shared" si="46"/>
        <v>1</v>
      </c>
      <c r="Z69" s="233"/>
      <c r="AA69" s="235">
        <f t="shared" si="47"/>
        <v>0</v>
      </c>
    </row>
    <row r="70" spans="1:27" ht="37.200000000000003" customHeight="1" x14ac:dyDescent="0.3">
      <c r="A70" s="470"/>
      <c r="B70" s="303" t="s">
        <v>61</v>
      </c>
      <c r="C70" s="514"/>
      <c r="D70" s="516"/>
      <c r="E70" s="498"/>
      <c r="F70" s="477"/>
      <c r="G70" s="506"/>
      <c r="H70" s="509"/>
      <c r="I70" s="491"/>
      <c r="J70" s="131">
        <f t="shared" si="24"/>
        <v>0</v>
      </c>
      <c r="K70" s="93"/>
      <c r="L70" s="235">
        <f t="shared" si="25"/>
        <v>0</v>
      </c>
      <c r="M70" s="237"/>
      <c r="N70" s="64"/>
      <c r="O70" s="131">
        <f t="shared" si="42"/>
        <v>0</v>
      </c>
      <c r="P70" s="93"/>
      <c r="Q70" s="235"/>
      <c r="R70" s="237"/>
      <c r="S70" s="64"/>
      <c r="T70" s="131">
        <f t="shared" si="44"/>
        <v>0</v>
      </c>
      <c r="U70" s="93"/>
      <c r="V70" s="235">
        <f t="shared" si="45"/>
        <v>0</v>
      </c>
      <c r="W70" s="237"/>
      <c r="X70" s="64"/>
      <c r="Y70" s="131">
        <f t="shared" si="46"/>
        <v>0</v>
      </c>
      <c r="Z70" s="93"/>
      <c r="AA70" s="235">
        <f t="shared" si="47"/>
        <v>0</v>
      </c>
    </row>
    <row r="71" spans="1:27" ht="154.19999999999999" customHeight="1" x14ac:dyDescent="0.3">
      <c r="A71" s="470"/>
      <c r="B71" s="303" t="s">
        <v>61</v>
      </c>
      <c r="C71" s="514"/>
      <c r="D71" s="234" t="s">
        <v>894</v>
      </c>
      <c r="E71" s="71" t="s">
        <v>895</v>
      </c>
      <c r="F71" s="92" t="s">
        <v>702</v>
      </c>
      <c r="G71" s="93" t="s">
        <v>896</v>
      </c>
      <c r="H71" s="237">
        <v>6</v>
      </c>
      <c r="I71" s="64">
        <v>6</v>
      </c>
      <c r="J71" s="131">
        <f t="shared" si="24"/>
        <v>1</v>
      </c>
      <c r="K71" s="93"/>
      <c r="L71" s="235">
        <f t="shared" si="25"/>
        <v>0</v>
      </c>
      <c r="M71" s="237">
        <v>4</v>
      </c>
      <c r="N71" s="64">
        <v>4</v>
      </c>
      <c r="O71" s="131">
        <f t="shared" si="42"/>
        <v>1</v>
      </c>
      <c r="P71" s="93"/>
      <c r="Q71" s="235"/>
      <c r="R71" s="237">
        <v>4</v>
      </c>
      <c r="S71" s="64">
        <v>4</v>
      </c>
      <c r="T71" s="131">
        <f t="shared" si="44"/>
        <v>1</v>
      </c>
      <c r="U71" s="93"/>
      <c r="V71" s="235">
        <f t="shared" si="45"/>
        <v>0</v>
      </c>
      <c r="W71" s="237">
        <v>3</v>
      </c>
      <c r="X71" s="64">
        <v>3</v>
      </c>
      <c r="Y71" s="131">
        <f t="shared" si="46"/>
        <v>1</v>
      </c>
      <c r="Z71" s="93"/>
      <c r="AA71" s="235">
        <f t="shared" si="47"/>
        <v>0</v>
      </c>
    </row>
    <row r="72" spans="1:27" ht="185.55" customHeight="1" x14ac:dyDescent="0.3">
      <c r="A72" s="470"/>
      <c r="B72" s="303" t="s">
        <v>61</v>
      </c>
      <c r="C72" s="514"/>
      <c r="D72" s="234" t="s">
        <v>897</v>
      </c>
      <c r="E72" s="71" t="s">
        <v>898</v>
      </c>
      <c r="F72" s="236" t="s">
        <v>899</v>
      </c>
      <c r="G72" s="239" t="s">
        <v>900</v>
      </c>
      <c r="H72" s="237">
        <v>0</v>
      </c>
      <c r="I72" s="64">
        <v>0</v>
      </c>
      <c r="J72" s="131">
        <f t="shared" si="24"/>
        <v>0</v>
      </c>
      <c r="K72" s="93" t="s">
        <v>901</v>
      </c>
      <c r="L72" s="235">
        <f t="shared" si="25"/>
        <v>0</v>
      </c>
      <c r="M72" s="237">
        <v>1</v>
      </c>
      <c r="N72" s="64">
        <v>1</v>
      </c>
      <c r="O72" s="131">
        <f t="shared" si="42"/>
        <v>1</v>
      </c>
      <c r="P72" s="93"/>
      <c r="Q72" s="235"/>
      <c r="R72" s="237"/>
      <c r="S72" s="64"/>
      <c r="T72" s="131">
        <f t="shared" si="44"/>
        <v>0</v>
      </c>
      <c r="U72" s="93"/>
      <c r="V72" s="235" t="s">
        <v>700</v>
      </c>
      <c r="W72" s="237">
        <v>1</v>
      </c>
      <c r="X72" s="64">
        <v>1</v>
      </c>
      <c r="Y72" s="131">
        <f t="shared" si="46"/>
        <v>1</v>
      </c>
      <c r="Z72" s="93"/>
      <c r="AA72" s="235">
        <f t="shared" si="47"/>
        <v>0</v>
      </c>
    </row>
    <row r="73" spans="1:27" ht="86.25" customHeight="1" x14ac:dyDescent="0.3">
      <c r="A73" s="470"/>
      <c r="B73" s="738" t="s">
        <v>61</v>
      </c>
      <c r="C73" s="511" t="s">
        <v>902</v>
      </c>
      <c r="D73" s="292" t="s">
        <v>903</v>
      </c>
      <c r="E73" s="71" t="s">
        <v>904</v>
      </c>
      <c r="F73" s="236" t="s">
        <v>905</v>
      </c>
      <c r="G73" s="239" t="s">
        <v>906</v>
      </c>
      <c r="H73" s="237">
        <v>1</v>
      </c>
      <c r="I73" s="64">
        <v>1</v>
      </c>
      <c r="J73" s="131">
        <f t="shared" si="24"/>
        <v>1</v>
      </c>
      <c r="K73" s="81" t="s">
        <v>907</v>
      </c>
      <c r="L73" s="235">
        <f t="shared" si="25"/>
        <v>0</v>
      </c>
      <c r="M73" s="237">
        <v>1</v>
      </c>
      <c r="N73" s="64">
        <v>1</v>
      </c>
      <c r="O73" s="131">
        <f t="shared" si="42"/>
        <v>1</v>
      </c>
      <c r="P73" s="81"/>
      <c r="Q73" s="235">
        <f t="shared" si="43"/>
        <v>0</v>
      </c>
      <c r="R73" s="237">
        <v>1</v>
      </c>
      <c r="S73" s="64">
        <v>1</v>
      </c>
      <c r="T73" s="131">
        <f t="shared" si="44"/>
        <v>1</v>
      </c>
      <c r="U73" s="81"/>
      <c r="V73" s="235">
        <f t="shared" si="45"/>
        <v>0</v>
      </c>
      <c r="W73" s="237">
        <v>1</v>
      </c>
      <c r="X73" s="64">
        <v>1</v>
      </c>
      <c r="Y73" s="131">
        <f t="shared" si="46"/>
        <v>1</v>
      </c>
      <c r="Z73" s="81"/>
      <c r="AA73" s="235">
        <f t="shared" si="47"/>
        <v>0</v>
      </c>
    </row>
    <row r="74" spans="1:27" ht="99.75" customHeight="1" x14ac:dyDescent="0.3">
      <c r="A74" s="470"/>
      <c r="B74" s="738"/>
      <c r="C74" s="511"/>
      <c r="D74" s="543" t="s">
        <v>908</v>
      </c>
      <c r="E74" s="513" t="s">
        <v>909</v>
      </c>
      <c r="F74" s="475" t="s">
        <v>910</v>
      </c>
      <c r="G74" s="505" t="s">
        <v>911</v>
      </c>
      <c r="H74" s="507">
        <v>1</v>
      </c>
      <c r="I74" s="489">
        <v>1</v>
      </c>
      <c r="J74" s="131">
        <f t="shared" si="24"/>
        <v>1</v>
      </c>
      <c r="K74" s="92"/>
      <c r="L74" s="235">
        <f t="shared" si="25"/>
        <v>0</v>
      </c>
      <c r="M74" s="237"/>
      <c r="N74" s="64"/>
      <c r="O74" s="131">
        <f t="shared" si="42"/>
        <v>0</v>
      </c>
      <c r="P74" s="92"/>
      <c r="Q74" s="235">
        <f t="shared" si="43"/>
        <v>0</v>
      </c>
      <c r="R74" s="237"/>
      <c r="S74" s="64"/>
      <c r="T74" s="131">
        <f t="shared" si="44"/>
        <v>0</v>
      </c>
      <c r="U74" s="92"/>
      <c r="V74" s="235">
        <f t="shared" si="45"/>
        <v>0</v>
      </c>
      <c r="W74" s="237"/>
      <c r="X74" s="64"/>
      <c r="Y74" s="131">
        <f t="shared" si="46"/>
        <v>0</v>
      </c>
      <c r="Z74" s="92"/>
      <c r="AA74" s="235">
        <f t="shared" si="47"/>
        <v>0</v>
      </c>
    </row>
    <row r="75" spans="1:27" ht="142.5" customHeight="1" x14ac:dyDescent="0.3">
      <c r="A75" s="470"/>
      <c r="B75" s="738"/>
      <c r="C75" s="511"/>
      <c r="D75" s="544"/>
      <c r="E75" s="513"/>
      <c r="F75" s="477"/>
      <c r="G75" s="506"/>
      <c r="H75" s="509"/>
      <c r="I75" s="491"/>
      <c r="J75" s="131">
        <f t="shared" si="24"/>
        <v>0</v>
      </c>
      <c r="K75" s="81"/>
      <c r="L75" s="235">
        <f t="shared" si="25"/>
        <v>0</v>
      </c>
      <c r="M75" s="237">
        <v>1</v>
      </c>
      <c r="N75" s="64">
        <v>1</v>
      </c>
      <c r="O75" s="131">
        <f t="shared" si="42"/>
        <v>1</v>
      </c>
      <c r="P75" s="81" t="s">
        <v>1014</v>
      </c>
      <c r="Q75" s="235">
        <f t="shared" si="43"/>
        <v>0</v>
      </c>
      <c r="R75" s="237">
        <v>1</v>
      </c>
      <c r="S75" s="64">
        <v>1</v>
      </c>
      <c r="T75" s="131">
        <f t="shared" si="44"/>
        <v>1</v>
      </c>
      <c r="U75" s="81"/>
      <c r="V75" s="235">
        <f t="shared" si="45"/>
        <v>0</v>
      </c>
      <c r="W75" s="237">
        <v>1</v>
      </c>
      <c r="X75" s="64">
        <v>1</v>
      </c>
      <c r="Y75" s="131">
        <f t="shared" si="46"/>
        <v>1</v>
      </c>
      <c r="Z75" s="81"/>
      <c r="AA75" s="235">
        <f t="shared" si="47"/>
        <v>0</v>
      </c>
    </row>
    <row r="76" spans="1:27" ht="127.2" customHeight="1" x14ac:dyDescent="0.3">
      <c r="A76" s="470"/>
      <c r="B76" s="738"/>
      <c r="C76" s="511" t="s">
        <v>455</v>
      </c>
      <c r="D76" s="234" t="s">
        <v>912</v>
      </c>
      <c r="E76" s="71" t="s">
        <v>913</v>
      </c>
      <c r="F76" s="92" t="s">
        <v>704</v>
      </c>
      <c r="G76" s="93" t="s">
        <v>914</v>
      </c>
      <c r="H76" s="264">
        <v>0</v>
      </c>
      <c r="I76" s="265">
        <v>0</v>
      </c>
      <c r="J76" s="271">
        <f t="shared" si="24"/>
        <v>0</v>
      </c>
      <c r="K76" s="71"/>
      <c r="L76" s="502">
        <f t="shared" si="25"/>
        <v>0</v>
      </c>
      <c r="M76" s="510">
        <v>0</v>
      </c>
      <c r="N76" s="499">
        <v>0</v>
      </c>
      <c r="O76" s="500">
        <f t="shared" si="42"/>
        <v>0</v>
      </c>
      <c r="P76" s="501"/>
      <c r="Q76" s="502">
        <f t="shared" si="43"/>
        <v>0</v>
      </c>
      <c r="R76" s="510">
        <v>0</v>
      </c>
      <c r="S76" s="499">
        <v>0</v>
      </c>
      <c r="T76" s="500">
        <f t="shared" si="44"/>
        <v>0</v>
      </c>
      <c r="U76" s="501"/>
      <c r="V76" s="502">
        <f t="shared" si="45"/>
        <v>0</v>
      </c>
      <c r="W76" s="510">
        <v>0</v>
      </c>
      <c r="X76" s="499">
        <v>0</v>
      </c>
      <c r="Y76" s="500">
        <f t="shared" si="46"/>
        <v>0</v>
      </c>
      <c r="Z76" s="501" t="s">
        <v>703</v>
      </c>
      <c r="AA76" s="502">
        <f t="shared" si="47"/>
        <v>0</v>
      </c>
    </row>
    <row r="77" spans="1:27" ht="171" customHeight="1" x14ac:dyDescent="0.3">
      <c r="A77" s="470"/>
      <c r="B77" s="738"/>
      <c r="C77" s="511"/>
      <c r="D77" s="234" t="s">
        <v>915</v>
      </c>
      <c r="E77" s="71" t="s">
        <v>916</v>
      </c>
      <c r="F77" s="92" t="s">
        <v>705</v>
      </c>
      <c r="G77" s="93" t="s">
        <v>917</v>
      </c>
      <c r="H77" s="264">
        <v>0</v>
      </c>
      <c r="I77" s="265">
        <v>0</v>
      </c>
      <c r="J77" s="271">
        <f t="shared" si="24"/>
        <v>0</v>
      </c>
      <c r="K77" s="71"/>
      <c r="L77" s="502"/>
      <c r="M77" s="510"/>
      <c r="N77" s="499"/>
      <c r="O77" s="500"/>
      <c r="P77" s="501"/>
      <c r="Q77" s="502"/>
      <c r="R77" s="510"/>
      <c r="S77" s="499"/>
      <c r="T77" s="500"/>
      <c r="U77" s="501"/>
      <c r="V77" s="502"/>
      <c r="W77" s="510"/>
      <c r="X77" s="499"/>
      <c r="Y77" s="500"/>
      <c r="Z77" s="501"/>
      <c r="AA77" s="502"/>
    </row>
    <row r="78" spans="1:27" ht="79.2" customHeight="1" x14ac:dyDescent="0.3">
      <c r="A78" s="470"/>
      <c r="B78" s="738"/>
      <c r="C78" s="511"/>
      <c r="D78" s="503" t="s">
        <v>918</v>
      </c>
      <c r="E78" s="496" t="s">
        <v>919</v>
      </c>
      <c r="F78" s="92" t="s">
        <v>705</v>
      </c>
      <c r="G78" s="93" t="s">
        <v>920</v>
      </c>
      <c r="H78" s="237">
        <v>0</v>
      </c>
      <c r="I78" s="64">
        <v>0</v>
      </c>
      <c r="J78" s="131">
        <f t="shared" si="24"/>
        <v>0</v>
      </c>
      <c r="K78" s="93"/>
      <c r="L78" s="235">
        <f t="shared" si="25"/>
        <v>0</v>
      </c>
      <c r="M78" s="237"/>
      <c r="N78" s="64"/>
      <c r="O78" s="131">
        <f t="shared" ref="O78:O79" si="48">IFERROR((M78/N78),0)</f>
        <v>0</v>
      </c>
      <c r="P78" s="93"/>
      <c r="Q78" s="235">
        <f t="shared" ref="Q78:Q79" si="49">IFERROR(IF(L78="Según demanda",M78/N78,M78/L78),0)</f>
        <v>0</v>
      </c>
      <c r="R78" s="237">
        <v>0</v>
      </c>
      <c r="S78" s="64">
        <v>0</v>
      </c>
      <c r="T78" s="131">
        <f t="shared" ref="T78:T79" si="50">IFERROR((R78/S78),0)</f>
        <v>0</v>
      </c>
      <c r="U78" s="93">
        <v>0</v>
      </c>
      <c r="V78" s="235">
        <f t="shared" ref="V78:V79" si="51">IFERROR(IF(Q78="Según demanda",R78/S78,R78/Q78),0)</f>
        <v>0</v>
      </c>
      <c r="W78" s="237"/>
      <c r="X78" s="64"/>
      <c r="Y78" s="131">
        <f t="shared" ref="Y78:Y79" si="52">IFERROR((W78/X78),0)</f>
        <v>0</v>
      </c>
      <c r="Z78" s="93"/>
      <c r="AA78" s="235">
        <f t="shared" ref="AA78:AA79" si="53">IFERROR(IF(V78="Según demanda",W78/X78,W78/V78),0)</f>
        <v>0</v>
      </c>
    </row>
    <row r="79" spans="1:27" ht="142.5" customHeight="1" x14ac:dyDescent="0.3">
      <c r="A79" s="470"/>
      <c r="B79" s="738" t="s">
        <v>61</v>
      </c>
      <c r="C79" s="511"/>
      <c r="D79" s="504"/>
      <c r="E79" s="498"/>
      <c r="F79" s="475" t="s">
        <v>705</v>
      </c>
      <c r="G79" s="505" t="s">
        <v>921</v>
      </c>
      <c r="H79" s="507">
        <v>0</v>
      </c>
      <c r="I79" s="489">
        <v>0</v>
      </c>
      <c r="J79" s="492">
        <f t="shared" si="24"/>
        <v>0</v>
      </c>
      <c r="K79" s="475"/>
      <c r="L79" s="478">
        <f t="shared" si="25"/>
        <v>0</v>
      </c>
      <c r="M79" s="507">
        <v>0</v>
      </c>
      <c r="N79" s="489">
        <v>0</v>
      </c>
      <c r="O79" s="492">
        <f t="shared" si="48"/>
        <v>0</v>
      </c>
      <c r="P79" s="475"/>
      <c r="Q79" s="478">
        <f t="shared" si="49"/>
        <v>0</v>
      </c>
      <c r="R79" s="507"/>
      <c r="S79" s="489"/>
      <c r="T79" s="492">
        <f t="shared" si="50"/>
        <v>0</v>
      </c>
      <c r="U79" s="475">
        <v>0</v>
      </c>
      <c r="V79" s="478">
        <f t="shared" si="51"/>
        <v>0</v>
      </c>
      <c r="W79" s="507">
        <v>0</v>
      </c>
      <c r="X79" s="489">
        <v>0</v>
      </c>
      <c r="Y79" s="492">
        <f t="shared" si="52"/>
        <v>0</v>
      </c>
      <c r="Z79" s="475"/>
      <c r="AA79" s="478">
        <f t="shared" si="53"/>
        <v>0</v>
      </c>
    </row>
    <row r="80" spans="1:27" ht="71.25" customHeight="1" x14ac:dyDescent="0.3">
      <c r="A80" s="470"/>
      <c r="B80" s="738"/>
      <c r="C80" s="511"/>
      <c r="D80" s="234" t="s">
        <v>922</v>
      </c>
      <c r="E80" s="71" t="s">
        <v>923</v>
      </c>
      <c r="F80" s="477"/>
      <c r="G80" s="506"/>
      <c r="H80" s="508"/>
      <c r="I80" s="490"/>
      <c r="J80" s="493"/>
      <c r="K80" s="476"/>
      <c r="L80" s="479"/>
      <c r="M80" s="508"/>
      <c r="N80" s="490"/>
      <c r="O80" s="493"/>
      <c r="P80" s="476"/>
      <c r="Q80" s="479"/>
      <c r="R80" s="508"/>
      <c r="S80" s="490"/>
      <c r="T80" s="493"/>
      <c r="U80" s="476"/>
      <c r="V80" s="479"/>
      <c r="W80" s="508"/>
      <c r="X80" s="490"/>
      <c r="Y80" s="493"/>
      <c r="Z80" s="476"/>
      <c r="AA80" s="479"/>
    </row>
    <row r="81" spans="1:27" ht="71.25" customHeight="1" x14ac:dyDescent="0.3">
      <c r="A81" s="470"/>
      <c r="B81" s="738"/>
      <c r="C81" s="511"/>
      <c r="D81" s="293" t="s">
        <v>924</v>
      </c>
      <c r="E81" s="71" t="s">
        <v>925</v>
      </c>
      <c r="F81" s="92" t="s">
        <v>706</v>
      </c>
      <c r="G81" s="93" t="s">
        <v>926</v>
      </c>
      <c r="H81" s="508"/>
      <c r="I81" s="490"/>
      <c r="J81" s="493"/>
      <c r="K81" s="476"/>
      <c r="L81" s="479"/>
      <c r="M81" s="508"/>
      <c r="N81" s="490"/>
      <c r="O81" s="493"/>
      <c r="P81" s="476"/>
      <c r="Q81" s="479"/>
      <c r="R81" s="508"/>
      <c r="S81" s="490"/>
      <c r="T81" s="493"/>
      <c r="U81" s="476"/>
      <c r="V81" s="479"/>
      <c r="W81" s="508"/>
      <c r="X81" s="490"/>
      <c r="Y81" s="493"/>
      <c r="Z81" s="476"/>
      <c r="AA81" s="479"/>
    </row>
    <row r="82" spans="1:27" ht="57" customHeight="1" x14ac:dyDescent="0.3">
      <c r="A82" s="470"/>
      <c r="B82" s="738"/>
      <c r="C82" s="495" t="s">
        <v>711</v>
      </c>
      <c r="D82" s="98" t="s">
        <v>927</v>
      </c>
      <c r="E82" s="496" t="s">
        <v>928</v>
      </c>
      <c r="F82" s="475" t="s">
        <v>929</v>
      </c>
      <c r="G82" s="475" t="s">
        <v>930</v>
      </c>
      <c r="H82" s="509"/>
      <c r="I82" s="491"/>
      <c r="J82" s="494"/>
      <c r="K82" s="477"/>
      <c r="L82" s="480"/>
      <c r="M82" s="509"/>
      <c r="N82" s="491"/>
      <c r="O82" s="494"/>
      <c r="P82" s="477"/>
      <c r="Q82" s="480"/>
      <c r="R82" s="509"/>
      <c r="S82" s="491"/>
      <c r="T82" s="494"/>
      <c r="U82" s="477"/>
      <c r="V82" s="480"/>
      <c r="W82" s="509"/>
      <c r="X82" s="491"/>
      <c r="Y82" s="494"/>
      <c r="Z82" s="477"/>
      <c r="AA82" s="480"/>
    </row>
    <row r="83" spans="1:27" ht="55.2" x14ac:dyDescent="0.3">
      <c r="A83" s="470"/>
      <c r="B83" s="738"/>
      <c r="C83" s="495"/>
      <c r="D83" s="98" t="s">
        <v>931</v>
      </c>
      <c r="E83" s="497"/>
      <c r="F83" s="477"/>
      <c r="G83" s="477"/>
      <c r="H83" s="127">
        <v>0</v>
      </c>
      <c r="I83" s="276">
        <v>0</v>
      </c>
      <c r="J83" s="130">
        <f t="shared" ref="J83:J84" si="54">IFERROR((H83/I83),0)</f>
        <v>0</v>
      </c>
      <c r="K83" s="92"/>
      <c r="L83" s="235">
        <f t="shared" ref="L83:L84" si="55">IFERROR(IF(G83="Según demanda",H83/I83,H83/G83),0)</f>
        <v>0</v>
      </c>
      <c r="M83" s="127">
        <v>0</v>
      </c>
      <c r="N83" s="276">
        <v>0</v>
      </c>
      <c r="O83" s="130">
        <f t="shared" ref="O83:O84" si="56">IFERROR((M83/N83),0)</f>
        <v>0</v>
      </c>
      <c r="P83" s="92"/>
      <c r="Q83" s="235">
        <f t="shared" ref="Q83:Q84" si="57">IFERROR(IF(L83="Según demanda",M83/N83,M83/L83),0)</f>
        <v>0</v>
      </c>
      <c r="R83" s="127"/>
      <c r="S83" s="276"/>
      <c r="T83" s="130">
        <f t="shared" ref="T83:T84" si="58">IFERROR((R83/S83),0)</f>
        <v>0</v>
      </c>
      <c r="U83" s="92"/>
      <c r="V83" s="235">
        <f t="shared" ref="V83:V84" si="59">IFERROR(IF(Q83="Según demanda",R83/S83,R83/Q83),0)</f>
        <v>0</v>
      </c>
      <c r="W83" s="127"/>
      <c r="X83" s="276"/>
      <c r="Y83" s="130">
        <f t="shared" ref="Y83:Y84" si="60">IFERROR((W83/X83),0)</f>
        <v>0</v>
      </c>
      <c r="Z83" s="92"/>
      <c r="AA83" s="235">
        <f t="shared" ref="AA83:AA84" si="61">IFERROR(IF(V83="Según demanda",W83/X83,W83/V83),0)</f>
        <v>0</v>
      </c>
    </row>
    <row r="84" spans="1:27" ht="55.2" customHeight="1" x14ac:dyDescent="0.3">
      <c r="A84" s="470"/>
      <c r="B84" s="738" t="s">
        <v>61</v>
      </c>
      <c r="C84" s="495"/>
      <c r="D84" s="487" t="s">
        <v>932</v>
      </c>
      <c r="E84" s="497"/>
      <c r="F84" s="92" t="s">
        <v>707</v>
      </c>
      <c r="G84" s="92" t="s">
        <v>933</v>
      </c>
      <c r="H84" s="481"/>
      <c r="I84" s="484"/>
      <c r="J84" s="472">
        <f t="shared" si="54"/>
        <v>0</v>
      </c>
      <c r="K84" s="475"/>
      <c r="L84" s="478">
        <f t="shared" si="55"/>
        <v>0</v>
      </c>
      <c r="M84" s="481">
        <v>0</v>
      </c>
      <c r="N84" s="484">
        <v>0</v>
      </c>
      <c r="O84" s="472">
        <f t="shared" si="56"/>
        <v>0</v>
      </c>
      <c r="P84" s="475"/>
      <c r="Q84" s="478">
        <f t="shared" si="57"/>
        <v>0</v>
      </c>
      <c r="R84" s="481"/>
      <c r="S84" s="484"/>
      <c r="T84" s="472">
        <f t="shared" si="58"/>
        <v>0</v>
      </c>
      <c r="U84" s="475"/>
      <c r="V84" s="478">
        <f t="shared" si="59"/>
        <v>0</v>
      </c>
      <c r="W84" s="481"/>
      <c r="X84" s="484"/>
      <c r="Y84" s="472">
        <f t="shared" si="60"/>
        <v>0</v>
      </c>
      <c r="Z84" s="475"/>
      <c r="AA84" s="478">
        <f t="shared" si="61"/>
        <v>0</v>
      </c>
    </row>
    <row r="85" spans="1:27" ht="14.55" customHeight="1" x14ac:dyDescent="0.3">
      <c r="A85" s="470"/>
      <c r="B85" s="738"/>
      <c r="C85" s="495"/>
      <c r="D85" s="488"/>
      <c r="E85" s="497"/>
      <c r="F85" s="475" t="s">
        <v>708</v>
      </c>
      <c r="G85" s="475" t="s">
        <v>934</v>
      </c>
      <c r="H85" s="482"/>
      <c r="I85" s="485"/>
      <c r="J85" s="473"/>
      <c r="K85" s="476"/>
      <c r="L85" s="479"/>
      <c r="M85" s="482"/>
      <c r="N85" s="485"/>
      <c r="O85" s="473"/>
      <c r="P85" s="476"/>
      <c r="Q85" s="479"/>
      <c r="R85" s="482"/>
      <c r="S85" s="485"/>
      <c r="T85" s="473"/>
      <c r="U85" s="476"/>
      <c r="V85" s="479"/>
      <c r="W85" s="482"/>
      <c r="X85" s="485"/>
      <c r="Y85" s="473"/>
      <c r="Z85" s="476"/>
      <c r="AA85" s="479"/>
    </row>
    <row r="86" spans="1:27" ht="14.55" customHeight="1" x14ac:dyDescent="0.3">
      <c r="A86" s="470"/>
      <c r="B86" s="738"/>
      <c r="C86" s="495"/>
      <c r="D86" s="487" t="s">
        <v>935</v>
      </c>
      <c r="E86" s="497"/>
      <c r="F86" s="476"/>
      <c r="G86" s="476"/>
      <c r="H86" s="482"/>
      <c r="I86" s="485"/>
      <c r="J86" s="473"/>
      <c r="K86" s="476"/>
      <c r="L86" s="479"/>
      <c r="M86" s="482"/>
      <c r="N86" s="485"/>
      <c r="O86" s="473"/>
      <c r="P86" s="476"/>
      <c r="Q86" s="479"/>
      <c r="R86" s="482"/>
      <c r="S86" s="485"/>
      <c r="T86" s="473"/>
      <c r="U86" s="476"/>
      <c r="V86" s="479"/>
      <c r="W86" s="482"/>
      <c r="X86" s="485"/>
      <c r="Y86" s="473"/>
      <c r="Z86" s="476"/>
      <c r="AA86" s="479"/>
    </row>
    <row r="87" spans="1:27" ht="15" thickBot="1" x14ac:dyDescent="0.35">
      <c r="A87" s="470"/>
      <c r="B87" s="738"/>
      <c r="C87" s="495"/>
      <c r="D87" s="488"/>
      <c r="E87" s="498"/>
      <c r="F87" s="476"/>
      <c r="G87" s="476"/>
      <c r="H87" s="483"/>
      <c r="I87" s="486"/>
      <c r="J87" s="474"/>
      <c r="K87" s="477"/>
      <c r="L87" s="480"/>
      <c r="M87" s="483"/>
      <c r="N87" s="486"/>
      <c r="O87" s="474"/>
      <c r="P87" s="477"/>
      <c r="Q87" s="480"/>
      <c r="R87" s="483"/>
      <c r="S87" s="486"/>
      <c r="T87" s="474"/>
      <c r="U87" s="477"/>
      <c r="V87" s="480"/>
      <c r="W87" s="483"/>
      <c r="X87" s="486"/>
      <c r="Y87" s="474"/>
      <c r="Z87" s="477"/>
      <c r="AA87" s="480"/>
    </row>
    <row r="88" spans="1:27" ht="14.55" customHeight="1" x14ac:dyDescent="0.3">
      <c r="A88" s="470"/>
      <c r="B88" s="739" t="s">
        <v>609</v>
      </c>
      <c r="C88" s="668" t="s">
        <v>711</v>
      </c>
      <c r="D88" s="669" t="s">
        <v>936</v>
      </c>
      <c r="E88" s="670" t="s">
        <v>940</v>
      </c>
      <c r="F88" s="671" t="s">
        <v>929</v>
      </c>
      <c r="G88" s="671" t="s">
        <v>603</v>
      </c>
      <c r="H88" s="672">
        <v>10</v>
      </c>
      <c r="I88" s="673">
        <v>10</v>
      </c>
      <c r="J88" s="674">
        <f>IFERROR((#REF!/#REF!),0)</f>
        <v>0</v>
      </c>
      <c r="K88" s="475" t="s">
        <v>1275</v>
      </c>
      <c r="L88" s="475">
        <v>10</v>
      </c>
      <c r="M88" s="673">
        <v>10</v>
      </c>
      <c r="N88" s="674">
        <v>10</v>
      </c>
      <c r="O88" s="472">
        <f>IFERROR((#REF!/#REF!),0)</f>
        <v>0</v>
      </c>
      <c r="P88" s="475" t="s">
        <v>1275</v>
      </c>
      <c r="Q88" s="675">
        <f>IFERROR(IF(L88="Según demanda",#REF!/#REF!,#REF!/L88),0)</f>
        <v>0</v>
      </c>
      <c r="R88" s="676">
        <v>29</v>
      </c>
      <c r="S88" s="677">
        <v>29</v>
      </c>
      <c r="T88" s="678">
        <f>IFERROR((#REF!/#REF!),0)</f>
        <v>0</v>
      </c>
      <c r="U88" s="475" t="s">
        <v>1276</v>
      </c>
      <c r="V88" s="675">
        <f>IFERROR(IF(Q88="Según demanda",#REF!/#REF!,#REF!/Q88),0)</f>
        <v>0</v>
      </c>
      <c r="W88" s="672">
        <v>31</v>
      </c>
      <c r="X88" s="679">
        <v>31</v>
      </c>
      <c r="Y88" s="678">
        <f>IFERROR((#REF!/#REF!),0)</f>
        <v>0</v>
      </c>
      <c r="Z88" s="680" t="s">
        <v>1277</v>
      </c>
      <c r="AA88" s="681">
        <f>IFERROR(IF(V88="Según demanda",#REF!/#REF!,#REF!/V88),0)</f>
        <v>0</v>
      </c>
    </row>
    <row r="89" spans="1:27" x14ac:dyDescent="0.3">
      <c r="A89" s="470"/>
      <c r="B89" s="740"/>
      <c r="C89" s="682"/>
      <c r="D89" s="683"/>
      <c r="E89" s="684"/>
      <c r="F89" s="685"/>
      <c r="G89" s="685"/>
      <c r="H89" s="686"/>
      <c r="I89" s="673"/>
      <c r="J89" s="674"/>
      <c r="K89" s="477"/>
      <c r="L89" s="477"/>
      <c r="M89" s="673"/>
      <c r="N89" s="674"/>
      <c r="O89" s="474"/>
      <c r="P89" s="477"/>
      <c r="Q89" s="687"/>
      <c r="R89" s="688"/>
      <c r="S89" s="689"/>
      <c r="T89" s="690"/>
      <c r="U89" s="477"/>
      <c r="V89" s="687"/>
      <c r="W89" s="686"/>
      <c r="X89" s="691"/>
      <c r="Y89" s="690"/>
      <c r="Z89" s="692"/>
      <c r="AA89" s="693"/>
    </row>
    <row r="90" spans="1:27" ht="69" x14ac:dyDescent="0.3">
      <c r="A90" s="470"/>
      <c r="B90" s="740"/>
      <c r="C90" s="682"/>
      <c r="D90" s="683"/>
      <c r="E90" s="684"/>
      <c r="F90" s="694" t="s">
        <v>937</v>
      </c>
      <c r="G90" s="695" t="s">
        <v>603</v>
      </c>
      <c r="H90" s="696">
        <v>10</v>
      </c>
      <c r="I90" s="127">
        <v>10</v>
      </c>
      <c r="J90" s="697">
        <f t="shared" ref="J90:J93" si="62">IFERROR((H90/I90),0)</f>
        <v>1</v>
      </c>
      <c r="K90" s="98" t="s">
        <v>1278</v>
      </c>
      <c r="L90" s="87">
        <v>10</v>
      </c>
      <c r="M90" s="127">
        <v>10</v>
      </c>
      <c r="N90" s="70">
        <v>10</v>
      </c>
      <c r="O90" s="698">
        <f t="shared" ref="O90:O93" si="63">IFERROR((M90/N90),0)</f>
        <v>1</v>
      </c>
      <c r="P90" s="98" t="s">
        <v>1278</v>
      </c>
      <c r="Q90" s="699">
        <f t="shared" ref="Q90:Q92" si="64">IFERROR(IF(L90="Según demanda",M90/N90,M90/L90),0)</f>
        <v>1</v>
      </c>
      <c r="R90" s="696">
        <v>29</v>
      </c>
      <c r="S90" s="700">
        <v>29</v>
      </c>
      <c r="T90" s="701">
        <f t="shared" ref="T90:T93" si="65">IFERROR((R90/S90),0)</f>
        <v>1</v>
      </c>
      <c r="U90" s="98" t="s">
        <v>1279</v>
      </c>
      <c r="V90" s="699">
        <f t="shared" ref="V90:V92" si="66">IFERROR(IF(Q90="Según demanda",R90/S90,R90/Q90),0)</f>
        <v>29</v>
      </c>
      <c r="W90" s="696">
        <v>31</v>
      </c>
      <c r="X90" s="702">
        <v>31</v>
      </c>
      <c r="Y90" s="701">
        <f t="shared" ref="Y90:Y93" si="67">IFERROR((W90/X90),0)</f>
        <v>1</v>
      </c>
      <c r="Z90" s="703" t="s">
        <v>1280</v>
      </c>
      <c r="AA90" s="704">
        <f t="shared" ref="AA90:AA92" si="68">IFERROR(IF(V90="Según demanda",W90/X90,W90/V90),0)</f>
        <v>1.0689655172413792</v>
      </c>
    </row>
    <row r="91" spans="1:27" ht="14.55" customHeight="1" x14ac:dyDescent="0.3">
      <c r="A91" s="470"/>
      <c r="B91" s="740"/>
      <c r="C91" s="682"/>
      <c r="D91" s="705"/>
      <c r="E91" s="684"/>
      <c r="F91" s="706" t="s">
        <v>938</v>
      </c>
      <c r="G91" s="707" t="s">
        <v>603</v>
      </c>
      <c r="H91" s="708">
        <v>10</v>
      </c>
      <c r="I91" s="481">
        <v>10</v>
      </c>
      <c r="J91" s="709">
        <f t="shared" si="62"/>
        <v>1</v>
      </c>
      <c r="K91" s="698"/>
      <c r="L91" s="87">
        <v>10</v>
      </c>
      <c r="M91" s="481">
        <v>10</v>
      </c>
      <c r="N91" s="710">
        <v>10</v>
      </c>
      <c r="O91" s="698">
        <f t="shared" si="63"/>
        <v>1</v>
      </c>
      <c r="P91" s="98"/>
      <c r="Q91" s="699">
        <f t="shared" si="64"/>
        <v>1</v>
      </c>
      <c r="R91" s="696">
        <v>29</v>
      </c>
      <c r="S91" s="700">
        <v>29</v>
      </c>
      <c r="T91" s="701">
        <f t="shared" si="65"/>
        <v>1</v>
      </c>
      <c r="U91" s="694"/>
      <c r="V91" s="699">
        <f t="shared" si="66"/>
        <v>29</v>
      </c>
      <c r="W91" s="708">
        <v>31</v>
      </c>
      <c r="X91" s="711">
        <v>31</v>
      </c>
      <c r="Y91" s="701">
        <f t="shared" si="67"/>
        <v>1</v>
      </c>
      <c r="Z91" s="29"/>
      <c r="AA91" s="704">
        <f t="shared" si="68"/>
        <v>1.0689655172413792</v>
      </c>
    </row>
    <row r="92" spans="1:27" ht="14.55" customHeight="1" x14ac:dyDescent="0.3">
      <c r="A92" s="470"/>
      <c r="B92" s="740"/>
      <c r="C92" s="682"/>
      <c r="D92" s="712" t="s">
        <v>939</v>
      </c>
      <c r="E92" s="684"/>
      <c r="F92" s="713"/>
      <c r="G92" s="714"/>
      <c r="H92" s="688"/>
      <c r="I92" s="483"/>
      <c r="J92" s="715">
        <f t="shared" si="62"/>
        <v>0</v>
      </c>
      <c r="K92" s="698"/>
      <c r="L92" s="87">
        <v>10</v>
      </c>
      <c r="M92" s="483"/>
      <c r="N92" s="716"/>
      <c r="O92" s="698">
        <f t="shared" si="63"/>
        <v>0</v>
      </c>
      <c r="P92" s="98"/>
      <c r="Q92" s="699">
        <f t="shared" si="64"/>
        <v>0</v>
      </c>
      <c r="R92" s="696">
        <v>29</v>
      </c>
      <c r="S92" s="700">
        <v>29</v>
      </c>
      <c r="T92" s="701">
        <f t="shared" si="65"/>
        <v>1</v>
      </c>
      <c r="U92" s="694"/>
      <c r="V92" s="699">
        <f t="shared" si="66"/>
        <v>0</v>
      </c>
      <c r="W92" s="688"/>
      <c r="X92" s="717"/>
      <c r="Y92" s="701">
        <f t="shared" si="67"/>
        <v>0</v>
      </c>
      <c r="Z92" s="29"/>
      <c r="AA92" s="704">
        <f t="shared" si="68"/>
        <v>0</v>
      </c>
    </row>
    <row r="93" spans="1:27" ht="14.55" customHeight="1" x14ac:dyDescent="0.3">
      <c r="A93" s="470"/>
      <c r="B93" s="740"/>
      <c r="C93" s="682"/>
      <c r="D93" s="712"/>
      <c r="E93" s="684"/>
      <c r="F93" s="685" t="s">
        <v>938</v>
      </c>
      <c r="G93" s="707" t="s">
        <v>603</v>
      </c>
      <c r="H93" s="686">
        <v>10</v>
      </c>
      <c r="I93" s="673">
        <v>10</v>
      </c>
      <c r="J93" s="718">
        <f t="shared" si="62"/>
        <v>1</v>
      </c>
      <c r="K93" s="472"/>
      <c r="L93" s="719">
        <v>10</v>
      </c>
      <c r="M93" s="673">
        <v>10</v>
      </c>
      <c r="N93" s="674">
        <v>10</v>
      </c>
      <c r="O93" s="472">
        <f t="shared" si="63"/>
        <v>1</v>
      </c>
      <c r="P93" s="719"/>
      <c r="Q93" s="720">
        <v>0</v>
      </c>
      <c r="R93" s="708">
        <v>29</v>
      </c>
      <c r="S93" s="721">
        <v>29</v>
      </c>
      <c r="T93" s="722">
        <f t="shared" si="65"/>
        <v>1</v>
      </c>
      <c r="U93" s="706"/>
      <c r="V93" s="720">
        <v>0</v>
      </c>
      <c r="W93" s="686">
        <v>31</v>
      </c>
      <c r="X93" s="691">
        <v>31</v>
      </c>
      <c r="Y93" s="722">
        <f t="shared" si="67"/>
        <v>1</v>
      </c>
      <c r="Z93" s="644"/>
      <c r="AA93" s="723">
        <v>0</v>
      </c>
    </row>
    <row r="94" spans="1:27" ht="55.2" customHeight="1" x14ac:dyDescent="0.3">
      <c r="A94" s="470"/>
      <c r="B94" s="740"/>
      <c r="C94" s="682"/>
      <c r="D94" s="712"/>
      <c r="E94" s="684"/>
      <c r="F94" s="685"/>
      <c r="G94" s="714"/>
      <c r="H94" s="686"/>
      <c r="I94" s="673"/>
      <c r="J94" s="718"/>
      <c r="K94" s="474"/>
      <c r="L94" s="724"/>
      <c r="M94" s="673"/>
      <c r="N94" s="674"/>
      <c r="O94" s="474"/>
      <c r="P94" s="724"/>
      <c r="Q94" s="687"/>
      <c r="R94" s="688"/>
      <c r="S94" s="689"/>
      <c r="T94" s="690"/>
      <c r="U94" s="713"/>
      <c r="V94" s="687"/>
      <c r="W94" s="686"/>
      <c r="X94" s="691"/>
      <c r="Y94" s="690"/>
      <c r="Z94" s="725"/>
      <c r="AA94" s="693"/>
    </row>
    <row r="95" spans="1:27" x14ac:dyDescent="0.3">
      <c r="A95" s="470"/>
      <c r="B95" s="740"/>
      <c r="C95" s="682"/>
      <c r="D95" s="712"/>
      <c r="E95" s="684"/>
      <c r="F95" s="685"/>
      <c r="G95" s="707" t="s">
        <v>603</v>
      </c>
      <c r="H95" s="686">
        <v>10</v>
      </c>
      <c r="I95" s="673">
        <v>10</v>
      </c>
      <c r="J95" s="718">
        <f t="shared" ref="J95" si="69">IFERROR((H95/I95),0)</f>
        <v>1</v>
      </c>
      <c r="K95" s="472"/>
      <c r="L95" s="719">
        <v>10</v>
      </c>
      <c r="M95" s="673">
        <v>10</v>
      </c>
      <c r="N95" s="674">
        <v>10</v>
      </c>
      <c r="O95" s="472">
        <f t="shared" ref="O95" si="70">IFERROR((M95/N95),0)</f>
        <v>1</v>
      </c>
      <c r="P95" s="719"/>
      <c r="Q95" s="708">
        <v>0</v>
      </c>
      <c r="R95" s="708">
        <v>29</v>
      </c>
      <c r="S95" s="708">
        <v>29</v>
      </c>
      <c r="T95" s="722">
        <f t="shared" ref="T95" si="71">IFERROR((R95/S95),0)</f>
        <v>1</v>
      </c>
      <c r="U95" s="708"/>
      <c r="V95" s="708">
        <v>0</v>
      </c>
      <c r="W95" s="686">
        <v>31</v>
      </c>
      <c r="X95" s="691">
        <v>31</v>
      </c>
      <c r="Y95" s="722">
        <f t="shared" ref="Y95" si="72">IFERROR((W95/X95),0)</f>
        <v>1</v>
      </c>
      <c r="Z95" s="644"/>
      <c r="AA95" s="726">
        <v>0</v>
      </c>
    </row>
    <row r="96" spans="1:27" ht="14.55" customHeight="1" thickBot="1" x14ac:dyDescent="0.35">
      <c r="A96" s="471"/>
      <c r="B96" s="741"/>
      <c r="C96" s="727"/>
      <c r="D96" s="728"/>
      <c r="E96" s="729"/>
      <c r="F96" s="730"/>
      <c r="G96" s="731"/>
      <c r="H96" s="732"/>
      <c r="I96" s="673"/>
      <c r="J96" s="718"/>
      <c r="K96" s="474"/>
      <c r="L96" s="724"/>
      <c r="M96" s="673"/>
      <c r="N96" s="674"/>
      <c r="O96" s="474"/>
      <c r="P96" s="724"/>
      <c r="Q96" s="733"/>
      <c r="R96" s="733"/>
      <c r="S96" s="733"/>
      <c r="T96" s="734"/>
      <c r="U96" s="733"/>
      <c r="V96" s="733"/>
      <c r="W96" s="732"/>
      <c r="X96" s="735"/>
      <c r="Y96" s="734"/>
      <c r="Z96" s="736"/>
      <c r="AA96" s="737"/>
    </row>
    <row r="97" spans="1:27" ht="33" customHeight="1" x14ac:dyDescent="0.3">
      <c r="A97" s="631" t="s">
        <v>630</v>
      </c>
      <c r="B97" s="742" t="s">
        <v>51</v>
      </c>
      <c r="C97" s="545" t="s">
        <v>456</v>
      </c>
      <c r="D97" s="519" t="s">
        <v>941</v>
      </c>
      <c r="E97" s="519" t="s">
        <v>457</v>
      </c>
      <c r="F97" s="519" t="s">
        <v>471</v>
      </c>
      <c r="G97" s="575">
        <v>10</v>
      </c>
      <c r="H97" s="557">
        <v>3</v>
      </c>
      <c r="I97" s="489">
        <v>10</v>
      </c>
      <c r="J97" s="555">
        <f>IFERROR((H97/I97),0)</f>
        <v>0.3</v>
      </c>
      <c r="K97" s="548" t="s">
        <v>1225</v>
      </c>
      <c r="L97" s="551">
        <f>IFERROR(IF(G97="Según demanda",H97/I97,H97/G97),0)</f>
        <v>0.3</v>
      </c>
      <c r="M97" s="557">
        <v>3</v>
      </c>
      <c r="N97" s="489">
        <v>10</v>
      </c>
      <c r="O97" s="555">
        <f>IFERROR((M97/N97),0)</f>
        <v>0.3</v>
      </c>
      <c r="P97" s="548" t="s">
        <v>1226</v>
      </c>
      <c r="Q97" s="551">
        <f>IFERROR(IF(G97="Según demanda",(M97+H97)/(I97+N97),(M97+H97)/G97),0)</f>
        <v>0.6</v>
      </c>
      <c r="R97" s="557">
        <v>5</v>
      </c>
      <c r="S97" s="489">
        <v>10</v>
      </c>
      <c r="T97" s="555">
        <f>IFERROR((R97/S97),0)</f>
        <v>0.5</v>
      </c>
      <c r="U97" s="548" t="s">
        <v>1227</v>
      </c>
      <c r="V97" s="551">
        <f t="shared" ref="V97:V127" si="73">IFERROR(IF(G97="Según demanda",(R97+M97+H97)/(I97+N97+S97),(R97+M97+H97)/G97),0)</f>
        <v>1.1000000000000001</v>
      </c>
      <c r="W97" s="553">
        <v>1</v>
      </c>
      <c r="X97" s="489">
        <v>10</v>
      </c>
      <c r="Y97" s="555">
        <f>IFERROR((W97/X97),0)</f>
        <v>0.1</v>
      </c>
      <c r="Z97" s="548" t="s">
        <v>1228</v>
      </c>
      <c r="AA97" s="551">
        <f>IFERROR(IF(G97="Según demanda",(W97+R97+M97+H97)/(I97+N97+S97+X97),(W97+R97+M97+H97)/G97),0)</f>
        <v>1.2</v>
      </c>
    </row>
    <row r="98" spans="1:27" ht="43.95" customHeight="1" x14ac:dyDescent="0.3">
      <c r="A98" s="632"/>
      <c r="B98" s="742"/>
      <c r="C98" s="545"/>
      <c r="D98" s="519"/>
      <c r="E98" s="519"/>
      <c r="F98" s="519"/>
      <c r="G98" s="576"/>
      <c r="H98" s="558"/>
      <c r="I98" s="491"/>
      <c r="J98" s="556"/>
      <c r="K98" s="550"/>
      <c r="L98" s="552"/>
      <c r="M98" s="558"/>
      <c r="N98" s="491"/>
      <c r="O98" s="556"/>
      <c r="P98" s="550"/>
      <c r="Q98" s="552"/>
      <c r="R98" s="558"/>
      <c r="S98" s="491"/>
      <c r="T98" s="556"/>
      <c r="U98" s="550"/>
      <c r="V98" s="552">
        <f t="shared" si="73"/>
        <v>0</v>
      </c>
      <c r="W98" s="554"/>
      <c r="X98" s="491"/>
      <c r="Y98" s="556"/>
      <c r="Z98" s="550"/>
      <c r="AA98" s="552"/>
    </row>
    <row r="99" spans="1:27" ht="55.2" customHeight="1" x14ac:dyDescent="0.3">
      <c r="A99" s="632"/>
      <c r="B99" s="742" t="s">
        <v>52</v>
      </c>
      <c r="C99" s="545" t="s">
        <v>458</v>
      </c>
      <c r="D99" s="519" t="s">
        <v>942</v>
      </c>
      <c r="E99" s="519" t="s">
        <v>459</v>
      </c>
      <c r="F99" s="93" t="s">
        <v>472</v>
      </c>
      <c r="G99" s="117" t="s">
        <v>603</v>
      </c>
      <c r="H99" s="253">
        <v>58</v>
      </c>
      <c r="I99" s="61">
        <v>58</v>
      </c>
      <c r="J99" s="22">
        <f t="shared" ref="J99:J128" si="74">IFERROR((H99/I99),0)</f>
        <v>1</v>
      </c>
      <c r="K99" s="69"/>
      <c r="L99" s="254">
        <f t="shared" ref="L99:L128" si="75">IFERROR(IF(G99="Según demanda",H99/I99,H99/G99),0)</f>
        <v>1</v>
      </c>
      <c r="M99" s="253">
        <v>65</v>
      </c>
      <c r="N99" s="61">
        <v>65</v>
      </c>
      <c r="O99" s="22">
        <f t="shared" ref="O99:O127" si="76">IFERROR((M99/N99),0)</f>
        <v>1</v>
      </c>
      <c r="P99" s="69"/>
      <c r="Q99" s="254">
        <f t="shared" ref="Q99:Q128" si="77">IFERROR(IF(G99="Según demanda",(M99+H99)/(I99+N99),(M99+H99)/G99),0)</f>
        <v>1</v>
      </c>
      <c r="R99" s="253">
        <v>62</v>
      </c>
      <c r="S99" s="61">
        <v>62</v>
      </c>
      <c r="T99" s="22">
        <f t="shared" ref="T99:T128" si="78">IFERROR((R99/S99),0)</f>
        <v>1</v>
      </c>
      <c r="U99" s="69"/>
      <c r="V99" s="259">
        <f t="shared" si="73"/>
        <v>1</v>
      </c>
      <c r="W99" s="253">
        <v>92</v>
      </c>
      <c r="X99" s="61">
        <v>92</v>
      </c>
      <c r="Y99" s="22">
        <f t="shared" ref="Y99:Y128" si="79">IFERROR((W99/X99),0)</f>
        <v>1</v>
      </c>
      <c r="Z99" s="69"/>
      <c r="AA99" s="254">
        <f t="shared" ref="AA99:AA109" si="80">IFERROR(IF(G99="Según demanda",(W99+R99+M99+H99)/(I99+N99+S99+X99),(W99+R99+M99+H99)/G99),0)</f>
        <v>1</v>
      </c>
    </row>
    <row r="100" spans="1:27" ht="49.2" customHeight="1" x14ac:dyDescent="0.3">
      <c r="A100" s="632"/>
      <c r="B100" s="742"/>
      <c r="C100" s="545"/>
      <c r="D100" s="519"/>
      <c r="E100" s="519"/>
      <c r="F100" s="93" t="s">
        <v>473</v>
      </c>
      <c r="G100" s="117" t="s">
        <v>603</v>
      </c>
      <c r="H100" s="253">
        <v>63</v>
      </c>
      <c r="I100" s="61">
        <v>63</v>
      </c>
      <c r="J100" s="22">
        <f t="shared" si="74"/>
        <v>1</v>
      </c>
      <c r="K100" s="69"/>
      <c r="L100" s="254">
        <f t="shared" si="75"/>
        <v>1</v>
      </c>
      <c r="M100" s="253">
        <v>52</v>
      </c>
      <c r="N100" s="61">
        <v>52</v>
      </c>
      <c r="O100" s="22">
        <f t="shared" si="76"/>
        <v>1</v>
      </c>
      <c r="P100" s="69"/>
      <c r="Q100" s="254">
        <f t="shared" si="77"/>
        <v>1</v>
      </c>
      <c r="R100" s="253">
        <v>67</v>
      </c>
      <c r="S100" s="61">
        <v>67</v>
      </c>
      <c r="T100" s="22">
        <f t="shared" si="78"/>
        <v>1</v>
      </c>
      <c r="U100" s="69"/>
      <c r="V100" s="260">
        <f t="shared" si="73"/>
        <v>1</v>
      </c>
      <c r="W100" s="253">
        <v>67</v>
      </c>
      <c r="X100" s="61">
        <v>67</v>
      </c>
      <c r="Y100" s="22">
        <f t="shared" si="79"/>
        <v>1</v>
      </c>
      <c r="Z100" s="69"/>
      <c r="AA100" s="254">
        <f t="shared" si="80"/>
        <v>1</v>
      </c>
    </row>
    <row r="101" spans="1:27" ht="69" x14ac:dyDescent="0.3">
      <c r="A101" s="632"/>
      <c r="B101" s="743" t="s">
        <v>53</v>
      </c>
      <c r="C101" s="232" t="s">
        <v>460</v>
      </c>
      <c r="D101" s="93" t="s">
        <v>943</v>
      </c>
      <c r="E101" s="93" t="s">
        <v>461</v>
      </c>
      <c r="F101" s="93" t="s">
        <v>474</v>
      </c>
      <c r="G101" s="117">
        <v>1</v>
      </c>
      <c r="H101" s="253">
        <v>1</v>
      </c>
      <c r="I101" s="61">
        <v>1</v>
      </c>
      <c r="J101" s="22">
        <f t="shared" si="74"/>
        <v>1</v>
      </c>
      <c r="K101" s="69"/>
      <c r="L101" s="254">
        <f t="shared" si="75"/>
        <v>1</v>
      </c>
      <c r="M101" s="253"/>
      <c r="N101" s="61"/>
      <c r="O101" s="22">
        <f t="shared" si="76"/>
        <v>0</v>
      </c>
      <c r="P101" s="69"/>
      <c r="Q101" s="254">
        <f t="shared" si="77"/>
        <v>1</v>
      </c>
      <c r="R101" s="253"/>
      <c r="S101" s="61"/>
      <c r="T101" s="22">
        <f t="shared" si="78"/>
        <v>0</v>
      </c>
      <c r="U101" s="69"/>
      <c r="V101" s="259">
        <f t="shared" si="73"/>
        <v>1</v>
      </c>
      <c r="W101" s="268"/>
      <c r="X101" s="69"/>
      <c r="Y101" s="22">
        <f t="shared" si="79"/>
        <v>0</v>
      </c>
      <c r="Z101" s="69"/>
      <c r="AA101" s="254">
        <f t="shared" si="80"/>
        <v>1</v>
      </c>
    </row>
    <row r="102" spans="1:27" ht="41.55" customHeight="1" x14ac:dyDescent="0.3">
      <c r="A102" s="632"/>
      <c r="B102" s="743" t="s">
        <v>54</v>
      </c>
      <c r="C102" s="520" t="s">
        <v>462</v>
      </c>
      <c r="D102" s="93" t="s">
        <v>944</v>
      </c>
      <c r="E102" s="92" t="s">
        <v>463</v>
      </c>
      <c r="F102" s="93" t="s">
        <v>360</v>
      </c>
      <c r="G102" s="117" t="s">
        <v>603</v>
      </c>
      <c r="H102" s="253">
        <v>22</v>
      </c>
      <c r="I102" s="64">
        <v>22</v>
      </c>
      <c r="J102" s="22">
        <f t="shared" si="74"/>
        <v>1</v>
      </c>
      <c r="K102" s="548"/>
      <c r="L102" s="254">
        <f t="shared" si="75"/>
        <v>1</v>
      </c>
      <c r="M102" s="253">
        <v>13</v>
      </c>
      <c r="N102" s="64">
        <v>13</v>
      </c>
      <c r="O102" s="22">
        <f t="shared" si="76"/>
        <v>1</v>
      </c>
      <c r="P102" s="548"/>
      <c r="Q102" s="254">
        <f t="shared" si="77"/>
        <v>1</v>
      </c>
      <c r="R102" s="253">
        <v>14</v>
      </c>
      <c r="S102" s="64">
        <v>14</v>
      </c>
      <c r="T102" s="22">
        <f t="shared" si="78"/>
        <v>1</v>
      </c>
      <c r="U102" s="548"/>
      <c r="V102" s="260">
        <f t="shared" si="73"/>
        <v>1</v>
      </c>
      <c r="W102" s="253">
        <v>30</v>
      </c>
      <c r="X102" s="64">
        <v>30</v>
      </c>
      <c r="Y102" s="22">
        <f t="shared" si="79"/>
        <v>1</v>
      </c>
      <c r="Z102" s="548"/>
      <c r="AA102" s="254">
        <f t="shared" si="80"/>
        <v>1</v>
      </c>
    </row>
    <row r="103" spans="1:27" ht="82.8" x14ac:dyDescent="0.3">
      <c r="A103" s="632"/>
      <c r="B103" s="744" t="s">
        <v>55</v>
      </c>
      <c r="C103" s="520"/>
      <c r="D103" s="93" t="s">
        <v>945</v>
      </c>
      <c r="E103" s="92" t="s">
        <v>464</v>
      </c>
      <c r="F103" s="93" t="s">
        <v>360</v>
      </c>
      <c r="G103" s="117" t="s">
        <v>603</v>
      </c>
      <c r="H103" s="253">
        <v>22</v>
      </c>
      <c r="I103" s="64">
        <v>22</v>
      </c>
      <c r="J103" s="22">
        <f t="shared" si="74"/>
        <v>1</v>
      </c>
      <c r="K103" s="549"/>
      <c r="L103" s="254">
        <f t="shared" si="75"/>
        <v>1</v>
      </c>
      <c r="M103" s="253">
        <v>13</v>
      </c>
      <c r="N103" s="64">
        <v>13</v>
      </c>
      <c r="O103" s="22">
        <f t="shared" si="76"/>
        <v>1</v>
      </c>
      <c r="P103" s="549"/>
      <c r="Q103" s="254">
        <f t="shared" si="77"/>
        <v>1</v>
      </c>
      <c r="R103" s="253">
        <v>14</v>
      </c>
      <c r="S103" s="64">
        <v>14</v>
      </c>
      <c r="T103" s="22">
        <f t="shared" si="78"/>
        <v>1</v>
      </c>
      <c r="U103" s="549"/>
      <c r="V103" s="259">
        <f t="shared" si="73"/>
        <v>1</v>
      </c>
      <c r="W103" s="253">
        <v>30</v>
      </c>
      <c r="X103" s="64">
        <v>30</v>
      </c>
      <c r="Y103" s="22">
        <f t="shared" si="79"/>
        <v>1</v>
      </c>
      <c r="Z103" s="549"/>
      <c r="AA103" s="254">
        <f t="shared" si="80"/>
        <v>1</v>
      </c>
    </row>
    <row r="104" spans="1:27" ht="41.4" x14ac:dyDescent="0.3">
      <c r="A104" s="632"/>
      <c r="B104" s="744" t="s">
        <v>55</v>
      </c>
      <c r="C104" s="520"/>
      <c r="D104" s="93" t="s">
        <v>946</v>
      </c>
      <c r="E104" s="92" t="s">
        <v>465</v>
      </c>
      <c r="F104" s="93" t="s">
        <v>360</v>
      </c>
      <c r="G104" s="117" t="s">
        <v>603</v>
      </c>
      <c r="H104" s="253">
        <v>22</v>
      </c>
      <c r="I104" s="64">
        <v>22</v>
      </c>
      <c r="J104" s="22">
        <f t="shared" si="74"/>
        <v>1</v>
      </c>
      <c r="K104" s="549"/>
      <c r="L104" s="254">
        <f t="shared" si="75"/>
        <v>1</v>
      </c>
      <c r="M104" s="253">
        <v>13</v>
      </c>
      <c r="N104" s="64">
        <v>13</v>
      </c>
      <c r="O104" s="22">
        <f t="shared" si="76"/>
        <v>1</v>
      </c>
      <c r="P104" s="549"/>
      <c r="Q104" s="254">
        <f t="shared" si="77"/>
        <v>1</v>
      </c>
      <c r="R104" s="253">
        <v>14</v>
      </c>
      <c r="S104" s="64">
        <v>14</v>
      </c>
      <c r="T104" s="22">
        <f t="shared" si="78"/>
        <v>1</v>
      </c>
      <c r="U104" s="549"/>
      <c r="V104" s="260">
        <f t="shared" si="73"/>
        <v>1</v>
      </c>
      <c r="W104" s="253">
        <v>30</v>
      </c>
      <c r="X104" s="64">
        <v>30</v>
      </c>
      <c r="Y104" s="22">
        <f t="shared" si="79"/>
        <v>1</v>
      </c>
      <c r="Z104" s="549"/>
      <c r="AA104" s="254">
        <f t="shared" si="80"/>
        <v>1</v>
      </c>
    </row>
    <row r="105" spans="1:27" ht="58.95" customHeight="1" x14ac:dyDescent="0.3">
      <c r="A105" s="632"/>
      <c r="B105" s="744" t="s">
        <v>56</v>
      </c>
      <c r="C105" s="520"/>
      <c r="D105" s="93" t="s">
        <v>947</v>
      </c>
      <c r="E105" s="92" t="s">
        <v>466</v>
      </c>
      <c r="F105" s="93" t="s">
        <v>360</v>
      </c>
      <c r="G105" s="117" t="s">
        <v>603</v>
      </c>
      <c r="H105" s="253">
        <v>22</v>
      </c>
      <c r="I105" s="64">
        <v>22</v>
      </c>
      <c r="J105" s="22">
        <f t="shared" si="74"/>
        <v>1</v>
      </c>
      <c r="K105" s="549"/>
      <c r="L105" s="254">
        <f t="shared" si="75"/>
        <v>1</v>
      </c>
      <c r="M105" s="253">
        <v>13</v>
      </c>
      <c r="N105" s="64">
        <v>13</v>
      </c>
      <c r="O105" s="22">
        <f t="shared" si="76"/>
        <v>1</v>
      </c>
      <c r="P105" s="549"/>
      <c r="Q105" s="254">
        <f t="shared" si="77"/>
        <v>1</v>
      </c>
      <c r="R105" s="253">
        <v>14</v>
      </c>
      <c r="S105" s="64">
        <v>14</v>
      </c>
      <c r="T105" s="22">
        <f t="shared" si="78"/>
        <v>1</v>
      </c>
      <c r="U105" s="549"/>
      <c r="V105" s="254">
        <f t="shared" si="73"/>
        <v>1</v>
      </c>
      <c r="W105" s="253">
        <v>30</v>
      </c>
      <c r="X105" s="64">
        <v>30</v>
      </c>
      <c r="Y105" s="22">
        <f t="shared" si="79"/>
        <v>1</v>
      </c>
      <c r="Z105" s="549"/>
      <c r="AA105" s="254">
        <f t="shared" si="80"/>
        <v>1</v>
      </c>
    </row>
    <row r="106" spans="1:27" ht="42.45" customHeight="1" x14ac:dyDescent="0.3">
      <c r="A106" s="632"/>
      <c r="B106" s="743" t="s">
        <v>57</v>
      </c>
      <c r="C106" s="520"/>
      <c r="D106" s="93" t="s">
        <v>948</v>
      </c>
      <c r="E106" s="92" t="s">
        <v>467</v>
      </c>
      <c r="F106" s="93" t="s">
        <v>475</v>
      </c>
      <c r="G106" s="117" t="s">
        <v>603</v>
      </c>
      <c r="H106" s="253">
        <v>22</v>
      </c>
      <c r="I106" s="64">
        <v>22</v>
      </c>
      <c r="J106" s="22">
        <f t="shared" si="74"/>
        <v>1</v>
      </c>
      <c r="K106" s="549"/>
      <c r="L106" s="254">
        <f t="shared" si="75"/>
        <v>1</v>
      </c>
      <c r="M106" s="253">
        <v>13</v>
      </c>
      <c r="N106" s="64">
        <v>13</v>
      </c>
      <c r="O106" s="22">
        <f t="shared" si="76"/>
        <v>1</v>
      </c>
      <c r="P106" s="549"/>
      <c r="Q106" s="254">
        <f t="shared" si="77"/>
        <v>1</v>
      </c>
      <c r="R106" s="253">
        <v>14</v>
      </c>
      <c r="S106" s="64">
        <v>14</v>
      </c>
      <c r="T106" s="22">
        <f t="shared" si="78"/>
        <v>1</v>
      </c>
      <c r="U106" s="549"/>
      <c r="V106" s="238">
        <f t="shared" si="73"/>
        <v>1</v>
      </c>
      <c r="W106" s="253">
        <v>30</v>
      </c>
      <c r="X106" s="64">
        <v>30</v>
      </c>
      <c r="Y106" s="22">
        <f t="shared" si="79"/>
        <v>1</v>
      </c>
      <c r="Z106" s="549"/>
      <c r="AA106" s="254">
        <f t="shared" si="80"/>
        <v>1</v>
      </c>
    </row>
    <row r="107" spans="1:27" ht="47.55" customHeight="1" x14ac:dyDescent="0.3">
      <c r="A107" s="632"/>
      <c r="B107" s="743" t="s">
        <v>58</v>
      </c>
      <c r="C107" s="520"/>
      <c r="D107" s="93" t="s">
        <v>949</v>
      </c>
      <c r="E107" s="92" t="s">
        <v>468</v>
      </c>
      <c r="F107" s="93" t="s">
        <v>476</v>
      </c>
      <c r="G107" s="117" t="s">
        <v>603</v>
      </c>
      <c r="H107" s="253">
        <v>22</v>
      </c>
      <c r="I107" s="64">
        <v>22</v>
      </c>
      <c r="J107" s="22">
        <f t="shared" si="74"/>
        <v>1</v>
      </c>
      <c r="K107" s="550"/>
      <c r="L107" s="254">
        <f t="shared" si="75"/>
        <v>1</v>
      </c>
      <c r="M107" s="253">
        <v>13</v>
      </c>
      <c r="N107" s="64">
        <v>13</v>
      </c>
      <c r="O107" s="22">
        <f t="shared" si="76"/>
        <v>1</v>
      </c>
      <c r="P107" s="550"/>
      <c r="Q107" s="254">
        <f t="shared" si="77"/>
        <v>1</v>
      </c>
      <c r="R107" s="253">
        <v>14</v>
      </c>
      <c r="S107" s="64">
        <v>14</v>
      </c>
      <c r="T107" s="22">
        <f t="shared" si="78"/>
        <v>1</v>
      </c>
      <c r="U107" s="550"/>
      <c r="V107" s="259">
        <f t="shared" si="73"/>
        <v>1</v>
      </c>
      <c r="W107" s="253">
        <v>30</v>
      </c>
      <c r="X107" s="64">
        <v>30</v>
      </c>
      <c r="Y107" s="22">
        <f t="shared" si="79"/>
        <v>1</v>
      </c>
      <c r="Z107" s="550"/>
      <c r="AA107" s="254">
        <f t="shared" si="80"/>
        <v>1</v>
      </c>
    </row>
    <row r="108" spans="1:27" ht="67.2" customHeight="1" x14ac:dyDescent="0.3">
      <c r="A108" s="632"/>
      <c r="B108" s="742" t="s">
        <v>59</v>
      </c>
      <c r="C108" s="520" t="s">
        <v>469</v>
      </c>
      <c r="D108" s="93" t="s">
        <v>950</v>
      </c>
      <c r="E108" s="519" t="s">
        <v>470</v>
      </c>
      <c r="F108" s="519" t="s">
        <v>477</v>
      </c>
      <c r="G108" s="117" t="s">
        <v>603</v>
      </c>
      <c r="H108" s="253">
        <v>22</v>
      </c>
      <c r="I108" s="64">
        <v>22</v>
      </c>
      <c r="J108" s="22">
        <f t="shared" si="74"/>
        <v>1</v>
      </c>
      <c r="K108" s="505"/>
      <c r="L108" s="254">
        <f t="shared" si="75"/>
        <v>1</v>
      </c>
      <c r="M108" s="253">
        <v>13</v>
      </c>
      <c r="N108" s="64">
        <v>13</v>
      </c>
      <c r="O108" s="22">
        <f t="shared" si="76"/>
        <v>1</v>
      </c>
      <c r="P108" s="505"/>
      <c r="Q108" s="254">
        <f t="shared" si="77"/>
        <v>1</v>
      </c>
      <c r="R108" s="253">
        <v>14</v>
      </c>
      <c r="S108" s="64">
        <v>14</v>
      </c>
      <c r="T108" s="22">
        <f t="shared" si="78"/>
        <v>1</v>
      </c>
      <c r="U108" s="505"/>
      <c r="V108" s="260">
        <f t="shared" si="73"/>
        <v>1</v>
      </c>
      <c r="W108" s="253">
        <v>30</v>
      </c>
      <c r="X108" s="64">
        <v>30</v>
      </c>
      <c r="Y108" s="22">
        <f t="shared" si="79"/>
        <v>1</v>
      </c>
      <c r="Z108" s="505"/>
      <c r="AA108" s="254">
        <f t="shared" si="80"/>
        <v>1</v>
      </c>
    </row>
    <row r="109" spans="1:27" ht="55.2" customHeight="1" x14ac:dyDescent="0.3">
      <c r="A109" s="632"/>
      <c r="B109" s="742"/>
      <c r="C109" s="520"/>
      <c r="D109" s="93" t="s">
        <v>951</v>
      </c>
      <c r="E109" s="519"/>
      <c r="F109" s="519"/>
      <c r="G109" s="117" t="s">
        <v>603</v>
      </c>
      <c r="H109" s="253">
        <v>22</v>
      </c>
      <c r="I109" s="64">
        <v>22</v>
      </c>
      <c r="J109" s="22">
        <f t="shared" si="74"/>
        <v>1</v>
      </c>
      <c r="K109" s="546"/>
      <c r="L109" s="254">
        <f t="shared" si="75"/>
        <v>1</v>
      </c>
      <c r="M109" s="253">
        <v>13</v>
      </c>
      <c r="N109" s="64">
        <v>13</v>
      </c>
      <c r="O109" s="22">
        <f t="shared" si="76"/>
        <v>1</v>
      </c>
      <c r="P109" s="546"/>
      <c r="Q109" s="254">
        <f t="shared" si="77"/>
        <v>1</v>
      </c>
      <c r="R109" s="253">
        <v>14</v>
      </c>
      <c r="S109" s="64">
        <v>14</v>
      </c>
      <c r="T109" s="22">
        <f t="shared" si="78"/>
        <v>1</v>
      </c>
      <c r="U109" s="546"/>
      <c r="V109" s="259">
        <f t="shared" si="73"/>
        <v>1</v>
      </c>
      <c r="W109" s="253">
        <v>30</v>
      </c>
      <c r="X109" s="64">
        <v>30</v>
      </c>
      <c r="Y109" s="22">
        <f t="shared" si="79"/>
        <v>1</v>
      </c>
      <c r="Z109" s="546"/>
      <c r="AA109" s="254">
        <f t="shared" si="80"/>
        <v>1</v>
      </c>
    </row>
    <row r="110" spans="1:27" ht="67.95" customHeight="1" thickBot="1" x14ac:dyDescent="0.35">
      <c r="A110" s="633"/>
      <c r="B110" s="745"/>
      <c r="C110" s="521"/>
      <c r="D110" s="231" t="s">
        <v>952</v>
      </c>
      <c r="E110" s="630"/>
      <c r="F110" s="630"/>
      <c r="G110" s="118" t="s">
        <v>603</v>
      </c>
      <c r="H110" s="255">
        <v>22</v>
      </c>
      <c r="I110" s="256">
        <v>22</v>
      </c>
      <c r="J110" s="261">
        <f t="shared" si="74"/>
        <v>1</v>
      </c>
      <c r="K110" s="547"/>
      <c r="L110" s="257">
        <f t="shared" si="75"/>
        <v>1</v>
      </c>
      <c r="M110" s="255">
        <v>13</v>
      </c>
      <c r="N110" s="256">
        <v>13</v>
      </c>
      <c r="O110" s="261">
        <f t="shared" si="76"/>
        <v>1</v>
      </c>
      <c r="P110" s="547"/>
      <c r="Q110" s="257">
        <f t="shared" si="77"/>
        <v>1</v>
      </c>
      <c r="R110" s="255">
        <v>14</v>
      </c>
      <c r="S110" s="256">
        <v>14</v>
      </c>
      <c r="T110" s="261">
        <f t="shared" si="78"/>
        <v>1</v>
      </c>
      <c r="U110" s="547"/>
      <c r="V110" s="269">
        <f t="shared" si="73"/>
        <v>1</v>
      </c>
      <c r="W110" s="255">
        <v>30</v>
      </c>
      <c r="X110" s="256">
        <v>30</v>
      </c>
      <c r="Y110" s="261">
        <f t="shared" si="79"/>
        <v>1</v>
      </c>
      <c r="Z110" s="547"/>
      <c r="AA110" s="257">
        <f>IFERROR(IF(G110="Según demanda",(W110+R110+M110+H110)/(I110+N109+S110+X110),(W110+R110+M110+H110)/G110),0)</f>
        <v>1</v>
      </c>
    </row>
    <row r="111" spans="1:27" ht="172.8" x14ac:dyDescent="0.3">
      <c r="A111" s="746" t="s">
        <v>1015</v>
      </c>
      <c r="B111" s="746" t="s">
        <v>1016</v>
      </c>
      <c r="C111" s="331" t="s">
        <v>1017</v>
      </c>
      <c r="D111" s="330" t="s">
        <v>1018</v>
      </c>
      <c r="E111" s="332" t="s">
        <v>1019</v>
      </c>
      <c r="F111" s="333">
        <v>80</v>
      </c>
      <c r="G111" s="334">
        <v>32</v>
      </c>
      <c r="H111" s="335">
        <v>32</v>
      </c>
      <c r="I111" s="336">
        <f t="shared" ref="I111:I128" si="81">IFERROR((G111/H111),0)</f>
        <v>1</v>
      </c>
      <c r="J111" s="331" t="s">
        <v>1020</v>
      </c>
      <c r="K111" s="337">
        <f t="shared" ref="K111:K128" si="82">IFERROR(IF(F111="Según demanda",G111/H111,G111/F111),0)</f>
        <v>0.4</v>
      </c>
      <c r="L111" s="334">
        <v>16</v>
      </c>
      <c r="M111" s="335">
        <v>16</v>
      </c>
      <c r="N111" s="336">
        <f t="shared" ref="N111:N127" si="83">IFERROR((L111/M111),0)</f>
        <v>1</v>
      </c>
      <c r="O111" s="331" t="s">
        <v>1021</v>
      </c>
      <c r="P111" s="119">
        <f t="shared" ref="P111:P128" si="84">IFERROR(IF(F111="Según demanda",(L111+G111)/(H111+M111),(L111+G111)/F111),0)</f>
        <v>0.6</v>
      </c>
      <c r="Q111" s="129">
        <v>16</v>
      </c>
      <c r="R111" s="276">
        <v>16</v>
      </c>
      <c r="S111" s="131">
        <f t="shared" ref="S111:S128" si="85">IFERROR((Q111/R111),0)</f>
        <v>1</v>
      </c>
      <c r="T111" s="331" t="s">
        <v>1187</v>
      </c>
      <c r="U111" s="119">
        <f>IFERROR(IF(F111="Según demanda",(Q111+L111+G111)/(H111+M111+R111),(Q111+L111+G111)/F111),0)</f>
        <v>0.8</v>
      </c>
      <c r="V111" s="267">
        <v>16</v>
      </c>
      <c r="W111" s="276">
        <v>16</v>
      </c>
      <c r="X111" s="131">
        <f t="shared" ref="X111:X128" si="86">IFERROR((V111/W111),0)</f>
        <v>1</v>
      </c>
      <c r="Y111" s="429" t="s">
        <v>1281</v>
      </c>
      <c r="Z111" s="119">
        <f>IFERROR(IF(F111="Según demanda",(V111+Q111+L111+G111)/(H111+M111+R111+W111),(V111+Q111+L111+G111)/F111),0)</f>
        <v>1</v>
      </c>
      <c r="AA111" s="119">
        <f>IFERROR(IF(G111="Según demanda",(W111+R111+M111+H111)/(I111+N111+S111+X111),(W111+R111+M111+H111)/G111),0)</f>
        <v>2.5</v>
      </c>
    </row>
    <row r="112" spans="1:27" ht="409.6" x14ac:dyDescent="0.3">
      <c r="A112" s="765" t="s">
        <v>1022</v>
      </c>
      <c r="B112" s="746" t="s">
        <v>1023</v>
      </c>
      <c r="C112" s="331" t="s">
        <v>1024</v>
      </c>
      <c r="D112" s="339" t="s">
        <v>1025</v>
      </c>
      <c r="E112" s="340" t="s">
        <v>1026</v>
      </c>
      <c r="F112" s="333" t="s">
        <v>694</v>
      </c>
      <c r="G112" s="334">
        <v>0</v>
      </c>
      <c r="H112" s="335">
        <v>0</v>
      </c>
      <c r="I112" s="336">
        <f t="shared" si="81"/>
        <v>0</v>
      </c>
      <c r="J112" s="297" t="s">
        <v>1027</v>
      </c>
      <c r="K112" s="337">
        <f t="shared" si="82"/>
        <v>0</v>
      </c>
      <c r="L112" s="334">
        <v>1</v>
      </c>
      <c r="M112" s="335">
        <v>1</v>
      </c>
      <c r="N112" s="336">
        <f t="shared" si="83"/>
        <v>1</v>
      </c>
      <c r="O112" s="297" t="s">
        <v>1028</v>
      </c>
      <c r="P112" s="119">
        <f t="shared" si="84"/>
        <v>1</v>
      </c>
      <c r="Q112" s="129">
        <v>5</v>
      </c>
      <c r="R112" s="276">
        <v>5</v>
      </c>
      <c r="S112" s="131">
        <f t="shared" si="85"/>
        <v>1</v>
      </c>
      <c r="T112" s="297" t="s">
        <v>1188</v>
      </c>
      <c r="U112" s="119">
        <f>IFERROR(IF(F112="Según demanda",(Q112+L112+G112)/(H112+M112+R112),(Q112+L112+G112)/F112),0)</f>
        <v>1</v>
      </c>
      <c r="V112" s="267">
        <v>7</v>
      </c>
      <c r="W112" s="276">
        <v>7</v>
      </c>
      <c r="X112" s="131">
        <f t="shared" si="86"/>
        <v>1</v>
      </c>
      <c r="Y112" s="277" t="s">
        <v>1282</v>
      </c>
      <c r="Z112" s="119">
        <f t="shared" ref="Z112:Z128" si="87">IFERROR(IF(F112="Según demanda",(V112+Q112+L112+G112)/(H112+M112+R112+W112),(V112+Q112+L112+G112)/F112),0)</f>
        <v>1</v>
      </c>
      <c r="AA112" s="119">
        <f t="shared" ref="AA112:AA128" si="88">IFERROR(IF(G112="Según demanda",(W112+R112+M112+H112)/(I112+N112+S112+X112),(W112+R112+M112+H112)/G112),0)</f>
        <v>0</v>
      </c>
    </row>
    <row r="113" spans="1:27" ht="409.6" x14ac:dyDescent="0.3">
      <c r="A113" s="766" t="s">
        <v>1029</v>
      </c>
      <c r="B113" s="767" t="s">
        <v>1030</v>
      </c>
      <c r="C113" s="342" t="s">
        <v>1031</v>
      </c>
      <c r="D113" s="343" t="s">
        <v>1032</v>
      </c>
      <c r="E113" s="340" t="s">
        <v>1033</v>
      </c>
      <c r="F113" s="344" t="s">
        <v>694</v>
      </c>
      <c r="G113" s="345">
        <v>17</v>
      </c>
      <c r="H113" s="346">
        <v>17</v>
      </c>
      <c r="I113" s="347">
        <f t="shared" si="81"/>
        <v>1</v>
      </c>
      <c r="J113" s="348" t="s">
        <v>1034</v>
      </c>
      <c r="K113" s="349">
        <f t="shared" si="82"/>
        <v>1</v>
      </c>
      <c r="L113" s="345">
        <v>17</v>
      </c>
      <c r="M113" s="346">
        <v>17</v>
      </c>
      <c r="N113" s="347">
        <f t="shared" si="83"/>
        <v>1</v>
      </c>
      <c r="O113" s="348" t="s">
        <v>1035</v>
      </c>
      <c r="P113" s="350">
        <f t="shared" si="84"/>
        <v>1</v>
      </c>
      <c r="Q113" s="267">
        <v>16</v>
      </c>
      <c r="R113" s="276">
        <v>16</v>
      </c>
      <c r="S113" s="131">
        <f t="shared" si="85"/>
        <v>1</v>
      </c>
      <c r="T113" s="352" t="s">
        <v>1189</v>
      </c>
      <c r="U113" s="119">
        <f>IFERROR(IF(F113="Según demanda",(Q113+L113+G113)/(H113+M113+R113),(Q113+L113+G113)/F113),0)</f>
        <v>1</v>
      </c>
      <c r="V113" s="267">
        <v>17</v>
      </c>
      <c r="W113" s="276">
        <v>17</v>
      </c>
      <c r="X113" s="131">
        <f t="shared" si="86"/>
        <v>1</v>
      </c>
      <c r="Y113" s="430" t="s">
        <v>1283</v>
      </c>
      <c r="Z113" s="119">
        <f t="shared" si="87"/>
        <v>1</v>
      </c>
      <c r="AA113" s="119">
        <f t="shared" si="88"/>
        <v>3.9411764705882355</v>
      </c>
    </row>
    <row r="114" spans="1:27" ht="409.6" x14ac:dyDescent="0.3">
      <c r="A114" s="767" t="s">
        <v>1284</v>
      </c>
      <c r="B114" s="768" t="s">
        <v>1036</v>
      </c>
      <c r="C114" s="351" t="s">
        <v>1037</v>
      </c>
      <c r="D114" s="341" t="s">
        <v>1038</v>
      </c>
      <c r="E114" s="333" t="s">
        <v>1039</v>
      </c>
      <c r="F114" s="344" t="s">
        <v>694</v>
      </c>
      <c r="G114" s="345">
        <v>0</v>
      </c>
      <c r="H114" s="346">
        <v>0</v>
      </c>
      <c r="I114" s="336">
        <f t="shared" si="81"/>
        <v>0</v>
      </c>
      <c r="J114" s="352" t="s">
        <v>1285</v>
      </c>
      <c r="K114" s="337">
        <f t="shared" si="82"/>
        <v>0</v>
      </c>
      <c r="L114" s="345">
        <v>7</v>
      </c>
      <c r="M114" s="346">
        <v>7</v>
      </c>
      <c r="N114" s="336">
        <f t="shared" si="83"/>
        <v>1</v>
      </c>
      <c r="O114" s="352" t="s">
        <v>1040</v>
      </c>
      <c r="P114" s="119">
        <f t="shared" si="84"/>
        <v>1</v>
      </c>
      <c r="Q114" s="267">
        <v>7</v>
      </c>
      <c r="R114" s="267">
        <v>7</v>
      </c>
      <c r="S114" s="131">
        <f t="shared" si="85"/>
        <v>1</v>
      </c>
      <c r="T114" s="352" t="s">
        <v>1190</v>
      </c>
      <c r="U114" s="119">
        <f>IFERROR(IF(F114="Según demanda",(Q114+L114+G114)/(H114+M114+R114),(Q114+L114+G114)/F114),0)</f>
        <v>1</v>
      </c>
      <c r="V114" s="267">
        <v>7</v>
      </c>
      <c r="W114" s="276">
        <v>7</v>
      </c>
      <c r="X114" s="131">
        <f t="shared" si="86"/>
        <v>1</v>
      </c>
      <c r="Y114" s="431" t="s">
        <v>1286</v>
      </c>
      <c r="Z114" s="119">
        <f t="shared" si="87"/>
        <v>1</v>
      </c>
      <c r="AA114" s="119">
        <f t="shared" si="88"/>
        <v>0</v>
      </c>
    </row>
    <row r="115" spans="1:27" ht="409.6" x14ac:dyDescent="0.3">
      <c r="A115" s="765" t="s">
        <v>1041</v>
      </c>
      <c r="B115" s="769" t="s">
        <v>1042</v>
      </c>
      <c r="C115" s="351" t="s">
        <v>1043</v>
      </c>
      <c r="D115" s="353" t="s">
        <v>1044</v>
      </c>
      <c r="E115" s="333" t="s">
        <v>1045</v>
      </c>
      <c r="F115" s="344" t="s">
        <v>694</v>
      </c>
      <c r="G115" s="354">
        <v>0</v>
      </c>
      <c r="H115" s="258">
        <v>68663555426</v>
      </c>
      <c r="I115" s="336">
        <f t="shared" si="81"/>
        <v>0</v>
      </c>
      <c r="J115" s="348" t="s">
        <v>1191</v>
      </c>
      <c r="K115" s="337">
        <f t="shared" si="82"/>
        <v>0</v>
      </c>
      <c r="L115" s="258">
        <v>0</v>
      </c>
      <c r="M115" s="258">
        <v>68663555426</v>
      </c>
      <c r="N115" s="347">
        <f t="shared" si="83"/>
        <v>0</v>
      </c>
      <c r="O115" s="348" t="s">
        <v>1192</v>
      </c>
      <c r="P115" s="119">
        <f t="shared" si="84"/>
        <v>0</v>
      </c>
      <c r="Q115" s="275">
        <f>372461840+931154600+2979694720+2000000000+2000000000+2000000000+3000000000+500000000+6000000000</f>
        <v>19783311160</v>
      </c>
      <c r="R115" s="275">
        <v>68663555426</v>
      </c>
      <c r="S115" s="235">
        <f>IFERROR((Q115/R115),0)</f>
        <v>0.28811952770667176</v>
      </c>
      <c r="T115" s="348" t="s">
        <v>1193</v>
      </c>
      <c r="U115" s="119">
        <f>IFERROR(IF(K115="Según demanda",(Q115+L115)/(M115+R115),(Q115+L115)/K115),0)</f>
        <v>0</v>
      </c>
      <c r="V115" s="761">
        <v>43071476476</v>
      </c>
      <c r="W115" s="762">
        <v>56293135326</v>
      </c>
      <c r="X115" s="131">
        <f t="shared" si="86"/>
        <v>0.76512839845512504</v>
      </c>
      <c r="Y115" s="430" t="s">
        <v>1287</v>
      </c>
      <c r="Z115" s="119">
        <f t="shared" si="87"/>
        <v>0.23964418409223417</v>
      </c>
      <c r="AA115" s="119">
        <f t="shared" si="88"/>
        <v>0</v>
      </c>
    </row>
    <row r="116" spans="1:27" ht="409.6" x14ac:dyDescent="0.3">
      <c r="A116" s="765" t="s">
        <v>1046</v>
      </c>
      <c r="B116" s="746" t="s">
        <v>1047</v>
      </c>
      <c r="C116" s="331" t="s">
        <v>1288</v>
      </c>
      <c r="D116" s="330" t="s">
        <v>1048</v>
      </c>
      <c r="E116" s="333" t="s">
        <v>1289</v>
      </c>
      <c r="F116" s="333" t="s">
        <v>694</v>
      </c>
      <c r="G116" s="334">
        <v>20</v>
      </c>
      <c r="H116" s="335">
        <v>20</v>
      </c>
      <c r="I116" s="336">
        <f t="shared" si="81"/>
        <v>1</v>
      </c>
      <c r="J116" s="297" t="s">
        <v>1049</v>
      </c>
      <c r="K116" s="337">
        <f t="shared" si="82"/>
        <v>1</v>
      </c>
      <c r="L116" s="334">
        <v>24</v>
      </c>
      <c r="M116" s="335">
        <v>24</v>
      </c>
      <c r="N116" s="336">
        <f t="shared" si="83"/>
        <v>1</v>
      </c>
      <c r="O116" s="297" t="s">
        <v>1050</v>
      </c>
      <c r="P116" s="119">
        <f t="shared" si="84"/>
        <v>1</v>
      </c>
      <c r="Q116" s="267">
        <v>33</v>
      </c>
      <c r="R116" s="276">
        <v>33</v>
      </c>
      <c r="S116" s="131">
        <f t="shared" si="85"/>
        <v>1</v>
      </c>
      <c r="T116" s="297" t="s">
        <v>1194</v>
      </c>
      <c r="U116" s="119">
        <f t="shared" ref="U116:U128" si="89">IFERROR(IF(F116="Según demanda",(Q116+L116+G116)/(H116+M116+R116),(Q116+L116+G116)/F116),0)</f>
        <v>1</v>
      </c>
      <c r="V116" s="267">
        <v>51</v>
      </c>
      <c r="W116" s="276">
        <v>51</v>
      </c>
      <c r="X116" s="131">
        <f t="shared" si="86"/>
        <v>1</v>
      </c>
      <c r="Y116" s="277" t="s">
        <v>1290</v>
      </c>
      <c r="Z116" s="119">
        <f t="shared" si="87"/>
        <v>1</v>
      </c>
      <c r="AA116" s="119">
        <f t="shared" si="88"/>
        <v>6.4</v>
      </c>
    </row>
    <row r="117" spans="1:27" ht="388.8" x14ac:dyDescent="0.3">
      <c r="A117" s="765" t="s">
        <v>1041</v>
      </c>
      <c r="B117" s="746" t="s">
        <v>1051</v>
      </c>
      <c r="C117" s="331" t="s">
        <v>1052</v>
      </c>
      <c r="D117" s="330" t="s">
        <v>1053</v>
      </c>
      <c r="E117" s="330" t="s">
        <v>1054</v>
      </c>
      <c r="F117" s="356" t="s">
        <v>694</v>
      </c>
      <c r="G117" s="357">
        <v>147012064</v>
      </c>
      <c r="H117" s="358">
        <v>147012064</v>
      </c>
      <c r="I117" s="336">
        <f t="shared" si="81"/>
        <v>1</v>
      </c>
      <c r="J117" s="297" t="s">
        <v>1055</v>
      </c>
      <c r="K117" s="337">
        <f t="shared" si="82"/>
        <v>1</v>
      </c>
      <c r="L117" s="355">
        <v>8735266</v>
      </c>
      <c r="M117" s="355">
        <v>8735266</v>
      </c>
      <c r="N117" s="336">
        <f t="shared" si="83"/>
        <v>1</v>
      </c>
      <c r="O117" s="297" t="s">
        <v>1056</v>
      </c>
      <c r="P117" s="119">
        <f t="shared" si="84"/>
        <v>1</v>
      </c>
      <c r="Q117" s="404">
        <v>131105073</v>
      </c>
      <c r="R117" s="405" t="s">
        <v>1195</v>
      </c>
      <c r="S117" s="336">
        <f t="shared" si="85"/>
        <v>0</v>
      </c>
      <c r="T117" s="297" t="s">
        <v>1196</v>
      </c>
      <c r="U117" s="119">
        <f t="shared" si="89"/>
        <v>0</v>
      </c>
      <c r="V117" s="432">
        <v>26025306</v>
      </c>
      <c r="W117" s="432">
        <v>26025306</v>
      </c>
      <c r="X117" s="131">
        <f>IFERROR((W117/V117),0)</f>
        <v>1</v>
      </c>
      <c r="Y117" s="277" t="s">
        <v>1291</v>
      </c>
      <c r="Z117" s="119">
        <f t="shared" si="87"/>
        <v>0</v>
      </c>
      <c r="AA117" s="119">
        <f t="shared" si="88"/>
        <v>0</v>
      </c>
    </row>
    <row r="118" spans="1:27" ht="179.4" x14ac:dyDescent="0.3">
      <c r="A118" s="746" t="s">
        <v>1057</v>
      </c>
      <c r="B118" s="746" t="s">
        <v>1058</v>
      </c>
      <c r="C118" s="331" t="s">
        <v>1059</v>
      </c>
      <c r="D118" s="330" t="s">
        <v>1060</v>
      </c>
      <c r="E118" s="330" t="s">
        <v>1060</v>
      </c>
      <c r="F118" s="356">
        <v>1</v>
      </c>
      <c r="G118" s="334">
        <v>1</v>
      </c>
      <c r="H118" s="335">
        <v>1</v>
      </c>
      <c r="I118" s="336">
        <f t="shared" si="81"/>
        <v>1</v>
      </c>
      <c r="J118" s="297" t="s">
        <v>1061</v>
      </c>
      <c r="K118" s="337">
        <f t="shared" si="82"/>
        <v>1</v>
      </c>
      <c r="L118" s="359">
        <v>0</v>
      </c>
      <c r="M118" s="335">
        <v>0</v>
      </c>
      <c r="N118" s="336">
        <f t="shared" si="83"/>
        <v>0</v>
      </c>
      <c r="O118" s="297" t="s">
        <v>1062</v>
      </c>
      <c r="P118" s="119">
        <f t="shared" si="84"/>
        <v>1</v>
      </c>
      <c r="Q118" s="267">
        <v>0</v>
      </c>
      <c r="R118" s="276">
        <v>0</v>
      </c>
      <c r="S118" s="131">
        <f t="shared" si="85"/>
        <v>0</v>
      </c>
      <c r="T118" s="297" t="s">
        <v>1062</v>
      </c>
      <c r="U118" s="119">
        <f t="shared" si="89"/>
        <v>1</v>
      </c>
      <c r="V118" s="267"/>
      <c r="W118" s="276"/>
      <c r="X118" s="131">
        <f t="shared" si="86"/>
        <v>0</v>
      </c>
      <c r="Y118" s="297" t="s">
        <v>1062</v>
      </c>
      <c r="Z118" s="119">
        <f t="shared" si="87"/>
        <v>1</v>
      </c>
      <c r="AA118" s="119">
        <f t="shared" si="88"/>
        <v>1</v>
      </c>
    </row>
    <row r="119" spans="1:27" ht="115.2" x14ac:dyDescent="0.3">
      <c r="A119" s="746" t="s">
        <v>1063</v>
      </c>
      <c r="B119" s="746" t="s">
        <v>1064</v>
      </c>
      <c r="C119" s="330" t="s">
        <v>1065</v>
      </c>
      <c r="D119" s="360" t="s">
        <v>1066</v>
      </c>
      <c r="E119" s="330" t="s">
        <v>1066</v>
      </c>
      <c r="F119" s="356">
        <v>4</v>
      </c>
      <c r="G119" s="334">
        <v>1</v>
      </c>
      <c r="H119" s="335">
        <v>1</v>
      </c>
      <c r="I119" s="336">
        <f t="shared" si="81"/>
        <v>1</v>
      </c>
      <c r="J119" s="296" t="s">
        <v>1067</v>
      </c>
      <c r="K119" s="361">
        <f t="shared" si="82"/>
        <v>0.25</v>
      </c>
      <c r="L119" s="359">
        <v>1</v>
      </c>
      <c r="M119" s="335">
        <v>2</v>
      </c>
      <c r="N119" s="336">
        <f t="shared" si="83"/>
        <v>0.5</v>
      </c>
      <c r="O119" s="331" t="s">
        <v>1068</v>
      </c>
      <c r="P119" s="119">
        <f t="shared" si="84"/>
        <v>0.5</v>
      </c>
      <c r="Q119" s="267">
        <v>1</v>
      </c>
      <c r="R119" s="276">
        <v>3</v>
      </c>
      <c r="S119" s="131">
        <f t="shared" si="85"/>
        <v>0.33333333333333331</v>
      </c>
      <c r="T119" s="331" t="s">
        <v>1197</v>
      </c>
      <c r="U119" s="119">
        <f t="shared" si="89"/>
        <v>0.75</v>
      </c>
      <c r="V119" s="267">
        <v>1</v>
      </c>
      <c r="W119" s="276">
        <v>1</v>
      </c>
      <c r="X119" s="130">
        <f t="shared" si="86"/>
        <v>1</v>
      </c>
      <c r="Y119" s="390" t="s">
        <v>1292</v>
      </c>
      <c r="Z119" s="119">
        <f t="shared" si="87"/>
        <v>1</v>
      </c>
      <c r="AA119" s="119">
        <f t="shared" si="88"/>
        <v>7</v>
      </c>
    </row>
    <row r="120" spans="1:27" ht="193.2" x14ac:dyDescent="0.3">
      <c r="A120" s="746" t="s">
        <v>355</v>
      </c>
      <c r="B120" s="770" t="s">
        <v>478</v>
      </c>
      <c r="C120" s="297" t="s">
        <v>479</v>
      </c>
      <c r="D120" s="362" t="s">
        <v>480</v>
      </c>
      <c r="E120" s="330" t="s">
        <v>797</v>
      </c>
      <c r="F120" s="356">
        <v>6</v>
      </c>
      <c r="G120" s="334"/>
      <c r="H120" s="335"/>
      <c r="I120" s="336">
        <f t="shared" si="81"/>
        <v>0</v>
      </c>
      <c r="J120" s="296" t="s">
        <v>798</v>
      </c>
      <c r="K120" s="361">
        <f t="shared" si="82"/>
        <v>0</v>
      </c>
      <c r="L120" s="359">
        <v>6</v>
      </c>
      <c r="M120" s="335">
        <v>6</v>
      </c>
      <c r="N120" s="336">
        <f t="shared" si="83"/>
        <v>1</v>
      </c>
      <c r="O120" s="297" t="s">
        <v>1069</v>
      </c>
      <c r="P120" s="119">
        <f t="shared" si="84"/>
        <v>1</v>
      </c>
      <c r="Q120" s="267">
        <v>0</v>
      </c>
      <c r="R120" s="276">
        <v>0</v>
      </c>
      <c r="S120" s="131">
        <f t="shared" si="85"/>
        <v>0</v>
      </c>
      <c r="T120" s="277" t="s">
        <v>1198</v>
      </c>
      <c r="U120" s="119">
        <f t="shared" si="89"/>
        <v>1</v>
      </c>
      <c r="V120" s="267">
        <v>0</v>
      </c>
      <c r="W120" s="276">
        <v>0</v>
      </c>
      <c r="X120" s="131">
        <f t="shared" si="86"/>
        <v>0</v>
      </c>
      <c r="Y120" s="277" t="s">
        <v>1198</v>
      </c>
      <c r="Z120" s="119">
        <f t="shared" si="87"/>
        <v>1</v>
      </c>
      <c r="AA120" s="119">
        <f t="shared" si="88"/>
        <v>0</v>
      </c>
    </row>
    <row r="121" spans="1:27" ht="360" x14ac:dyDescent="0.3">
      <c r="A121" s="746" t="s">
        <v>799</v>
      </c>
      <c r="B121" s="746" t="s">
        <v>481</v>
      </c>
      <c r="C121" s="331" t="s">
        <v>800</v>
      </c>
      <c r="D121" s="330" t="s">
        <v>801</v>
      </c>
      <c r="E121" s="330" t="s">
        <v>802</v>
      </c>
      <c r="F121" s="330" t="s">
        <v>694</v>
      </c>
      <c r="G121" s="363">
        <v>7389858854.0699997</v>
      </c>
      <c r="H121" s="433">
        <v>55715825338</v>
      </c>
      <c r="I121" s="336">
        <f t="shared" si="81"/>
        <v>0.13263482698568008</v>
      </c>
      <c r="J121" s="297" t="s">
        <v>803</v>
      </c>
      <c r="K121" s="361">
        <f t="shared" si="82"/>
        <v>0.13263482698568008</v>
      </c>
      <c r="L121" s="363">
        <v>28999798299.77</v>
      </c>
      <c r="M121" s="433">
        <v>63452806147.879997</v>
      </c>
      <c r="N121" s="336">
        <f t="shared" si="83"/>
        <v>0.45702940595226776</v>
      </c>
      <c r="O121" s="297" t="s">
        <v>1070</v>
      </c>
      <c r="P121" s="119">
        <f t="shared" si="84"/>
        <v>0.30536271752144539</v>
      </c>
      <c r="Q121" s="279">
        <v>41109082885</v>
      </c>
      <c r="R121" s="433">
        <v>63452806147.879997</v>
      </c>
      <c r="S121" s="131">
        <f t="shared" si="85"/>
        <v>0.64786863466988664</v>
      </c>
      <c r="T121" s="297" t="s">
        <v>1199</v>
      </c>
      <c r="U121" s="119">
        <f t="shared" si="89"/>
        <v>0.42436825075411255</v>
      </c>
      <c r="V121" s="280">
        <v>50490100453.870003</v>
      </c>
      <c r="W121" s="280">
        <v>62176156088.879997</v>
      </c>
      <c r="X121" s="130">
        <f t="shared" si="86"/>
        <v>0.81204924250535959</v>
      </c>
      <c r="Y121" s="277" t="s">
        <v>1293</v>
      </c>
      <c r="Z121" s="119">
        <f t="shared" si="87"/>
        <v>0.52283537001480329</v>
      </c>
      <c r="AA121" s="119">
        <f t="shared" si="88"/>
        <v>33.126152820607196</v>
      </c>
    </row>
    <row r="122" spans="1:27" ht="179.4" x14ac:dyDescent="0.3">
      <c r="A122" s="765" t="s">
        <v>45</v>
      </c>
      <c r="B122" s="765" t="s">
        <v>804</v>
      </c>
      <c r="C122" s="364" t="s">
        <v>805</v>
      </c>
      <c r="D122" s="365" t="s">
        <v>482</v>
      </c>
      <c r="E122" s="365" t="s">
        <v>495</v>
      </c>
      <c r="F122" s="356" t="s">
        <v>694</v>
      </c>
      <c r="G122" s="334">
        <v>2</v>
      </c>
      <c r="H122" s="335">
        <v>2</v>
      </c>
      <c r="I122" s="336">
        <f t="shared" si="81"/>
        <v>1</v>
      </c>
      <c r="J122" s="297" t="s">
        <v>806</v>
      </c>
      <c r="K122" s="337">
        <f t="shared" si="82"/>
        <v>1</v>
      </c>
      <c r="L122" s="334">
        <v>0</v>
      </c>
      <c r="M122" s="335">
        <v>0</v>
      </c>
      <c r="N122" s="336">
        <f t="shared" si="83"/>
        <v>0</v>
      </c>
      <c r="O122" s="297" t="s">
        <v>1071</v>
      </c>
      <c r="P122" s="119">
        <f>IFERROR(IF(F122="Según demanda",(L122+G122)/(H122+M122),(L122+G122)/F122),0)</f>
        <v>1</v>
      </c>
      <c r="Q122" s="267">
        <v>0</v>
      </c>
      <c r="R122" s="276">
        <v>0</v>
      </c>
      <c r="S122" s="298">
        <f t="shared" si="85"/>
        <v>0</v>
      </c>
      <c r="T122" s="297" t="s">
        <v>1071</v>
      </c>
      <c r="U122" s="119">
        <f t="shared" si="89"/>
        <v>1</v>
      </c>
      <c r="V122" s="267">
        <v>2</v>
      </c>
      <c r="W122" s="276">
        <v>2</v>
      </c>
      <c r="X122" s="130">
        <f t="shared" si="86"/>
        <v>1</v>
      </c>
      <c r="Y122" s="281" t="s">
        <v>1294</v>
      </c>
      <c r="Z122" s="119">
        <f t="shared" si="87"/>
        <v>1</v>
      </c>
      <c r="AA122" s="119">
        <f t="shared" si="88"/>
        <v>2</v>
      </c>
    </row>
    <row r="123" spans="1:27" ht="172.8" x14ac:dyDescent="0.3">
      <c r="A123" s="746" t="s">
        <v>356</v>
      </c>
      <c r="B123" s="746" t="s">
        <v>483</v>
      </c>
      <c r="C123" s="330" t="s">
        <v>807</v>
      </c>
      <c r="D123" s="362" t="s">
        <v>709</v>
      </c>
      <c r="E123" s="362" t="s">
        <v>1295</v>
      </c>
      <c r="F123" s="356">
        <v>12</v>
      </c>
      <c r="G123" s="334">
        <v>3</v>
      </c>
      <c r="H123" s="335">
        <v>12</v>
      </c>
      <c r="I123" s="336">
        <f t="shared" si="81"/>
        <v>0.25</v>
      </c>
      <c r="J123" s="297" t="s">
        <v>808</v>
      </c>
      <c r="K123" s="337">
        <f t="shared" si="82"/>
        <v>0.25</v>
      </c>
      <c r="L123" s="359">
        <v>6</v>
      </c>
      <c r="M123" s="335">
        <v>12</v>
      </c>
      <c r="N123" s="336">
        <f t="shared" si="83"/>
        <v>0.5</v>
      </c>
      <c r="O123" s="297" t="s">
        <v>1072</v>
      </c>
      <c r="P123" s="119">
        <f t="shared" si="84"/>
        <v>0.75</v>
      </c>
      <c r="Q123" s="267">
        <v>9</v>
      </c>
      <c r="R123" s="276">
        <v>12</v>
      </c>
      <c r="S123" s="298">
        <f t="shared" si="85"/>
        <v>0.75</v>
      </c>
      <c r="T123" s="297" t="s">
        <v>1200</v>
      </c>
      <c r="U123" s="119">
        <f t="shared" si="89"/>
        <v>1.5</v>
      </c>
      <c r="V123" s="240">
        <v>12</v>
      </c>
      <c r="W123" s="276">
        <v>12</v>
      </c>
      <c r="X123" s="130">
        <f t="shared" si="86"/>
        <v>1</v>
      </c>
      <c r="Y123" s="277" t="s">
        <v>1296</v>
      </c>
      <c r="Z123" s="119">
        <f t="shared" si="87"/>
        <v>2.5</v>
      </c>
      <c r="AA123" s="119">
        <f t="shared" si="88"/>
        <v>16</v>
      </c>
    </row>
    <row r="124" spans="1:27" ht="100.8" x14ac:dyDescent="0.3">
      <c r="A124" s="746" t="s">
        <v>46</v>
      </c>
      <c r="B124" s="746" t="s">
        <v>809</v>
      </c>
      <c r="C124" s="330" t="s">
        <v>484</v>
      </c>
      <c r="D124" s="330" t="s">
        <v>485</v>
      </c>
      <c r="E124" s="330" t="s">
        <v>810</v>
      </c>
      <c r="F124" s="356">
        <v>4</v>
      </c>
      <c r="G124" s="334">
        <v>1</v>
      </c>
      <c r="H124" s="335">
        <v>4</v>
      </c>
      <c r="I124" s="336">
        <f t="shared" si="81"/>
        <v>0.25</v>
      </c>
      <c r="J124" s="297" t="s">
        <v>811</v>
      </c>
      <c r="K124" s="337">
        <f t="shared" si="82"/>
        <v>0.25</v>
      </c>
      <c r="L124" s="359">
        <v>2</v>
      </c>
      <c r="M124" s="335">
        <v>4</v>
      </c>
      <c r="N124" s="336">
        <f t="shared" si="83"/>
        <v>0.5</v>
      </c>
      <c r="O124" s="297" t="s">
        <v>1073</v>
      </c>
      <c r="P124" s="119">
        <f t="shared" si="84"/>
        <v>0.75</v>
      </c>
      <c r="Q124" s="267">
        <v>3</v>
      </c>
      <c r="R124" s="276">
        <v>4</v>
      </c>
      <c r="S124" s="131">
        <f t="shared" si="85"/>
        <v>0.75</v>
      </c>
      <c r="T124" s="297" t="s">
        <v>1201</v>
      </c>
      <c r="U124" s="119">
        <f t="shared" si="89"/>
        <v>1.5</v>
      </c>
      <c r="V124" s="267">
        <v>4</v>
      </c>
      <c r="W124" s="276">
        <v>4</v>
      </c>
      <c r="X124" s="131">
        <f t="shared" si="86"/>
        <v>1</v>
      </c>
      <c r="Y124" s="277" t="s">
        <v>1297</v>
      </c>
      <c r="Z124" s="119">
        <f t="shared" si="87"/>
        <v>2.5</v>
      </c>
      <c r="AA124" s="119">
        <f t="shared" si="88"/>
        <v>16</v>
      </c>
    </row>
    <row r="125" spans="1:27" ht="409.6" x14ac:dyDescent="0.3">
      <c r="A125" s="746" t="s">
        <v>47</v>
      </c>
      <c r="B125" s="771" t="s">
        <v>486</v>
      </c>
      <c r="C125" s="331" t="s">
        <v>812</v>
      </c>
      <c r="D125" s="330" t="s">
        <v>487</v>
      </c>
      <c r="E125" s="330" t="s">
        <v>496</v>
      </c>
      <c r="F125" s="330" t="s">
        <v>694</v>
      </c>
      <c r="G125" s="334">
        <v>506</v>
      </c>
      <c r="H125" s="335">
        <v>506</v>
      </c>
      <c r="I125" s="336">
        <f t="shared" si="81"/>
        <v>1</v>
      </c>
      <c r="J125" s="297" t="s">
        <v>813</v>
      </c>
      <c r="K125" s="337">
        <f t="shared" si="82"/>
        <v>1</v>
      </c>
      <c r="L125" s="366">
        <v>1231</v>
      </c>
      <c r="M125" s="335">
        <v>1231</v>
      </c>
      <c r="N125" s="336">
        <f t="shared" si="83"/>
        <v>1</v>
      </c>
      <c r="O125" s="297" t="s">
        <v>1074</v>
      </c>
      <c r="P125" s="119">
        <f t="shared" si="84"/>
        <v>1</v>
      </c>
      <c r="Q125" s="258">
        <v>1836</v>
      </c>
      <c r="R125" s="275">
        <v>1836</v>
      </c>
      <c r="S125" s="298">
        <f t="shared" si="85"/>
        <v>1</v>
      </c>
      <c r="T125" s="297" t="s">
        <v>1202</v>
      </c>
      <c r="U125" s="119">
        <f t="shared" si="89"/>
        <v>1</v>
      </c>
      <c r="V125" s="434">
        <v>2995</v>
      </c>
      <c r="W125" s="299">
        <v>2995</v>
      </c>
      <c r="X125" s="131">
        <f t="shared" si="86"/>
        <v>1</v>
      </c>
      <c r="Y125" s="435" t="s">
        <v>1298</v>
      </c>
      <c r="Z125" s="119">
        <f>Z126</f>
        <v>1</v>
      </c>
      <c r="AA125" s="119">
        <f>AA126</f>
        <v>16.227378190255219</v>
      </c>
    </row>
    <row r="126" spans="1:27" ht="409.6" x14ac:dyDescent="0.3">
      <c r="A126" s="746" t="s">
        <v>48</v>
      </c>
      <c r="B126" s="746" t="s">
        <v>488</v>
      </c>
      <c r="C126" s="331" t="s">
        <v>489</v>
      </c>
      <c r="D126" s="330" t="s">
        <v>814</v>
      </c>
      <c r="E126" s="330" t="s">
        <v>497</v>
      </c>
      <c r="F126" s="356" t="s">
        <v>694</v>
      </c>
      <c r="G126" s="334">
        <v>431</v>
      </c>
      <c r="H126" s="335">
        <v>431</v>
      </c>
      <c r="I126" s="336">
        <f t="shared" si="81"/>
        <v>1</v>
      </c>
      <c r="J126" s="300" t="s">
        <v>815</v>
      </c>
      <c r="K126" s="337">
        <f>IFERROR(IF(F126="Según demanda",G126/H126,G126/F126),0)</f>
        <v>1</v>
      </c>
      <c r="L126" s="366">
        <v>1686</v>
      </c>
      <c r="M126" s="355">
        <v>1686</v>
      </c>
      <c r="N126" s="336">
        <f t="shared" si="83"/>
        <v>1</v>
      </c>
      <c r="O126" s="300" t="s">
        <v>1075</v>
      </c>
      <c r="P126" s="119">
        <f t="shared" si="84"/>
        <v>1</v>
      </c>
      <c r="Q126" s="258">
        <v>1694</v>
      </c>
      <c r="R126" s="258">
        <v>1694</v>
      </c>
      <c r="S126" s="131">
        <f t="shared" si="85"/>
        <v>1</v>
      </c>
      <c r="T126" s="300" t="s">
        <v>1203</v>
      </c>
      <c r="U126" s="119">
        <f t="shared" si="89"/>
        <v>1</v>
      </c>
      <c r="V126" s="276">
        <v>3183</v>
      </c>
      <c r="W126" s="276">
        <v>3183</v>
      </c>
      <c r="X126" s="131">
        <f t="shared" si="86"/>
        <v>1</v>
      </c>
      <c r="Y126" s="763" t="s">
        <v>1299</v>
      </c>
      <c r="Z126" s="119">
        <f t="shared" si="87"/>
        <v>1</v>
      </c>
      <c r="AA126" s="119">
        <f t="shared" si="88"/>
        <v>16.227378190255219</v>
      </c>
    </row>
    <row r="127" spans="1:27" ht="409.6" x14ac:dyDescent="0.3">
      <c r="A127" s="765" t="s">
        <v>49</v>
      </c>
      <c r="B127" s="746" t="s">
        <v>490</v>
      </c>
      <c r="C127" s="330" t="s">
        <v>491</v>
      </c>
      <c r="D127" s="330" t="s">
        <v>492</v>
      </c>
      <c r="E127" s="330" t="s">
        <v>492</v>
      </c>
      <c r="F127" s="356" t="s">
        <v>694</v>
      </c>
      <c r="G127" s="334">
        <v>2</v>
      </c>
      <c r="H127" s="335">
        <v>2</v>
      </c>
      <c r="I127" s="367">
        <f t="shared" si="81"/>
        <v>1</v>
      </c>
      <c r="J127" s="297" t="s">
        <v>816</v>
      </c>
      <c r="K127" s="337">
        <f t="shared" si="82"/>
        <v>1</v>
      </c>
      <c r="L127" s="359">
        <v>5</v>
      </c>
      <c r="M127" s="335">
        <v>5</v>
      </c>
      <c r="N127" s="336">
        <f t="shared" si="83"/>
        <v>1</v>
      </c>
      <c r="O127" s="297" t="s">
        <v>1076</v>
      </c>
      <c r="P127" s="119">
        <f t="shared" si="84"/>
        <v>1</v>
      </c>
      <c r="Q127" s="267">
        <v>4</v>
      </c>
      <c r="R127" s="276">
        <v>4</v>
      </c>
      <c r="S127" s="298">
        <f t="shared" si="85"/>
        <v>1</v>
      </c>
      <c r="T127" s="362" t="s">
        <v>1204</v>
      </c>
      <c r="U127" s="119">
        <f t="shared" si="89"/>
        <v>1</v>
      </c>
      <c r="V127" s="267">
        <v>9</v>
      </c>
      <c r="W127" s="276">
        <v>9</v>
      </c>
      <c r="X127" s="130">
        <f t="shared" si="86"/>
        <v>1</v>
      </c>
      <c r="Y127" s="278" t="s">
        <v>1300</v>
      </c>
      <c r="Z127" s="119">
        <f t="shared" si="87"/>
        <v>1</v>
      </c>
      <c r="AA127" s="119">
        <f t="shared" si="88"/>
        <v>10</v>
      </c>
    </row>
    <row r="128" spans="1:27" ht="409.6" thickBot="1" x14ac:dyDescent="0.35">
      <c r="A128" s="765" t="s">
        <v>50</v>
      </c>
      <c r="B128" s="772" t="s">
        <v>817</v>
      </c>
      <c r="C128" s="364" t="s">
        <v>493</v>
      </c>
      <c r="D128" s="365" t="s">
        <v>494</v>
      </c>
      <c r="E128" s="338" t="s">
        <v>494</v>
      </c>
      <c r="F128" s="356" t="s">
        <v>694</v>
      </c>
      <c r="G128" s="334">
        <v>26</v>
      </c>
      <c r="H128" s="335">
        <v>26</v>
      </c>
      <c r="I128" s="336">
        <f t="shared" si="81"/>
        <v>1</v>
      </c>
      <c r="J128" s="297" t="s">
        <v>818</v>
      </c>
      <c r="K128" s="337">
        <f t="shared" si="82"/>
        <v>1</v>
      </c>
      <c r="L128" s="359">
        <v>19</v>
      </c>
      <c r="M128" s="335">
        <v>19</v>
      </c>
      <c r="N128" s="336">
        <f>IFERROR((L128/M128),0)</f>
        <v>1</v>
      </c>
      <c r="O128" s="297" t="s">
        <v>1077</v>
      </c>
      <c r="P128" s="119">
        <f t="shared" si="84"/>
        <v>1</v>
      </c>
      <c r="Q128" s="267">
        <v>21</v>
      </c>
      <c r="R128" s="276">
        <v>21</v>
      </c>
      <c r="S128" s="298">
        <f t="shared" si="85"/>
        <v>1</v>
      </c>
      <c r="T128" s="297" t="s">
        <v>1205</v>
      </c>
      <c r="U128" s="119">
        <f t="shared" si="89"/>
        <v>1</v>
      </c>
      <c r="V128" s="434">
        <v>23</v>
      </c>
      <c r="W128" s="299">
        <v>23</v>
      </c>
      <c r="X128" s="262">
        <f t="shared" si="86"/>
        <v>1</v>
      </c>
      <c r="Y128" s="764" t="s">
        <v>1301</v>
      </c>
      <c r="Z128" s="119">
        <f t="shared" si="87"/>
        <v>1</v>
      </c>
      <c r="AA128" s="119">
        <f t="shared" si="88"/>
        <v>3.4230769230769229</v>
      </c>
    </row>
    <row r="129" spans="1:28" ht="30" customHeight="1" x14ac:dyDescent="0.3">
      <c r="A129" s="773" t="s">
        <v>44</v>
      </c>
      <c r="B129" s="626" t="s">
        <v>498</v>
      </c>
      <c r="C129" s="88" t="s">
        <v>499</v>
      </c>
      <c r="D129" s="88" t="s">
        <v>819</v>
      </c>
      <c r="E129" s="88" t="s">
        <v>519</v>
      </c>
      <c r="F129" s="301" t="s">
        <v>694</v>
      </c>
      <c r="G129" s="92">
        <v>1</v>
      </c>
      <c r="H129" s="127">
        <v>1</v>
      </c>
      <c r="I129" s="131">
        <f>IFERROR((G129/H129),0)</f>
        <v>1</v>
      </c>
      <c r="J129" s="132"/>
      <c r="K129" s="266">
        <f t="shared" ref="K129:K140" si="90">IFERROR(IF(F129="Según demanda",G129/H129,G129/F129),0)</f>
        <v>1</v>
      </c>
      <c r="L129" s="129">
        <v>40</v>
      </c>
      <c r="M129" s="129">
        <v>40</v>
      </c>
      <c r="N129" s="131">
        <f>IFERROR((L129/M129),0)</f>
        <v>1</v>
      </c>
      <c r="O129" s="132"/>
      <c r="P129" s="119">
        <f t="shared" ref="P129:P140" si="91">IFERROR(IF(F129="Según demanda",(L129+G129)/(H129+M129),(L129+G129)/F129),0)</f>
        <v>1</v>
      </c>
      <c r="Q129" s="406">
        <v>1644</v>
      </c>
      <c r="R129" s="407" t="s">
        <v>1206</v>
      </c>
      <c r="S129" s="131">
        <f t="shared" ref="S129:S140" si="92">IFERROR((Q129/R129),0)</f>
        <v>1</v>
      </c>
      <c r="T129" s="161"/>
      <c r="U129" s="119">
        <f t="shared" ref="U129:U140" si="93">IFERROR(IF(F129="Según demanda",(Q129+L129+G129)/(H129+M129+R129),(Q129+L129+G129)/F129),0)</f>
        <v>1</v>
      </c>
      <c r="V129" s="159">
        <v>54</v>
      </c>
      <c r="W129" s="159">
        <v>54</v>
      </c>
      <c r="X129" s="131">
        <f t="shared" ref="X129:X140" si="94">IFERROR((V129/W129),0)</f>
        <v>1</v>
      </c>
      <c r="Y129" s="161"/>
      <c r="Z129" s="119">
        <f t="shared" ref="Z129:Z140" si="95">IFERROR(IF(F129="Según demanda",(V129+Q129+L129+G129)/(H129+M129+R129+W129),(V129+Q129+L129+G129)/F129),0)</f>
        <v>1</v>
      </c>
      <c r="AA129" s="119">
        <v>1</v>
      </c>
    </row>
    <row r="130" spans="1:28" ht="27.6" customHeight="1" x14ac:dyDescent="0.3">
      <c r="A130" s="774"/>
      <c r="B130" s="626"/>
      <c r="C130" s="158" t="s">
        <v>500</v>
      </c>
      <c r="D130" s="158" t="s">
        <v>820</v>
      </c>
      <c r="E130" s="283" t="s">
        <v>520</v>
      </c>
      <c r="F130" s="284" t="s">
        <v>694</v>
      </c>
      <c r="G130" s="93">
        <v>4</v>
      </c>
      <c r="H130" s="237">
        <v>4</v>
      </c>
      <c r="I130" s="131">
        <f t="shared" ref="I130:I140" si="96">IFERROR((G130/H130),0)</f>
        <v>1</v>
      </c>
      <c r="J130" s="133"/>
      <c r="K130" s="266">
        <f t="shared" si="90"/>
        <v>1</v>
      </c>
      <c r="L130" s="129">
        <v>9</v>
      </c>
      <c r="M130" s="129">
        <v>9</v>
      </c>
      <c r="N130" s="131">
        <f t="shared" ref="N130:N140" si="97">IFERROR((L130/M130),0)</f>
        <v>1</v>
      </c>
      <c r="O130" s="133"/>
      <c r="P130" s="119">
        <f t="shared" si="91"/>
        <v>1</v>
      </c>
      <c r="Q130" s="406">
        <v>4</v>
      </c>
      <c r="R130" s="407" t="s">
        <v>1207</v>
      </c>
      <c r="S130" s="131">
        <f t="shared" si="92"/>
        <v>1</v>
      </c>
      <c r="T130" s="162"/>
      <c r="U130" s="119">
        <f t="shared" si="93"/>
        <v>1</v>
      </c>
      <c r="V130" s="159">
        <v>2</v>
      </c>
      <c r="W130" s="160" t="s">
        <v>1223</v>
      </c>
      <c r="X130" s="131">
        <f t="shared" si="94"/>
        <v>1</v>
      </c>
      <c r="Y130" s="162"/>
      <c r="Z130" s="119">
        <f t="shared" si="95"/>
        <v>1</v>
      </c>
      <c r="AA130" s="119">
        <v>0</v>
      </c>
    </row>
    <row r="131" spans="1:28" ht="69" x14ac:dyDescent="0.3">
      <c r="A131" s="774"/>
      <c r="B131" s="626"/>
      <c r="C131" s="158" t="s">
        <v>501</v>
      </c>
      <c r="D131" s="158" t="s">
        <v>821</v>
      </c>
      <c r="E131" s="283" t="s">
        <v>521</v>
      </c>
      <c r="F131" s="284" t="s">
        <v>694</v>
      </c>
      <c r="G131" s="93">
        <v>1</v>
      </c>
      <c r="H131" s="237">
        <v>1</v>
      </c>
      <c r="I131" s="131">
        <f t="shared" si="96"/>
        <v>1</v>
      </c>
      <c r="J131" s="133"/>
      <c r="K131" s="266">
        <f t="shared" si="90"/>
        <v>1</v>
      </c>
      <c r="L131" s="129">
        <v>0</v>
      </c>
      <c r="M131" s="129">
        <v>0</v>
      </c>
      <c r="N131" s="131">
        <f t="shared" si="97"/>
        <v>0</v>
      </c>
      <c r="O131" s="133"/>
      <c r="P131" s="119">
        <f t="shared" si="91"/>
        <v>1</v>
      </c>
      <c r="Q131" s="406">
        <v>1</v>
      </c>
      <c r="R131" s="407" t="s">
        <v>1176</v>
      </c>
      <c r="S131" s="131">
        <f t="shared" si="92"/>
        <v>1</v>
      </c>
      <c r="T131" s="163"/>
      <c r="U131" s="119">
        <f t="shared" si="93"/>
        <v>1</v>
      </c>
      <c r="V131" s="159">
        <v>0</v>
      </c>
      <c r="W131" s="160" t="s">
        <v>1210</v>
      </c>
      <c r="X131" s="131">
        <f t="shared" si="94"/>
        <v>0</v>
      </c>
      <c r="Y131" s="163"/>
      <c r="Z131" s="119">
        <f t="shared" si="95"/>
        <v>1</v>
      </c>
      <c r="AA131" s="119">
        <v>1</v>
      </c>
    </row>
    <row r="132" spans="1:28" ht="69" customHeight="1" x14ac:dyDescent="0.3">
      <c r="A132" s="774"/>
      <c r="B132" s="626" t="s">
        <v>502</v>
      </c>
      <c r="C132" s="88" t="s">
        <v>503</v>
      </c>
      <c r="D132" s="88" t="s">
        <v>822</v>
      </c>
      <c r="E132" s="287" t="s">
        <v>522</v>
      </c>
      <c r="F132" s="284" t="s">
        <v>694</v>
      </c>
      <c r="G132" s="93">
        <v>84</v>
      </c>
      <c r="H132" s="237">
        <v>84</v>
      </c>
      <c r="I132" s="131">
        <f t="shared" si="96"/>
        <v>1</v>
      </c>
      <c r="J132" s="133"/>
      <c r="K132" s="266">
        <f t="shared" si="90"/>
        <v>1</v>
      </c>
      <c r="L132" s="129">
        <v>1</v>
      </c>
      <c r="M132" s="129">
        <v>1</v>
      </c>
      <c r="N132" s="131">
        <f t="shared" si="97"/>
        <v>1</v>
      </c>
      <c r="O132" s="133"/>
      <c r="P132" s="119">
        <f t="shared" si="91"/>
        <v>1</v>
      </c>
      <c r="Q132" s="406">
        <v>42</v>
      </c>
      <c r="R132" s="407" t="s">
        <v>1208</v>
      </c>
      <c r="S132" s="131">
        <f t="shared" si="92"/>
        <v>1</v>
      </c>
      <c r="T132" s="133"/>
      <c r="U132" s="119">
        <f t="shared" si="93"/>
        <v>1</v>
      </c>
      <c r="V132" s="159">
        <v>104</v>
      </c>
      <c r="W132" s="159">
        <v>104</v>
      </c>
      <c r="X132" s="131">
        <f t="shared" si="94"/>
        <v>1</v>
      </c>
      <c r="Y132" s="133"/>
      <c r="Z132" s="119">
        <f t="shared" si="95"/>
        <v>1</v>
      </c>
      <c r="AA132" s="119">
        <v>1</v>
      </c>
    </row>
    <row r="133" spans="1:28" ht="55.2" x14ac:dyDescent="0.3">
      <c r="A133" s="774"/>
      <c r="B133" s="626"/>
      <c r="C133" s="88" t="s">
        <v>1098</v>
      </c>
      <c r="D133" s="158" t="s">
        <v>823</v>
      </c>
      <c r="E133" s="158" t="s">
        <v>523</v>
      </c>
      <c r="F133" s="284" t="s">
        <v>694</v>
      </c>
      <c r="G133" s="93">
        <v>973</v>
      </c>
      <c r="H133" s="237">
        <v>973</v>
      </c>
      <c r="I133" s="131">
        <f t="shared" si="96"/>
        <v>1</v>
      </c>
      <c r="J133" s="120"/>
      <c r="K133" s="266">
        <f t="shared" si="90"/>
        <v>1</v>
      </c>
      <c r="L133" s="129">
        <v>600</v>
      </c>
      <c r="M133" s="129">
        <v>600</v>
      </c>
      <c r="N133" s="131">
        <f t="shared" si="97"/>
        <v>1</v>
      </c>
      <c r="O133" s="133"/>
      <c r="P133" s="119">
        <f t="shared" si="91"/>
        <v>1</v>
      </c>
      <c r="Q133" s="406">
        <v>693</v>
      </c>
      <c r="R133" s="407" t="s">
        <v>1209</v>
      </c>
      <c r="S133" s="131">
        <f t="shared" si="92"/>
        <v>1</v>
      </c>
      <c r="T133" s="133"/>
      <c r="U133" s="119">
        <f t="shared" si="93"/>
        <v>1</v>
      </c>
      <c r="V133" s="159">
        <v>603</v>
      </c>
      <c r="W133" s="160" t="s">
        <v>1229</v>
      </c>
      <c r="X133" s="131">
        <f t="shared" si="94"/>
        <v>1</v>
      </c>
      <c r="Y133" s="133"/>
      <c r="Z133" s="119">
        <f t="shared" si="95"/>
        <v>1</v>
      </c>
      <c r="AA133" s="119">
        <v>1</v>
      </c>
    </row>
    <row r="134" spans="1:28" ht="41.4" x14ac:dyDescent="0.3">
      <c r="A134" s="774"/>
      <c r="B134" s="626"/>
      <c r="C134" s="88" t="s">
        <v>504</v>
      </c>
      <c r="D134" s="88" t="s">
        <v>824</v>
      </c>
      <c r="E134" s="88" t="s">
        <v>524</v>
      </c>
      <c r="F134" s="284" t="s">
        <v>694</v>
      </c>
      <c r="G134" s="93">
        <v>3</v>
      </c>
      <c r="H134" s="237">
        <v>3</v>
      </c>
      <c r="I134" s="131">
        <f t="shared" si="96"/>
        <v>1</v>
      </c>
      <c r="J134" s="93"/>
      <c r="K134" s="266">
        <f t="shared" si="90"/>
        <v>1</v>
      </c>
      <c r="L134" s="129">
        <v>2</v>
      </c>
      <c r="M134" s="129">
        <v>2</v>
      </c>
      <c r="N134" s="131">
        <f t="shared" si="97"/>
        <v>1</v>
      </c>
      <c r="O134" s="93"/>
      <c r="P134" s="119">
        <f t="shared" si="91"/>
        <v>1</v>
      </c>
      <c r="Q134" s="406">
        <v>4</v>
      </c>
      <c r="R134" s="407" t="s">
        <v>1207</v>
      </c>
      <c r="S134" s="131">
        <f t="shared" si="92"/>
        <v>1</v>
      </c>
      <c r="T134" s="93"/>
      <c r="U134" s="119">
        <f t="shared" si="93"/>
        <v>1</v>
      </c>
      <c r="V134" s="159">
        <v>2</v>
      </c>
      <c r="W134" s="159">
        <v>2</v>
      </c>
      <c r="X134" s="131">
        <f t="shared" si="94"/>
        <v>1</v>
      </c>
      <c r="Y134" s="93"/>
      <c r="Z134" s="119">
        <f t="shared" si="95"/>
        <v>1</v>
      </c>
      <c r="AA134" s="119">
        <v>1</v>
      </c>
    </row>
    <row r="135" spans="1:28" ht="92.55" customHeight="1" x14ac:dyDescent="0.3">
      <c r="A135" s="774"/>
      <c r="B135" s="747" t="s">
        <v>505</v>
      </c>
      <c r="C135" s="289" t="s">
        <v>506</v>
      </c>
      <c r="D135" s="288" t="s">
        <v>825</v>
      </c>
      <c r="E135" s="288" t="s">
        <v>525</v>
      </c>
      <c r="F135" s="284" t="s">
        <v>694</v>
      </c>
      <c r="G135" s="93">
        <v>1</v>
      </c>
      <c r="H135" s="93">
        <v>1</v>
      </c>
      <c r="I135" s="131">
        <f>IFERROR((G135/H135),0)</f>
        <v>1</v>
      </c>
      <c r="J135" s="93"/>
      <c r="K135" s="266">
        <v>1</v>
      </c>
      <c r="L135" s="129">
        <v>0</v>
      </c>
      <c r="M135" s="129">
        <v>0</v>
      </c>
      <c r="N135" s="131">
        <f>IFERROR((L135/M135),0)</f>
        <v>0</v>
      </c>
      <c r="O135" s="93"/>
      <c r="P135" s="119">
        <f>IFERROR(IF(F135="Según demanda",(L135+G135)/(H135+M135),(L135+G135)/F135),0)</f>
        <v>1</v>
      </c>
      <c r="Q135" s="406">
        <v>0</v>
      </c>
      <c r="R135" s="407" t="s">
        <v>1210</v>
      </c>
      <c r="S135" s="131">
        <f>IFERROR((Q135/R135),0)</f>
        <v>0</v>
      </c>
      <c r="T135" s="93"/>
      <c r="U135" s="119">
        <f t="shared" si="93"/>
        <v>1</v>
      </c>
      <c r="V135" s="159">
        <v>0</v>
      </c>
      <c r="W135" s="160" t="s">
        <v>1210</v>
      </c>
      <c r="X135" s="131">
        <f t="shared" si="94"/>
        <v>0</v>
      </c>
      <c r="Y135" s="93"/>
      <c r="Z135" s="119">
        <f>IFERROR(IF(F135="Según demanda",(V135+Q135+L135+G135)/(H135+M135+R135+W135),(V135+Q135+L135+G135)/F135),0)</f>
        <v>1</v>
      </c>
      <c r="AA135" s="119">
        <v>1</v>
      </c>
    </row>
    <row r="136" spans="1:28" ht="43.2" x14ac:dyDescent="0.3">
      <c r="A136" s="774"/>
      <c r="B136" s="748" t="s">
        <v>507</v>
      </c>
      <c r="C136" s="285" t="s">
        <v>508</v>
      </c>
      <c r="D136" s="285" t="s">
        <v>826</v>
      </c>
      <c r="E136" s="285" t="s">
        <v>526</v>
      </c>
      <c r="F136" s="284" t="s">
        <v>694</v>
      </c>
      <c r="G136" s="93">
        <v>1</v>
      </c>
      <c r="H136" s="93">
        <v>1</v>
      </c>
      <c r="I136" s="131">
        <f>IFERROR((G136/H136),0)</f>
        <v>1</v>
      </c>
      <c r="J136" s="133"/>
      <c r="K136" s="266">
        <f>IFERROR(IF(F136="Según demanda",G136/H136,G136/F136),0)</f>
        <v>1</v>
      </c>
      <c r="L136" s="129">
        <v>0</v>
      </c>
      <c r="M136" s="129">
        <v>0</v>
      </c>
      <c r="N136" s="131">
        <f>IFERROR((L136/M136),0)</f>
        <v>0</v>
      </c>
      <c r="O136" s="93"/>
      <c r="P136" s="119">
        <f>IFERROR(IF(F136="Según demanda",(L136+G136)/(H136+M136),(L136+G136)/F136),0)</f>
        <v>1</v>
      </c>
      <c r="Q136" s="406">
        <v>0</v>
      </c>
      <c r="R136" s="407" t="s">
        <v>1210</v>
      </c>
      <c r="S136" s="131">
        <f>IFERROR((Q136/R136),0)</f>
        <v>0</v>
      </c>
      <c r="T136" s="93"/>
      <c r="U136" s="119">
        <f t="shared" si="93"/>
        <v>1</v>
      </c>
      <c r="V136" s="159">
        <v>0</v>
      </c>
      <c r="W136" s="160" t="s">
        <v>1210</v>
      </c>
      <c r="X136" s="131">
        <f t="shared" si="94"/>
        <v>0</v>
      </c>
      <c r="Y136" s="93"/>
      <c r="Z136" s="119">
        <f>IFERROR(IF(F136="Según demanda",(V136+Q136+L136+G136)/(H136+M136+R136+W136),(V136+Q136+L136+G136)/F136),0)</f>
        <v>1</v>
      </c>
      <c r="AA136" s="119">
        <v>1</v>
      </c>
    </row>
    <row r="137" spans="1:28" ht="96.45" customHeight="1" x14ac:dyDescent="0.3">
      <c r="A137" s="774"/>
      <c r="B137" s="748" t="s">
        <v>509</v>
      </c>
      <c r="C137" s="285" t="s">
        <v>510</v>
      </c>
      <c r="D137" s="285" t="s">
        <v>827</v>
      </c>
      <c r="E137" s="285" t="s">
        <v>527</v>
      </c>
      <c r="F137" s="284" t="s">
        <v>694</v>
      </c>
      <c r="G137" s="93">
        <v>1</v>
      </c>
      <c r="H137" s="93">
        <v>1</v>
      </c>
      <c r="I137" s="131">
        <f>IFERROR((G137/H137),0)</f>
        <v>1</v>
      </c>
      <c r="J137" s="133"/>
      <c r="K137" s="266">
        <f>IFERROR(IF(F137="Según demanda",G137/H137,G137/F137),0)</f>
        <v>1</v>
      </c>
      <c r="L137" s="129">
        <v>0</v>
      </c>
      <c r="M137" s="129">
        <v>0</v>
      </c>
      <c r="N137" s="131">
        <f>IFERROR((L137/M137),0)</f>
        <v>0</v>
      </c>
      <c r="O137" s="93"/>
      <c r="P137" s="119">
        <f>IFERROR(IF(F137="Según demanda",(L137+G137)/(H137+M137),(L137+G137)/F137),0)</f>
        <v>1</v>
      </c>
      <c r="Q137" s="406">
        <v>0</v>
      </c>
      <c r="R137" s="407" t="s">
        <v>1210</v>
      </c>
      <c r="S137" s="131">
        <f>IFERROR((Q137/R137),0)</f>
        <v>0</v>
      </c>
      <c r="T137" s="93"/>
      <c r="U137" s="119">
        <f t="shared" si="93"/>
        <v>1</v>
      </c>
      <c r="V137" s="159">
        <v>0</v>
      </c>
      <c r="W137" s="160" t="s">
        <v>1210</v>
      </c>
      <c r="X137" s="131">
        <f t="shared" si="94"/>
        <v>0</v>
      </c>
      <c r="Y137" s="93"/>
      <c r="Z137" s="119">
        <f>IFERROR(IF(F137="Según demanda",(V137+Q137+L137+G137)/(H137+M137+R137+W137),(V137+Q137+L137+G137)/F137),0)</f>
        <v>1</v>
      </c>
      <c r="AA137" s="119">
        <v>1</v>
      </c>
    </row>
    <row r="138" spans="1:28" ht="55.2" customHeight="1" x14ac:dyDescent="0.3">
      <c r="A138" s="774"/>
      <c r="B138" s="748" t="s">
        <v>511</v>
      </c>
      <c r="C138" s="285" t="s">
        <v>512</v>
      </c>
      <c r="D138" s="285" t="s">
        <v>828</v>
      </c>
      <c r="E138" s="285" t="s">
        <v>528</v>
      </c>
      <c r="F138" s="284" t="s">
        <v>694</v>
      </c>
      <c r="G138" s="93">
        <v>1</v>
      </c>
      <c r="H138" s="93">
        <v>1</v>
      </c>
      <c r="I138" s="131">
        <f>IFERROR((G138/H138),0)</f>
        <v>1</v>
      </c>
      <c r="J138" s="133"/>
      <c r="K138" s="266">
        <f>IFERROR(IF(F138="Según demanda",G138/H138,G138/F138),0)</f>
        <v>1</v>
      </c>
      <c r="L138" s="129">
        <v>0</v>
      </c>
      <c r="M138" s="129">
        <v>0</v>
      </c>
      <c r="N138" s="131">
        <f>IFERROR((L138/M138),0)</f>
        <v>0</v>
      </c>
      <c r="O138" s="133"/>
      <c r="P138" s="119">
        <f>IFERROR(IF(F138="Según demanda",(L138+G138)/(H138+M138),(L138+G138)/F138),0)</f>
        <v>1</v>
      </c>
      <c r="Q138" s="406">
        <v>0</v>
      </c>
      <c r="R138" s="407" t="s">
        <v>1210</v>
      </c>
      <c r="S138" s="131">
        <f>IFERROR((Q138/R138),0)</f>
        <v>0</v>
      </c>
      <c r="T138" s="133"/>
      <c r="U138" s="119">
        <f t="shared" si="93"/>
        <v>1</v>
      </c>
      <c r="V138" s="159">
        <v>0</v>
      </c>
      <c r="W138" s="160" t="s">
        <v>1210</v>
      </c>
      <c r="X138" s="131">
        <f t="shared" si="94"/>
        <v>0</v>
      </c>
      <c r="Y138" s="93"/>
      <c r="Z138" s="119">
        <f>IFERROR(IF(F138="Según demanda",(V138+Q138+L138+G138)/(H138+M138+R138+W138),(V138+Q138+L138+G138)/F138),0)</f>
        <v>1</v>
      </c>
      <c r="AA138" s="119">
        <v>1</v>
      </c>
    </row>
    <row r="139" spans="1:28" ht="86.4" x14ac:dyDescent="0.3">
      <c r="A139" s="774"/>
      <c r="B139" s="748" t="s">
        <v>513</v>
      </c>
      <c r="C139" s="285" t="s">
        <v>514</v>
      </c>
      <c r="D139" s="285" t="s">
        <v>829</v>
      </c>
      <c r="E139" s="285" t="s">
        <v>529</v>
      </c>
      <c r="F139" s="284" t="s">
        <v>694</v>
      </c>
      <c r="G139" s="93">
        <v>1</v>
      </c>
      <c r="H139" s="93">
        <v>1</v>
      </c>
      <c r="I139" s="131">
        <f>IFERROR((G139/H139),0)</f>
        <v>1</v>
      </c>
      <c r="J139" s="133"/>
      <c r="K139" s="266">
        <f>IFERROR(IF(F139="Según demanda",G139/H139,G139/F139),0)</f>
        <v>1</v>
      </c>
      <c r="L139" s="129">
        <v>0</v>
      </c>
      <c r="M139" s="129">
        <v>0</v>
      </c>
      <c r="N139" s="131">
        <f>IFERROR((L139/M139),0)</f>
        <v>0</v>
      </c>
      <c r="O139" s="93"/>
      <c r="P139" s="119">
        <f>IFERROR(IF(F139="Según demanda",(L139+G139)/(H139+M139),(L139+G139)/F139),0)</f>
        <v>1</v>
      </c>
      <c r="Q139" s="406">
        <v>0</v>
      </c>
      <c r="R139" s="407" t="s">
        <v>1210</v>
      </c>
      <c r="S139" s="131">
        <f>IFERROR((Q139/R139),0)</f>
        <v>0</v>
      </c>
      <c r="T139" s="93"/>
      <c r="U139" s="119">
        <f t="shared" si="93"/>
        <v>1</v>
      </c>
      <c r="V139" s="159">
        <v>0</v>
      </c>
      <c r="W139" s="160" t="s">
        <v>1210</v>
      </c>
      <c r="X139" s="131">
        <f t="shared" si="94"/>
        <v>0</v>
      </c>
      <c r="Y139" s="93"/>
      <c r="Z139" s="119">
        <f>IFERROR(IF(F139="Según demanda",(V139+Q139+L139+G139)/(H139+M139+R139+W139),(V139+Q139+L139+G139)/F139),0)</f>
        <v>1</v>
      </c>
      <c r="AA139" s="119">
        <v>1</v>
      </c>
    </row>
    <row r="140" spans="1:28" ht="96.6" x14ac:dyDescent="0.3">
      <c r="A140" s="774"/>
      <c r="B140" s="230" t="s">
        <v>515</v>
      </c>
      <c r="C140" s="282" t="s">
        <v>516</v>
      </c>
      <c r="D140" s="282" t="s">
        <v>830</v>
      </c>
      <c r="E140" s="283" t="s">
        <v>530</v>
      </c>
      <c r="F140" s="284" t="s">
        <v>694</v>
      </c>
      <c r="G140" s="93">
        <v>16</v>
      </c>
      <c r="H140" s="93">
        <v>16</v>
      </c>
      <c r="I140" s="131">
        <f t="shared" si="96"/>
        <v>1</v>
      </c>
      <c r="J140" s="92"/>
      <c r="K140" s="266">
        <f t="shared" si="90"/>
        <v>1</v>
      </c>
      <c r="L140" s="129">
        <v>0</v>
      </c>
      <c r="M140" s="129">
        <v>0</v>
      </c>
      <c r="N140" s="131">
        <f t="shared" si="97"/>
        <v>0</v>
      </c>
      <c r="O140" s="93"/>
      <c r="P140" s="119">
        <f t="shared" si="91"/>
        <v>1</v>
      </c>
      <c r="Q140" s="406">
        <v>0</v>
      </c>
      <c r="R140" s="407" t="s">
        <v>1210</v>
      </c>
      <c r="S140" s="131">
        <f t="shared" si="92"/>
        <v>0</v>
      </c>
      <c r="T140" s="93"/>
      <c r="U140" s="119">
        <f t="shared" si="93"/>
        <v>1</v>
      </c>
      <c r="V140" s="129">
        <v>0</v>
      </c>
      <c r="W140" s="129">
        <v>0</v>
      </c>
      <c r="X140" s="131">
        <f t="shared" si="94"/>
        <v>0</v>
      </c>
      <c r="Y140" s="93"/>
      <c r="Z140" s="119">
        <f t="shared" si="95"/>
        <v>1</v>
      </c>
      <c r="AA140" s="119">
        <v>1</v>
      </c>
    </row>
    <row r="141" spans="1:28" ht="96.45" customHeight="1" thickBot="1" x14ac:dyDescent="0.35">
      <c r="A141" s="775"/>
      <c r="B141" s="749" t="s">
        <v>517</v>
      </c>
      <c r="C141" s="302" t="s">
        <v>518</v>
      </c>
      <c r="D141" s="286" t="s">
        <v>831</v>
      </c>
      <c r="E141" s="286" t="s">
        <v>531</v>
      </c>
      <c r="F141" s="284">
        <v>12</v>
      </c>
      <c r="G141" s="93">
        <v>3</v>
      </c>
      <c r="H141" s="93">
        <v>3</v>
      </c>
      <c r="I141" s="131">
        <f>IFERROR((G141/H141),0)</f>
        <v>1</v>
      </c>
      <c r="J141" s="120"/>
      <c r="K141" s="266">
        <f>IFERROR(IF(F141="Según demanda",G141/H141,G141/F141),0)</f>
        <v>0.25</v>
      </c>
      <c r="L141" s="129">
        <v>3</v>
      </c>
      <c r="M141" s="129">
        <v>3</v>
      </c>
      <c r="N141" s="131">
        <f>IFERROR((L141/M141),0)</f>
        <v>1</v>
      </c>
      <c r="O141" s="133"/>
      <c r="P141" s="119">
        <f>IFERROR(IF(F141="Según demanda",(L141+G141)/(H141+M141),(L141+G141)/F141),0)</f>
        <v>0.5</v>
      </c>
      <c r="Q141" s="406">
        <v>3</v>
      </c>
      <c r="R141" s="407" t="s">
        <v>1211</v>
      </c>
      <c r="S141" s="131">
        <f>IFERROR((Q141/R141),0)</f>
        <v>1</v>
      </c>
      <c r="T141" s="133"/>
      <c r="U141" s="119">
        <f>IFERROR(IF(F141="Según demanda",(Q141+L141+G141)/(H141+M141+R141),(Q141+L141+G141)/F141),0)</f>
        <v>0.75</v>
      </c>
      <c r="V141" s="159">
        <v>3</v>
      </c>
      <c r="W141" s="160" t="s">
        <v>1211</v>
      </c>
      <c r="X141" s="131">
        <f>IFERROR((V141/W141),0)</f>
        <v>1</v>
      </c>
      <c r="Y141" s="133"/>
      <c r="Z141" s="119">
        <f>IFERROR(IF(F141="Según demanda",(V141+Q141+L141+G141)/(H141+M141+R141+W141),(V141+Q141+L141+G141)/F141),0)</f>
        <v>1</v>
      </c>
      <c r="AA141" s="119">
        <v>0.25</v>
      </c>
    </row>
    <row r="142" spans="1:28" ht="60" x14ac:dyDescent="0.3">
      <c r="A142" s="540" t="s">
        <v>656</v>
      </c>
      <c r="B142" s="121" t="s">
        <v>60</v>
      </c>
      <c r="C142" s="306" t="s">
        <v>553</v>
      </c>
      <c r="D142" s="230" t="s">
        <v>953</v>
      </c>
      <c r="E142" s="408" t="s">
        <v>957</v>
      </c>
      <c r="F142" s="92" t="s">
        <v>954</v>
      </c>
      <c r="G142" s="29" t="s">
        <v>955</v>
      </c>
      <c r="H142" s="409">
        <v>100</v>
      </c>
      <c r="I142" s="294">
        <v>21</v>
      </c>
      <c r="J142" s="410">
        <v>20</v>
      </c>
      <c r="K142" s="411">
        <f>I142*100/J142</f>
        <v>105</v>
      </c>
      <c r="L142" s="436"/>
      <c r="M142" s="412"/>
      <c r="N142" s="413">
        <v>23</v>
      </c>
      <c r="O142" s="414">
        <v>30</v>
      </c>
      <c r="P142" s="415">
        <f t="shared" ref="P142:P157" si="98">IFERROR((N142/O142),0)</f>
        <v>0.76666666666666672</v>
      </c>
      <c r="Q142" s="416"/>
      <c r="R142" s="417">
        <f t="shared" ref="R142:R157" si="99">IFERROR(IF(H142="Según demanda",(N142+I142)/(J142+O142),(N142+I142)/H142),0)</f>
        <v>0.44</v>
      </c>
      <c r="S142" s="160" t="s">
        <v>1212</v>
      </c>
      <c r="T142" s="368">
        <v>30</v>
      </c>
      <c r="U142" s="308">
        <f t="shared" ref="U142:U157" si="100">IFERROR((S142/T142),0)</f>
        <v>0.76666666666666672</v>
      </c>
      <c r="V142" s="235"/>
      <c r="W142" s="437"/>
      <c r="X142" s="312">
        <v>41</v>
      </c>
      <c r="Y142" s="368">
        <v>20</v>
      </c>
      <c r="Z142" s="133"/>
      <c r="AA142" s="266"/>
      <c r="AB142" s="235"/>
    </row>
    <row r="143" spans="1:28" ht="60" x14ac:dyDescent="0.3">
      <c r="A143" s="541"/>
      <c r="B143" s="121" t="s">
        <v>60</v>
      </c>
      <c r="C143" s="306" t="s">
        <v>553</v>
      </c>
      <c r="D143" s="418" t="s">
        <v>956</v>
      </c>
      <c r="E143" s="408" t="s">
        <v>957</v>
      </c>
      <c r="F143" s="92" t="s">
        <v>958</v>
      </c>
      <c r="G143" s="29" t="s">
        <v>959</v>
      </c>
      <c r="H143" s="419">
        <v>1000</v>
      </c>
      <c r="I143" s="420">
        <v>691</v>
      </c>
      <c r="J143" s="410">
        <v>250</v>
      </c>
      <c r="K143" s="411">
        <f t="shared" ref="K143:K157" si="101">I143*100/J143</f>
        <v>276.39999999999998</v>
      </c>
      <c r="L143" s="438"/>
      <c r="M143" s="421">
        <v>0</v>
      </c>
      <c r="N143" s="422">
        <v>205</v>
      </c>
      <c r="O143" s="414">
        <v>250</v>
      </c>
      <c r="P143" s="415">
        <f t="shared" si="98"/>
        <v>0.82</v>
      </c>
      <c r="Q143" s="325"/>
      <c r="R143" s="417">
        <f t="shared" si="99"/>
        <v>0.89600000000000002</v>
      </c>
      <c r="S143" s="311">
        <v>593</v>
      </c>
      <c r="T143" s="368">
        <v>250</v>
      </c>
      <c r="U143" s="308">
        <f t="shared" si="100"/>
        <v>2.3719999999999999</v>
      </c>
      <c r="V143" s="309"/>
      <c r="W143" s="310">
        <f t="shared" ref="W143:W157" si="102">IFERROR(IF(H143="Según demanda",(S143+N143+I143)/(J143+O143+T143),(S143+N143+I143)/H143),0)</f>
        <v>1.4890000000000001</v>
      </c>
      <c r="X143" s="312">
        <v>298</v>
      </c>
      <c r="Y143" s="368">
        <v>250</v>
      </c>
      <c r="Z143" s="308">
        <v>0</v>
      </c>
      <c r="AA143" s="439"/>
      <c r="AB143" s="440">
        <v>0.34</v>
      </c>
    </row>
    <row r="144" spans="1:28" ht="60" x14ac:dyDescent="0.3">
      <c r="A144" s="541"/>
      <c r="B144" s="121" t="s">
        <v>60</v>
      </c>
      <c r="C144" s="306" t="s">
        <v>960</v>
      </c>
      <c r="D144" s="418" t="s">
        <v>631</v>
      </c>
      <c r="E144" s="423" t="s">
        <v>961</v>
      </c>
      <c r="F144" s="92" t="s">
        <v>962</v>
      </c>
      <c r="G144" s="29" t="s">
        <v>634</v>
      </c>
      <c r="H144" s="419">
        <v>60</v>
      </c>
      <c r="I144" s="420">
        <v>8</v>
      </c>
      <c r="J144" s="410">
        <v>10</v>
      </c>
      <c r="K144" s="411">
        <f t="shared" si="101"/>
        <v>80</v>
      </c>
      <c r="L144" s="438"/>
      <c r="M144" s="421">
        <v>0</v>
      </c>
      <c r="N144" s="422">
        <v>3</v>
      </c>
      <c r="O144" s="414">
        <v>10</v>
      </c>
      <c r="P144" s="415">
        <f t="shared" si="98"/>
        <v>0.3</v>
      </c>
      <c r="Q144" s="325"/>
      <c r="R144" s="417">
        <f t="shared" si="99"/>
        <v>0.18333333333333332</v>
      </c>
      <c r="S144" s="311">
        <v>5</v>
      </c>
      <c r="T144" s="368">
        <v>20</v>
      </c>
      <c r="U144" s="308">
        <f t="shared" si="100"/>
        <v>0.25</v>
      </c>
      <c r="V144" s="309"/>
      <c r="W144" s="310">
        <f t="shared" si="102"/>
        <v>0.26666666666666666</v>
      </c>
      <c r="X144" s="312">
        <v>4</v>
      </c>
      <c r="Y144" s="368">
        <v>20</v>
      </c>
      <c r="Z144" s="308">
        <v>0</v>
      </c>
      <c r="AA144" s="439"/>
      <c r="AB144" s="440">
        <v>0.16666666666666666</v>
      </c>
    </row>
    <row r="145" spans="1:28" ht="52.95" customHeight="1" x14ac:dyDescent="0.3">
      <c r="A145" s="541"/>
      <c r="B145" s="121" t="s">
        <v>60</v>
      </c>
      <c r="C145" s="306" t="s">
        <v>960</v>
      </c>
      <c r="D145" s="418" t="s">
        <v>963</v>
      </c>
      <c r="E145" s="423" t="s">
        <v>968</v>
      </c>
      <c r="F145" s="92" t="s">
        <v>964</v>
      </c>
      <c r="G145" s="29" t="s">
        <v>635</v>
      </c>
      <c r="H145" s="419">
        <v>502</v>
      </c>
      <c r="I145" s="420">
        <v>43</v>
      </c>
      <c r="J145" s="410">
        <v>50</v>
      </c>
      <c r="K145" s="411">
        <f t="shared" si="101"/>
        <v>86</v>
      </c>
      <c r="L145" s="438"/>
      <c r="M145" s="421"/>
      <c r="N145" s="422">
        <v>83</v>
      </c>
      <c r="O145" s="414">
        <v>150</v>
      </c>
      <c r="P145" s="415"/>
      <c r="Q145" s="325"/>
      <c r="R145" s="417">
        <f t="shared" si="99"/>
        <v>0.25099601593625498</v>
      </c>
      <c r="S145" s="311">
        <v>125</v>
      </c>
      <c r="T145" s="368">
        <v>150</v>
      </c>
      <c r="U145" s="308">
        <f t="shared" si="100"/>
        <v>0.83333333333333337</v>
      </c>
      <c r="V145" s="309"/>
      <c r="W145" s="310"/>
      <c r="X145" s="312">
        <v>138</v>
      </c>
      <c r="Y145" s="368">
        <v>152</v>
      </c>
      <c r="Z145" s="308"/>
      <c r="AA145" s="439"/>
      <c r="AB145" s="440"/>
    </row>
    <row r="146" spans="1:28" ht="52.95" customHeight="1" x14ac:dyDescent="0.3">
      <c r="A146" s="541"/>
      <c r="B146" s="121" t="s">
        <v>60</v>
      </c>
      <c r="C146" s="306" t="s">
        <v>960</v>
      </c>
      <c r="D146" s="418" t="s">
        <v>965</v>
      </c>
      <c r="E146" s="423" t="s">
        <v>968</v>
      </c>
      <c r="F146" s="92" t="s">
        <v>966</v>
      </c>
      <c r="G146" s="29" t="s">
        <v>635</v>
      </c>
      <c r="H146" s="419">
        <v>100</v>
      </c>
      <c r="I146" s="420">
        <v>9</v>
      </c>
      <c r="J146" s="410">
        <v>10</v>
      </c>
      <c r="K146" s="411">
        <f t="shared" si="101"/>
        <v>90</v>
      </c>
      <c r="L146" s="438"/>
      <c r="M146" s="421"/>
      <c r="N146" s="422">
        <v>74</v>
      </c>
      <c r="O146" s="414">
        <v>30</v>
      </c>
      <c r="P146" s="415"/>
      <c r="Q146" s="325"/>
      <c r="R146" s="417">
        <f t="shared" si="99"/>
        <v>0.83</v>
      </c>
      <c r="S146" s="311">
        <v>44</v>
      </c>
      <c r="T146" s="368">
        <v>30</v>
      </c>
      <c r="U146" s="308">
        <f t="shared" si="100"/>
        <v>1.4666666666666666</v>
      </c>
      <c r="V146" s="309"/>
      <c r="W146" s="310"/>
      <c r="X146" s="312">
        <v>22</v>
      </c>
      <c r="Y146" s="368">
        <v>30</v>
      </c>
      <c r="Z146" s="308"/>
      <c r="AA146" s="439"/>
      <c r="AB146" s="440"/>
    </row>
    <row r="147" spans="1:28" ht="52.95" customHeight="1" x14ac:dyDescent="0.3">
      <c r="A147" s="541"/>
      <c r="B147" s="121" t="s">
        <v>60</v>
      </c>
      <c r="C147" s="306" t="s">
        <v>960</v>
      </c>
      <c r="D147" s="418" t="s">
        <v>967</v>
      </c>
      <c r="E147" s="423" t="s">
        <v>968</v>
      </c>
      <c r="F147" s="92" t="s">
        <v>966</v>
      </c>
      <c r="G147" s="29" t="s">
        <v>635</v>
      </c>
      <c r="H147" s="419">
        <v>15</v>
      </c>
      <c r="I147" s="420">
        <v>1</v>
      </c>
      <c r="J147" s="410">
        <v>0</v>
      </c>
      <c r="K147" s="411"/>
      <c r="L147" s="441"/>
      <c r="M147" s="421">
        <v>0</v>
      </c>
      <c r="N147" s="422">
        <v>1</v>
      </c>
      <c r="O147" s="414">
        <v>5</v>
      </c>
      <c r="P147" s="415">
        <f t="shared" si="98"/>
        <v>0.2</v>
      </c>
      <c r="Q147" s="325"/>
      <c r="R147" s="417">
        <f t="shared" si="99"/>
        <v>0.13333333333333333</v>
      </c>
      <c r="S147" s="311">
        <v>2</v>
      </c>
      <c r="T147" s="368">
        <v>5</v>
      </c>
      <c r="U147" s="308">
        <f t="shared" si="100"/>
        <v>0.4</v>
      </c>
      <c r="V147" s="307"/>
      <c r="W147" s="310">
        <f t="shared" si="102"/>
        <v>0.26666666666666666</v>
      </c>
      <c r="X147" s="312">
        <v>2</v>
      </c>
      <c r="Y147" s="368">
        <v>5</v>
      </c>
      <c r="Z147" s="308">
        <v>0</v>
      </c>
      <c r="AA147" s="439"/>
      <c r="AB147" s="440">
        <v>0.12666666666666668</v>
      </c>
    </row>
    <row r="148" spans="1:28" ht="69" x14ac:dyDescent="0.3">
      <c r="A148" s="541"/>
      <c r="B148" s="121" t="s">
        <v>60</v>
      </c>
      <c r="C148" s="306" t="s">
        <v>553</v>
      </c>
      <c r="D148" s="418" t="s">
        <v>632</v>
      </c>
      <c r="E148" s="423" t="s">
        <v>1078</v>
      </c>
      <c r="F148" s="92" t="s">
        <v>969</v>
      </c>
      <c r="G148" s="29" t="s">
        <v>636</v>
      </c>
      <c r="H148" s="419">
        <v>500</v>
      </c>
      <c r="I148" s="420">
        <v>119</v>
      </c>
      <c r="J148" s="410">
        <v>100</v>
      </c>
      <c r="K148" s="411">
        <f t="shared" si="101"/>
        <v>119</v>
      </c>
      <c r="L148" s="438"/>
      <c r="M148" s="421">
        <v>0</v>
      </c>
      <c r="N148" s="422">
        <v>121</v>
      </c>
      <c r="O148" s="414">
        <v>125</v>
      </c>
      <c r="P148" s="415">
        <f t="shared" si="98"/>
        <v>0.96799999999999997</v>
      </c>
      <c r="Q148" s="325"/>
      <c r="R148" s="417">
        <f t="shared" si="99"/>
        <v>0.48</v>
      </c>
      <c r="S148" s="311">
        <v>166</v>
      </c>
      <c r="T148" s="368">
        <v>150</v>
      </c>
      <c r="U148" s="308">
        <f t="shared" si="100"/>
        <v>1.1066666666666667</v>
      </c>
      <c r="V148" s="309"/>
      <c r="W148" s="310">
        <f t="shared" si="102"/>
        <v>0.81200000000000006</v>
      </c>
      <c r="X148" s="312">
        <v>122</v>
      </c>
      <c r="Y148" s="368">
        <v>125</v>
      </c>
      <c r="Z148" s="308">
        <v>0</v>
      </c>
      <c r="AA148" s="439"/>
      <c r="AB148" s="440">
        <v>0.32666666666666666</v>
      </c>
    </row>
    <row r="149" spans="1:28" ht="75" x14ac:dyDescent="0.3">
      <c r="A149" s="541"/>
      <c r="B149" s="121" t="s">
        <v>60</v>
      </c>
      <c r="C149" s="306" t="s">
        <v>553</v>
      </c>
      <c r="D149" s="418" t="s">
        <v>633</v>
      </c>
      <c r="E149" s="423" t="s">
        <v>970</v>
      </c>
      <c r="F149" s="92" t="s">
        <v>971</v>
      </c>
      <c r="G149" s="29" t="s">
        <v>637</v>
      </c>
      <c r="H149" s="419">
        <v>35</v>
      </c>
      <c r="I149" s="420">
        <v>15</v>
      </c>
      <c r="J149" s="410">
        <v>5</v>
      </c>
      <c r="K149" s="411">
        <f t="shared" si="101"/>
        <v>300</v>
      </c>
      <c r="L149" s="438"/>
      <c r="M149" s="421">
        <v>0</v>
      </c>
      <c r="N149" s="422">
        <v>33</v>
      </c>
      <c r="O149" s="414">
        <v>10</v>
      </c>
      <c r="P149" s="415">
        <f t="shared" si="98"/>
        <v>3.3</v>
      </c>
      <c r="Q149" s="325"/>
      <c r="R149" s="417">
        <f t="shared" si="99"/>
        <v>1.3714285714285714</v>
      </c>
      <c r="S149" s="311">
        <v>19</v>
      </c>
      <c r="T149" s="368">
        <v>10</v>
      </c>
      <c r="U149" s="308">
        <f t="shared" si="100"/>
        <v>1.9</v>
      </c>
      <c r="V149" s="309"/>
      <c r="W149" s="310">
        <f t="shared" si="102"/>
        <v>1.9142857142857144</v>
      </c>
      <c r="X149" s="312">
        <v>17</v>
      </c>
      <c r="Y149" s="368">
        <v>10</v>
      </c>
      <c r="Z149" s="308">
        <v>0</v>
      </c>
      <c r="AA149" s="439"/>
      <c r="AB149" s="440">
        <v>0.125</v>
      </c>
    </row>
    <row r="150" spans="1:28" ht="60" x14ac:dyDescent="0.3">
      <c r="A150" s="541"/>
      <c r="B150" s="121" t="s">
        <v>60</v>
      </c>
      <c r="C150" s="306" t="s">
        <v>553</v>
      </c>
      <c r="D150" s="418" t="s">
        <v>605</v>
      </c>
      <c r="E150" s="423" t="s">
        <v>972</v>
      </c>
      <c r="F150" s="92" t="s">
        <v>973</v>
      </c>
      <c r="G150" s="29" t="s">
        <v>606</v>
      </c>
      <c r="H150" s="419">
        <v>400</v>
      </c>
      <c r="I150" s="420">
        <v>84</v>
      </c>
      <c r="J150" s="410">
        <v>80</v>
      </c>
      <c r="K150" s="411">
        <f t="shared" si="101"/>
        <v>105</v>
      </c>
      <c r="L150" s="438"/>
      <c r="M150" s="421">
        <v>0</v>
      </c>
      <c r="N150" s="422">
        <v>117</v>
      </c>
      <c r="O150" s="414">
        <v>100</v>
      </c>
      <c r="P150" s="415">
        <f t="shared" si="98"/>
        <v>1.17</v>
      </c>
      <c r="Q150" s="325"/>
      <c r="R150" s="417">
        <f t="shared" si="99"/>
        <v>0.50249999999999995</v>
      </c>
      <c r="S150" s="311">
        <v>166</v>
      </c>
      <c r="T150" s="368">
        <v>120</v>
      </c>
      <c r="U150" s="308">
        <f t="shared" si="100"/>
        <v>1.3833333333333333</v>
      </c>
      <c r="V150" s="309"/>
      <c r="W150" s="310">
        <f t="shared" si="102"/>
        <v>0.91749999999999998</v>
      </c>
      <c r="X150" s="312">
        <v>278</v>
      </c>
      <c r="Y150" s="368">
        <v>100</v>
      </c>
      <c r="Z150" s="308">
        <v>0</v>
      </c>
      <c r="AA150" s="439"/>
      <c r="AB150" s="440">
        <v>0.755</v>
      </c>
    </row>
    <row r="151" spans="1:28" ht="75" x14ac:dyDescent="0.3">
      <c r="A151" s="541"/>
      <c r="B151" s="121" t="s">
        <v>60</v>
      </c>
      <c r="C151" s="306" t="s">
        <v>960</v>
      </c>
      <c r="D151" s="418" t="s">
        <v>554</v>
      </c>
      <c r="E151" s="423" t="s">
        <v>974</v>
      </c>
      <c r="F151" s="92" t="s">
        <v>975</v>
      </c>
      <c r="G151" s="29" t="s">
        <v>561</v>
      </c>
      <c r="H151" s="419">
        <v>130</v>
      </c>
      <c r="I151" s="420">
        <v>8</v>
      </c>
      <c r="J151" s="410">
        <v>20</v>
      </c>
      <c r="K151" s="411">
        <f t="shared" si="101"/>
        <v>40</v>
      </c>
      <c r="L151" s="294"/>
      <c r="M151" s="421">
        <v>0</v>
      </c>
      <c r="N151" s="422">
        <v>20</v>
      </c>
      <c r="O151" s="414">
        <v>30</v>
      </c>
      <c r="P151" s="415">
        <f t="shared" si="98"/>
        <v>0.66666666666666663</v>
      </c>
      <c r="Q151" s="322"/>
      <c r="R151" s="417">
        <f t="shared" si="99"/>
        <v>0.2153846153846154</v>
      </c>
      <c r="S151" s="307">
        <v>52</v>
      </c>
      <c r="T151" s="368">
        <v>40</v>
      </c>
      <c r="U151" s="308">
        <f t="shared" si="100"/>
        <v>1.3</v>
      </c>
      <c r="V151" s="307"/>
      <c r="W151" s="310">
        <f t="shared" si="102"/>
        <v>0.61538461538461542</v>
      </c>
      <c r="X151" s="307">
        <v>30</v>
      </c>
      <c r="Y151" s="368">
        <v>40</v>
      </c>
      <c r="Z151" s="308">
        <v>0</v>
      </c>
      <c r="AA151" s="439"/>
      <c r="AB151" s="440">
        <v>8.3333333333333329E-2</v>
      </c>
    </row>
    <row r="152" spans="1:28" ht="75" x14ac:dyDescent="0.3">
      <c r="A152" s="541"/>
      <c r="B152" s="121" t="s">
        <v>60</v>
      </c>
      <c r="C152" s="306" t="s">
        <v>960</v>
      </c>
      <c r="D152" s="424" t="s">
        <v>555</v>
      </c>
      <c r="E152" s="425" t="s">
        <v>976</v>
      </c>
      <c r="F152" s="92" t="s">
        <v>977</v>
      </c>
      <c r="G152" s="29" t="s">
        <v>562</v>
      </c>
      <c r="H152" s="419">
        <v>130</v>
      </c>
      <c r="I152" s="420">
        <v>0</v>
      </c>
      <c r="J152" s="410">
        <v>0</v>
      </c>
      <c r="K152" s="411"/>
      <c r="L152" s="294"/>
      <c r="M152" s="421">
        <v>0</v>
      </c>
      <c r="N152" s="422">
        <v>15</v>
      </c>
      <c r="O152" s="414">
        <v>40</v>
      </c>
      <c r="P152" s="415">
        <f t="shared" si="98"/>
        <v>0.375</v>
      </c>
      <c r="Q152" s="426"/>
      <c r="R152" s="417">
        <f t="shared" si="99"/>
        <v>0.11538461538461539</v>
      </c>
      <c r="S152" s="307">
        <v>48</v>
      </c>
      <c r="T152" s="368">
        <v>45</v>
      </c>
      <c r="U152" s="308">
        <f t="shared" si="100"/>
        <v>1.0666666666666667</v>
      </c>
      <c r="V152" s="307"/>
      <c r="W152" s="310">
        <f t="shared" si="102"/>
        <v>0.48461538461538461</v>
      </c>
      <c r="X152" s="307">
        <v>72</v>
      </c>
      <c r="Y152" s="368">
        <v>45</v>
      </c>
      <c r="Z152" s="308">
        <v>0</v>
      </c>
      <c r="AA152" s="439"/>
      <c r="AB152" s="440">
        <v>1.3333333333333334E-2</v>
      </c>
    </row>
    <row r="153" spans="1:28" ht="75" x14ac:dyDescent="0.3">
      <c r="A153" s="541"/>
      <c r="B153" s="121" t="s">
        <v>60</v>
      </c>
      <c r="C153" s="306" t="s">
        <v>960</v>
      </c>
      <c r="D153" s="418" t="s">
        <v>556</v>
      </c>
      <c r="E153" s="423" t="s">
        <v>1079</v>
      </c>
      <c r="F153" s="92" t="s">
        <v>978</v>
      </c>
      <c r="G153" s="290" t="s">
        <v>979</v>
      </c>
      <c r="H153" s="419">
        <v>130</v>
      </c>
      <c r="I153" s="420">
        <v>0</v>
      </c>
      <c r="J153" s="410">
        <v>0</v>
      </c>
      <c r="K153" s="411"/>
      <c r="L153" s="294"/>
      <c r="M153" s="421">
        <v>0</v>
      </c>
      <c r="N153" s="422">
        <v>0</v>
      </c>
      <c r="O153" s="414">
        <v>40</v>
      </c>
      <c r="P153" s="415">
        <f t="shared" si="98"/>
        <v>0</v>
      </c>
      <c r="Q153" s="322"/>
      <c r="R153" s="417">
        <f t="shared" si="99"/>
        <v>0</v>
      </c>
      <c r="S153" s="307">
        <v>84</v>
      </c>
      <c r="T153" s="368">
        <v>45</v>
      </c>
      <c r="U153" s="308">
        <f t="shared" si="100"/>
        <v>1.8666666666666667</v>
      </c>
      <c r="V153" s="307"/>
      <c r="W153" s="310">
        <f t="shared" si="102"/>
        <v>0.64615384615384619</v>
      </c>
      <c r="X153" s="307">
        <v>14</v>
      </c>
      <c r="Y153" s="368">
        <v>45</v>
      </c>
      <c r="Z153" s="308">
        <v>0</v>
      </c>
      <c r="AA153" s="439"/>
      <c r="AB153" s="440">
        <v>0</v>
      </c>
    </row>
    <row r="154" spans="1:28" ht="90" x14ac:dyDescent="0.3">
      <c r="A154" s="541"/>
      <c r="B154" s="121" t="s">
        <v>60</v>
      </c>
      <c r="C154" s="306" t="s">
        <v>553</v>
      </c>
      <c r="D154" s="418" t="s">
        <v>557</v>
      </c>
      <c r="E154" s="423" t="s">
        <v>980</v>
      </c>
      <c r="F154" s="92" t="s">
        <v>981</v>
      </c>
      <c r="G154" s="290" t="s">
        <v>607</v>
      </c>
      <c r="H154" s="419">
        <v>300</v>
      </c>
      <c r="I154" s="420">
        <v>103</v>
      </c>
      <c r="J154" s="410">
        <v>50</v>
      </c>
      <c r="K154" s="411">
        <f t="shared" si="101"/>
        <v>206</v>
      </c>
      <c r="L154" s="294"/>
      <c r="M154" s="421">
        <v>0</v>
      </c>
      <c r="N154" s="422">
        <v>104</v>
      </c>
      <c r="O154" s="414">
        <v>100</v>
      </c>
      <c r="P154" s="415">
        <f t="shared" si="98"/>
        <v>1.04</v>
      </c>
      <c r="Q154" s="322"/>
      <c r="R154" s="417">
        <f t="shared" si="99"/>
        <v>0.69</v>
      </c>
      <c r="S154" s="307">
        <v>237</v>
      </c>
      <c r="T154" s="368">
        <v>100</v>
      </c>
      <c r="U154" s="308">
        <f t="shared" si="100"/>
        <v>2.37</v>
      </c>
      <c r="V154" s="307"/>
      <c r="W154" s="310">
        <f t="shared" si="102"/>
        <v>1.48</v>
      </c>
      <c r="X154" s="307">
        <v>24</v>
      </c>
      <c r="Y154" s="368">
        <v>50</v>
      </c>
      <c r="Z154" s="308">
        <v>0</v>
      </c>
      <c r="AA154" s="439"/>
      <c r="AB154" s="440">
        <v>0.35499999999999998</v>
      </c>
    </row>
    <row r="155" spans="1:28" ht="60" x14ac:dyDescent="0.3">
      <c r="A155" s="541"/>
      <c r="B155" s="121" t="s">
        <v>60</v>
      </c>
      <c r="C155" s="306" t="s">
        <v>960</v>
      </c>
      <c r="D155" s="418" t="s">
        <v>558</v>
      </c>
      <c r="E155" s="423" t="s">
        <v>982</v>
      </c>
      <c r="F155" s="92" t="s">
        <v>1080</v>
      </c>
      <c r="G155" s="290" t="s">
        <v>563</v>
      </c>
      <c r="H155" s="419">
        <v>8</v>
      </c>
      <c r="I155" s="420">
        <v>2</v>
      </c>
      <c r="J155" s="410">
        <v>2</v>
      </c>
      <c r="K155" s="411">
        <f t="shared" si="101"/>
        <v>100</v>
      </c>
      <c r="L155" s="294"/>
      <c r="M155" s="421">
        <v>0</v>
      </c>
      <c r="N155" s="422">
        <v>5</v>
      </c>
      <c r="O155" s="414">
        <v>2</v>
      </c>
      <c r="P155" s="415">
        <f t="shared" si="98"/>
        <v>2.5</v>
      </c>
      <c r="Q155" s="322"/>
      <c r="R155" s="417">
        <f t="shared" si="99"/>
        <v>0.875</v>
      </c>
      <c r="S155" s="307">
        <v>46</v>
      </c>
      <c r="T155" s="368">
        <v>2</v>
      </c>
      <c r="U155" s="308">
        <f t="shared" si="100"/>
        <v>23</v>
      </c>
      <c r="V155" s="307"/>
      <c r="W155" s="310">
        <f t="shared" si="102"/>
        <v>6.625</v>
      </c>
      <c r="X155" s="307">
        <v>2</v>
      </c>
      <c r="Y155" s="368">
        <v>2</v>
      </c>
      <c r="Z155" s="308">
        <v>0</v>
      </c>
      <c r="AA155" s="439"/>
      <c r="AB155" s="440">
        <v>0</v>
      </c>
    </row>
    <row r="156" spans="1:28" ht="86.4" x14ac:dyDescent="0.3">
      <c r="A156" s="541"/>
      <c r="B156" s="121" t="s">
        <v>60</v>
      </c>
      <c r="C156" s="306" t="s">
        <v>960</v>
      </c>
      <c r="D156" s="418" t="s">
        <v>559</v>
      </c>
      <c r="E156" s="423" t="s">
        <v>976</v>
      </c>
      <c r="F156" s="92" t="s">
        <v>983</v>
      </c>
      <c r="G156" s="290" t="s">
        <v>564</v>
      </c>
      <c r="H156" s="419">
        <v>3</v>
      </c>
      <c r="I156" s="420">
        <v>1</v>
      </c>
      <c r="J156" s="410">
        <v>0</v>
      </c>
      <c r="K156" s="411"/>
      <c r="L156" s="294"/>
      <c r="M156" s="421">
        <v>0</v>
      </c>
      <c r="N156" s="422">
        <v>1</v>
      </c>
      <c r="O156" s="414">
        <v>1</v>
      </c>
      <c r="P156" s="415">
        <f t="shared" si="98"/>
        <v>1</v>
      </c>
      <c r="Q156" s="322"/>
      <c r="R156" s="417">
        <f t="shared" si="99"/>
        <v>0.66666666666666663</v>
      </c>
      <c r="S156" s="307">
        <v>0</v>
      </c>
      <c r="T156" s="368">
        <v>1</v>
      </c>
      <c r="U156" s="308">
        <f t="shared" si="100"/>
        <v>0</v>
      </c>
      <c r="V156" s="307"/>
      <c r="W156" s="310">
        <f t="shared" si="102"/>
        <v>0.66666666666666663</v>
      </c>
      <c r="X156" s="307">
        <v>1</v>
      </c>
      <c r="Y156" s="368">
        <v>1</v>
      </c>
      <c r="Z156" s="308">
        <v>0</v>
      </c>
      <c r="AA156" s="439"/>
      <c r="AB156" s="440">
        <v>0</v>
      </c>
    </row>
    <row r="157" spans="1:28" ht="75" x14ac:dyDescent="0.3">
      <c r="A157" s="541"/>
      <c r="B157" s="121" t="s">
        <v>60</v>
      </c>
      <c r="C157" s="306" t="s">
        <v>960</v>
      </c>
      <c r="D157" s="418" t="s">
        <v>560</v>
      </c>
      <c r="E157" s="423" t="s">
        <v>1081</v>
      </c>
      <c r="F157" s="313" t="s">
        <v>984</v>
      </c>
      <c r="G157" s="290" t="s">
        <v>985</v>
      </c>
      <c r="H157" s="419">
        <v>9</v>
      </c>
      <c r="I157" s="420">
        <v>0</v>
      </c>
      <c r="J157" s="410">
        <v>2</v>
      </c>
      <c r="K157" s="411">
        <f t="shared" si="101"/>
        <v>0</v>
      </c>
      <c r="L157" s="294"/>
      <c r="M157" s="421">
        <v>0</v>
      </c>
      <c r="N157" s="422">
        <v>1</v>
      </c>
      <c r="O157" s="414">
        <v>2</v>
      </c>
      <c r="P157" s="415">
        <f t="shared" si="98"/>
        <v>0.5</v>
      </c>
      <c r="Q157" s="322"/>
      <c r="R157" s="417">
        <f t="shared" si="99"/>
        <v>0.1111111111111111</v>
      </c>
      <c r="S157" s="307">
        <v>8</v>
      </c>
      <c r="T157" s="368">
        <v>3</v>
      </c>
      <c r="U157" s="308">
        <f t="shared" si="100"/>
        <v>2.6666666666666665</v>
      </c>
      <c r="V157" s="307"/>
      <c r="W157" s="310">
        <f t="shared" si="102"/>
        <v>1</v>
      </c>
      <c r="X157" s="307">
        <v>1</v>
      </c>
      <c r="Y157" s="368">
        <v>2</v>
      </c>
      <c r="Z157" s="308">
        <v>0</v>
      </c>
      <c r="AA157" s="439"/>
      <c r="AB157" s="440">
        <v>0.5</v>
      </c>
    </row>
    <row r="158" spans="1:28" ht="82.8" x14ac:dyDescent="0.3">
      <c r="A158" s="541"/>
      <c r="B158" s="230" t="s">
        <v>62</v>
      </c>
      <c r="C158" s="514" t="s">
        <v>639</v>
      </c>
      <c r="D158" s="93" t="s">
        <v>640</v>
      </c>
      <c r="E158" s="93" t="s">
        <v>755</v>
      </c>
      <c r="F158" s="81" t="s">
        <v>670</v>
      </c>
      <c r="G158" s="69">
        <v>160</v>
      </c>
      <c r="H158" s="249">
        <v>40</v>
      </c>
      <c r="I158" s="246">
        <v>40</v>
      </c>
      <c r="J158" s="243">
        <v>1</v>
      </c>
      <c r="K158" s="247"/>
      <c r="L158" s="115">
        <v>0.25</v>
      </c>
      <c r="M158" s="442">
        <v>40</v>
      </c>
      <c r="N158" s="320">
        <v>40</v>
      </c>
      <c r="O158" s="321">
        <v>1</v>
      </c>
      <c r="P158" s="322"/>
      <c r="Q158" s="443">
        <v>0.25</v>
      </c>
      <c r="R158" s="444">
        <v>40</v>
      </c>
      <c r="S158" s="445">
        <v>40</v>
      </c>
      <c r="T158" s="446">
        <v>1</v>
      </c>
      <c r="U158" s="447"/>
      <c r="V158" s="448">
        <v>0</v>
      </c>
      <c r="W158" s="449">
        <v>40</v>
      </c>
      <c r="X158" s="450">
        <v>40</v>
      </c>
      <c r="Y158" s="451">
        <v>1</v>
      </c>
      <c r="Z158" s="452"/>
      <c r="AA158" s="453">
        <v>0</v>
      </c>
    </row>
    <row r="159" spans="1:28" ht="27.6" x14ac:dyDescent="0.3">
      <c r="A159" s="541"/>
      <c r="B159" s="230" t="s">
        <v>62</v>
      </c>
      <c r="C159" s="514"/>
      <c r="D159" s="69" t="s">
        <v>641</v>
      </c>
      <c r="E159" s="69" t="s">
        <v>566</v>
      </c>
      <c r="F159" s="69" t="s">
        <v>671</v>
      </c>
      <c r="G159" s="69">
        <v>6</v>
      </c>
      <c r="H159" s="249">
        <v>1</v>
      </c>
      <c r="I159" s="246">
        <v>1</v>
      </c>
      <c r="J159" s="243">
        <v>1</v>
      </c>
      <c r="K159" s="247"/>
      <c r="L159" s="115">
        <v>0.16666666666666666</v>
      </c>
      <c r="M159" s="454">
        <v>2</v>
      </c>
      <c r="N159" s="320">
        <v>2</v>
      </c>
      <c r="O159" s="321">
        <v>1</v>
      </c>
      <c r="P159" s="324"/>
      <c r="Q159" s="443">
        <v>0.33333333333333331</v>
      </c>
      <c r="R159" s="455">
        <v>2</v>
      </c>
      <c r="S159" s="445">
        <v>2</v>
      </c>
      <c r="T159" s="446">
        <v>1</v>
      </c>
      <c r="U159" s="456"/>
      <c r="V159" s="448">
        <v>0</v>
      </c>
      <c r="W159" s="449">
        <v>1</v>
      </c>
      <c r="X159" s="450">
        <v>1</v>
      </c>
      <c r="Y159" s="451">
        <v>1</v>
      </c>
      <c r="Z159" s="457"/>
      <c r="AA159" s="453">
        <v>0</v>
      </c>
    </row>
    <row r="160" spans="1:28" ht="41.4" x14ac:dyDescent="0.3">
      <c r="A160" s="541"/>
      <c r="B160" s="230" t="s">
        <v>62</v>
      </c>
      <c r="C160" s="514"/>
      <c r="D160" s="81" t="s">
        <v>642</v>
      </c>
      <c r="E160" s="93" t="s">
        <v>565</v>
      </c>
      <c r="F160" s="81" t="s">
        <v>672</v>
      </c>
      <c r="G160" s="69">
        <v>160</v>
      </c>
      <c r="H160" s="249">
        <v>40</v>
      </c>
      <c r="I160" s="246">
        <v>40</v>
      </c>
      <c r="J160" s="243">
        <v>1</v>
      </c>
      <c r="K160" s="247"/>
      <c r="L160" s="115">
        <v>0.25</v>
      </c>
      <c r="M160" s="442">
        <v>40</v>
      </c>
      <c r="N160" s="320">
        <v>40</v>
      </c>
      <c r="O160" s="321">
        <v>1</v>
      </c>
      <c r="P160" s="325"/>
      <c r="Q160" s="443">
        <v>0.25</v>
      </c>
      <c r="R160" s="444">
        <v>40</v>
      </c>
      <c r="S160" s="445">
        <v>40</v>
      </c>
      <c r="T160" s="446">
        <v>1</v>
      </c>
      <c r="U160" s="458"/>
      <c r="V160" s="448">
        <v>0</v>
      </c>
      <c r="W160" s="449">
        <v>40</v>
      </c>
      <c r="X160" s="450">
        <v>40</v>
      </c>
      <c r="Y160" s="451">
        <v>1</v>
      </c>
      <c r="Z160" s="457"/>
      <c r="AA160" s="453">
        <v>0</v>
      </c>
    </row>
    <row r="161" spans="1:27" ht="41.4" x14ac:dyDescent="0.3">
      <c r="A161" s="541"/>
      <c r="B161" s="230" t="s">
        <v>62</v>
      </c>
      <c r="C161" s="514"/>
      <c r="D161" s="81" t="s">
        <v>643</v>
      </c>
      <c r="E161" s="93" t="s">
        <v>567</v>
      </c>
      <c r="F161" s="81" t="s">
        <v>673</v>
      </c>
      <c r="G161" s="69">
        <v>160</v>
      </c>
      <c r="H161" s="249">
        <v>40</v>
      </c>
      <c r="I161" s="246">
        <v>40</v>
      </c>
      <c r="J161" s="243">
        <v>1</v>
      </c>
      <c r="K161" s="247"/>
      <c r="L161" s="115">
        <v>0.25</v>
      </c>
      <c r="M161" s="442">
        <v>40</v>
      </c>
      <c r="N161" s="320">
        <v>40</v>
      </c>
      <c r="O161" s="321">
        <v>1</v>
      </c>
      <c r="P161" s="322"/>
      <c r="Q161" s="443">
        <v>0.25</v>
      </c>
      <c r="R161" s="444">
        <v>40</v>
      </c>
      <c r="S161" s="445">
        <v>40</v>
      </c>
      <c r="T161" s="446">
        <v>1</v>
      </c>
      <c r="U161" s="459"/>
      <c r="V161" s="448">
        <v>0</v>
      </c>
      <c r="W161" s="449">
        <v>40</v>
      </c>
      <c r="X161" s="450">
        <v>40</v>
      </c>
      <c r="Y161" s="451">
        <v>1</v>
      </c>
      <c r="Z161" s="460"/>
      <c r="AA161" s="453">
        <v>0</v>
      </c>
    </row>
    <row r="162" spans="1:27" ht="41.55" customHeight="1" x14ac:dyDescent="0.3">
      <c r="A162" s="541"/>
      <c r="B162" s="230" t="s">
        <v>62</v>
      </c>
      <c r="C162" s="514"/>
      <c r="D162" s="81" t="s">
        <v>644</v>
      </c>
      <c r="E162" s="93" t="s">
        <v>645</v>
      </c>
      <c r="F162" s="81" t="s">
        <v>674</v>
      </c>
      <c r="G162" s="69">
        <v>40</v>
      </c>
      <c r="H162" s="249">
        <v>34</v>
      </c>
      <c r="I162" s="246">
        <v>40</v>
      </c>
      <c r="J162" s="243">
        <v>0.85</v>
      </c>
      <c r="K162" s="247"/>
      <c r="L162" s="115">
        <v>0.85</v>
      </c>
      <c r="M162" s="454">
        <v>6</v>
      </c>
      <c r="N162" s="320">
        <v>6</v>
      </c>
      <c r="O162" s="321">
        <v>1</v>
      </c>
      <c r="P162" s="324"/>
      <c r="Q162" s="443">
        <v>0.15</v>
      </c>
      <c r="R162" s="455">
        <v>0</v>
      </c>
      <c r="S162" s="445">
        <v>0</v>
      </c>
      <c r="T162" s="446">
        <v>0</v>
      </c>
      <c r="U162" s="456"/>
      <c r="V162" s="448">
        <v>0</v>
      </c>
      <c r="W162" s="449">
        <v>0</v>
      </c>
      <c r="X162" s="450">
        <v>0</v>
      </c>
      <c r="Y162" s="451">
        <v>0</v>
      </c>
      <c r="Z162" s="457"/>
      <c r="AA162" s="453">
        <v>0</v>
      </c>
    </row>
    <row r="163" spans="1:27" ht="55.2" customHeight="1" x14ac:dyDescent="0.3">
      <c r="A163" s="541"/>
      <c r="B163" s="230" t="s">
        <v>62</v>
      </c>
      <c r="C163" s="514" t="s">
        <v>646</v>
      </c>
      <c r="D163" s="81" t="s">
        <v>647</v>
      </c>
      <c r="E163" s="93" t="s">
        <v>648</v>
      </c>
      <c r="F163" s="81" t="s">
        <v>675</v>
      </c>
      <c r="G163" s="69">
        <v>1</v>
      </c>
      <c r="H163" s="249">
        <v>1</v>
      </c>
      <c r="I163" s="246">
        <v>1</v>
      </c>
      <c r="J163" s="243">
        <v>1</v>
      </c>
      <c r="K163" s="247"/>
      <c r="L163" s="115">
        <v>1</v>
      </c>
      <c r="M163" s="442">
        <v>0</v>
      </c>
      <c r="N163" s="320">
        <v>0</v>
      </c>
      <c r="O163" s="321">
        <v>0</v>
      </c>
      <c r="P163" s="325"/>
      <c r="Q163" s="443">
        <v>0</v>
      </c>
      <c r="R163" s="444">
        <v>0</v>
      </c>
      <c r="S163" s="445">
        <v>0</v>
      </c>
      <c r="T163" s="446">
        <v>0</v>
      </c>
      <c r="U163" s="458"/>
      <c r="V163" s="448">
        <v>0</v>
      </c>
      <c r="W163" s="449">
        <v>0</v>
      </c>
      <c r="X163" s="461">
        <v>0</v>
      </c>
      <c r="Y163" s="451">
        <v>0</v>
      </c>
      <c r="Z163" s="449"/>
      <c r="AA163" s="453">
        <v>0</v>
      </c>
    </row>
    <row r="164" spans="1:27" ht="27.6" x14ac:dyDescent="0.3">
      <c r="A164" s="541"/>
      <c r="B164" s="230" t="s">
        <v>62</v>
      </c>
      <c r="C164" s="514"/>
      <c r="D164" s="81" t="s">
        <v>649</v>
      </c>
      <c r="E164" s="93" t="s">
        <v>650</v>
      </c>
      <c r="F164" s="81" t="s">
        <v>676</v>
      </c>
      <c r="G164" s="69" t="s">
        <v>669</v>
      </c>
      <c r="H164" s="249">
        <v>120</v>
      </c>
      <c r="I164" s="246">
        <v>120</v>
      </c>
      <c r="J164" s="243">
        <v>1</v>
      </c>
      <c r="K164" s="247"/>
      <c r="L164" s="115">
        <v>1</v>
      </c>
      <c r="M164" s="454">
        <v>120</v>
      </c>
      <c r="N164" s="320">
        <v>120</v>
      </c>
      <c r="O164" s="321">
        <v>1</v>
      </c>
      <c r="P164" s="326"/>
      <c r="Q164" s="443">
        <v>1</v>
      </c>
      <c r="R164" s="455">
        <v>120</v>
      </c>
      <c r="S164" s="445">
        <v>120</v>
      </c>
      <c r="T164" s="446">
        <v>1</v>
      </c>
      <c r="U164" s="462"/>
      <c r="V164" s="448">
        <v>0</v>
      </c>
      <c r="W164" s="449">
        <v>120</v>
      </c>
      <c r="X164" s="450">
        <v>120</v>
      </c>
      <c r="Y164" s="451">
        <v>1</v>
      </c>
      <c r="Z164" s="452"/>
      <c r="AA164" s="453">
        <v>0</v>
      </c>
    </row>
    <row r="165" spans="1:27" ht="41.4" x14ac:dyDescent="0.3">
      <c r="A165" s="541"/>
      <c r="B165" s="230" t="s">
        <v>62</v>
      </c>
      <c r="C165" s="514"/>
      <c r="D165" s="81" t="s">
        <v>651</v>
      </c>
      <c r="E165" s="93" t="s">
        <v>652</v>
      </c>
      <c r="F165" s="81" t="s">
        <v>677</v>
      </c>
      <c r="G165" s="69" t="s">
        <v>669</v>
      </c>
      <c r="H165" s="249">
        <v>120</v>
      </c>
      <c r="I165" s="246">
        <v>120</v>
      </c>
      <c r="J165" s="243">
        <v>1</v>
      </c>
      <c r="K165" s="247"/>
      <c r="L165" s="115">
        <v>1</v>
      </c>
      <c r="M165" s="454">
        <v>120</v>
      </c>
      <c r="N165" s="320">
        <v>120</v>
      </c>
      <c r="O165" s="321">
        <v>1</v>
      </c>
      <c r="P165" s="326"/>
      <c r="Q165" s="443">
        <v>1</v>
      </c>
      <c r="R165" s="455">
        <v>120</v>
      </c>
      <c r="S165" s="445">
        <v>120</v>
      </c>
      <c r="T165" s="446">
        <v>1</v>
      </c>
      <c r="U165" s="463"/>
      <c r="V165" s="448">
        <v>0</v>
      </c>
      <c r="W165" s="449">
        <v>120</v>
      </c>
      <c r="X165" s="450">
        <v>120</v>
      </c>
      <c r="Y165" s="451">
        <v>1</v>
      </c>
      <c r="Z165" s="452"/>
      <c r="AA165" s="453">
        <v>0</v>
      </c>
    </row>
    <row r="166" spans="1:27" ht="41.55" customHeight="1" x14ac:dyDescent="0.3">
      <c r="A166" s="541"/>
      <c r="B166" s="230" t="s">
        <v>62</v>
      </c>
      <c r="C166" s="514"/>
      <c r="D166" s="93" t="s">
        <v>756</v>
      </c>
      <c r="E166" s="248" t="s">
        <v>757</v>
      </c>
      <c r="F166" s="81" t="s">
        <v>758</v>
      </c>
      <c r="G166" s="93">
        <v>160</v>
      </c>
      <c r="H166" s="249">
        <v>0</v>
      </c>
      <c r="I166" s="246">
        <v>0</v>
      </c>
      <c r="J166" s="243">
        <v>0</v>
      </c>
      <c r="K166" s="247"/>
      <c r="L166" s="115">
        <v>0</v>
      </c>
      <c r="M166" s="454">
        <v>160</v>
      </c>
      <c r="N166" s="320">
        <v>160</v>
      </c>
      <c r="O166" s="321">
        <v>1</v>
      </c>
      <c r="P166" s="322"/>
      <c r="Q166" s="443">
        <v>1</v>
      </c>
      <c r="R166" s="445">
        <v>0</v>
      </c>
      <c r="S166" s="445">
        <v>0</v>
      </c>
      <c r="T166" s="446">
        <v>0</v>
      </c>
      <c r="U166" s="464"/>
      <c r="V166" s="448">
        <v>0</v>
      </c>
      <c r="W166" s="449">
        <v>0</v>
      </c>
      <c r="X166" s="450">
        <v>0</v>
      </c>
      <c r="Y166" s="451">
        <v>0</v>
      </c>
      <c r="Z166" s="465"/>
      <c r="AA166" s="453">
        <v>0</v>
      </c>
    </row>
    <row r="167" spans="1:27" ht="55.2" x14ac:dyDescent="0.3">
      <c r="A167" s="541"/>
      <c r="B167" s="230" t="s">
        <v>63</v>
      </c>
      <c r="C167" s="514" t="s">
        <v>653</v>
      </c>
      <c r="D167" s="81" t="s">
        <v>759</v>
      </c>
      <c r="E167" s="93" t="s">
        <v>654</v>
      </c>
      <c r="F167" s="81" t="s">
        <v>678</v>
      </c>
      <c r="G167" s="69">
        <v>4</v>
      </c>
      <c r="H167" s="249">
        <v>1</v>
      </c>
      <c r="I167" s="246">
        <v>1</v>
      </c>
      <c r="J167" s="243">
        <v>1</v>
      </c>
      <c r="K167" s="247" t="s">
        <v>760</v>
      </c>
      <c r="L167" s="115">
        <v>0.25</v>
      </c>
      <c r="M167" s="454">
        <v>1</v>
      </c>
      <c r="N167" s="320">
        <v>1</v>
      </c>
      <c r="O167" s="321">
        <v>1</v>
      </c>
      <c r="P167" s="322" t="s">
        <v>1004</v>
      </c>
      <c r="Q167" s="443">
        <v>0.25</v>
      </c>
      <c r="R167" s="445">
        <v>1</v>
      </c>
      <c r="S167" s="445">
        <v>1</v>
      </c>
      <c r="T167" s="446">
        <v>1</v>
      </c>
      <c r="U167" s="464" t="s">
        <v>1230</v>
      </c>
      <c r="V167" s="448">
        <v>0</v>
      </c>
      <c r="W167" s="449">
        <v>1</v>
      </c>
      <c r="X167" s="450">
        <v>1</v>
      </c>
      <c r="Y167" s="451">
        <v>1</v>
      </c>
      <c r="Z167" s="465" t="s">
        <v>1231</v>
      </c>
      <c r="AA167" s="453">
        <v>0</v>
      </c>
    </row>
    <row r="168" spans="1:27" ht="27.6" x14ac:dyDescent="0.3">
      <c r="A168" s="541"/>
      <c r="B168" s="230" t="s">
        <v>63</v>
      </c>
      <c r="C168" s="514"/>
      <c r="D168" s="81" t="s">
        <v>761</v>
      </c>
      <c r="E168" s="93" t="s">
        <v>762</v>
      </c>
      <c r="F168" s="81" t="s">
        <v>763</v>
      </c>
      <c r="G168" s="69">
        <v>8</v>
      </c>
      <c r="H168" s="249">
        <v>1</v>
      </c>
      <c r="I168" s="249">
        <v>8</v>
      </c>
      <c r="J168" s="243">
        <v>0.125</v>
      </c>
      <c r="K168" s="247"/>
      <c r="L168" s="115">
        <v>0.125</v>
      </c>
      <c r="M168" s="454">
        <v>7</v>
      </c>
      <c r="N168" s="320">
        <v>7</v>
      </c>
      <c r="O168" s="321">
        <v>1</v>
      </c>
      <c r="P168" s="322"/>
      <c r="Q168" s="443">
        <v>0.875</v>
      </c>
      <c r="R168" s="445">
        <v>0</v>
      </c>
      <c r="S168" s="445">
        <v>0</v>
      </c>
      <c r="T168" s="446">
        <v>0</v>
      </c>
      <c r="U168" s="464"/>
      <c r="V168" s="448">
        <v>0</v>
      </c>
      <c r="W168" s="449">
        <v>0</v>
      </c>
      <c r="X168" s="450">
        <v>0</v>
      </c>
      <c r="Y168" s="451">
        <v>0</v>
      </c>
      <c r="Z168" s="465"/>
      <c r="AA168" s="453">
        <v>0</v>
      </c>
    </row>
    <row r="169" spans="1:27" ht="27.6" x14ac:dyDescent="0.3">
      <c r="A169" s="541"/>
      <c r="B169" s="230" t="s">
        <v>63</v>
      </c>
      <c r="C169" s="514"/>
      <c r="D169" s="81" t="s">
        <v>764</v>
      </c>
      <c r="E169" s="93" t="s">
        <v>688</v>
      </c>
      <c r="F169" s="81" t="s">
        <v>763</v>
      </c>
      <c r="G169" s="69">
        <v>183</v>
      </c>
      <c r="H169" s="249">
        <v>178</v>
      </c>
      <c r="I169" s="249">
        <v>183</v>
      </c>
      <c r="J169" s="243">
        <v>0.97267759562841527</v>
      </c>
      <c r="K169" s="247"/>
      <c r="L169" s="115">
        <v>0.97267759562841527</v>
      </c>
      <c r="M169" s="454">
        <v>5</v>
      </c>
      <c r="N169" s="320">
        <v>5</v>
      </c>
      <c r="O169" s="321">
        <v>1</v>
      </c>
      <c r="P169" s="322"/>
      <c r="Q169" s="443">
        <v>2.7322404371584699E-2</v>
      </c>
      <c r="R169" s="445">
        <v>0</v>
      </c>
      <c r="S169" s="445">
        <v>0</v>
      </c>
      <c r="T169" s="446">
        <v>0</v>
      </c>
      <c r="U169" s="464"/>
      <c r="V169" s="448">
        <v>0</v>
      </c>
      <c r="W169" s="449">
        <v>0</v>
      </c>
      <c r="X169" s="450">
        <v>0</v>
      </c>
      <c r="Y169" s="451">
        <v>0</v>
      </c>
      <c r="Z169" s="465"/>
      <c r="AA169" s="453">
        <v>0</v>
      </c>
    </row>
    <row r="170" spans="1:27" ht="27.6" x14ac:dyDescent="0.3">
      <c r="A170" s="541"/>
      <c r="B170" s="230" t="s">
        <v>63</v>
      </c>
      <c r="C170" s="514"/>
      <c r="D170" s="81" t="s">
        <v>765</v>
      </c>
      <c r="E170" s="93" t="s">
        <v>688</v>
      </c>
      <c r="F170" s="81" t="s">
        <v>679</v>
      </c>
      <c r="G170" s="69">
        <v>8</v>
      </c>
      <c r="H170" s="249">
        <v>0</v>
      </c>
      <c r="I170" s="249">
        <v>0</v>
      </c>
      <c r="J170" s="243">
        <v>0</v>
      </c>
      <c r="K170" s="247"/>
      <c r="L170" s="115">
        <v>0</v>
      </c>
      <c r="M170" s="454">
        <v>0</v>
      </c>
      <c r="N170" s="320">
        <v>0</v>
      </c>
      <c r="O170" s="321">
        <v>0</v>
      </c>
      <c r="P170" s="322"/>
      <c r="Q170" s="443">
        <v>0</v>
      </c>
      <c r="R170" s="445">
        <v>3</v>
      </c>
      <c r="S170" s="445">
        <v>8</v>
      </c>
      <c r="T170" s="446">
        <v>0.375</v>
      </c>
      <c r="U170" s="464"/>
      <c r="V170" s="448">
        <v>0.375</v>
      </c>
      <c r="W170" s="449">
        <v>5</v>
      </c>
      <c r="X170" s="450">
        <v>5</v>
      </c>
      <c r="Y170" s="451">
        <v>1</v>
      </c>
      <c r="Z170" s="465"/>
      <c r="AA170" s="453">
        <v>13.333333333333334</v>
      </c>
    </row>
    <row r="171" spans="1:27" ht="27.6" x14ac:dyDescent="0.3">
      <c r="A171" s="541"/>
      <c r="B171" s="230" t="s">
        <v>63</v>
      </c>
      <c r="C171" s="514"/>
      <c r="D171" s="81" t="s">
        <v>766</v>
      </c>
      <c r="E171" s="93" t="s">
        <v>688</v>
      </c>
      <c r="F171" s="81" t="s">
        <v>767</v>
      </c>
      <c r="G171" s="69">
        <v>183</v>
      </c>
      <c r="H171" s="249">
        <v>0</v>
      </c>
      <c r="I171" s="249">
        <v>0</v>
      </c>
      <c r="J171" s="243">
        <v>0</v>
      </c>
      <c r="K171" s="247"/>
      <c r="L171" s="115">
        <v>0</v>
      </c>
      <c r="M171" s="454">
        <v>0</v>
      </c>
      <c r="N171" s="320">
        <v>0</v>
      </c>
      <c r="O171" s="321">
        <v>0</v>
      </c>
      <c r="P171" s="322"/>
      <c r="Q171" s="443">
        <v>0</v>
      </c>
      <c r="R171" s="445">
        <v>170</v>
      </c>
      <c r="S171" s="445">
        <v>183</v>
      </c>
      <c r="T171" s="446">
        <v>0.92896174863387981</v>
      </c>
      <c r="U171" s="464"/>
      <c r="V171" s="448">
        <v>0.92896174863387981</v>
      </c>
      <c r="W171" s="449">
        <v>13</v>
      </c>
      <c r="X171" s="450">
        <v>13</v>
      </c>
      <c r="Y171" s="451">
        <v>1</v>
      </c>
      <c r="Z171" s="465"/>
      <c r="AA171" s="453">
        <v>13.994117647058824</v>
      </c>
    </row>
    <row r="172" spans="1:27" ht="41.4" x14ac:dyDescent="0.3">
      <c r="A172" s="541"/>
      <c r="B172" s="230" t="s">
        <v>63</v>
      </c>
      <c r="C172" s="514"/>
      <c r="D172" s="93" t="s">
        <v>655</v>
      </c>
      <c r="E172" s="93" t="s">
        <v>565</v>
      </c>
      <c r="F172" s="81" t="s">
        <v>679</v>
      </c>
      <c r="G172" s="69" t="s">
        <v>669</v>
      </c>
      <c r="H172" s="249">
        <v>3</v>
      </c>
      <c r="I172" s="249">
        <v>3</v>
      </c>
      <c r="J172" s="243">
        <v>1</v>
      </c>
      <c r="K172" s="247"/>
      <c r="L172" s="115">
        <v>1</v>
      </c>
      <c r="M172" s="454">
        <v>10</v>
      </c>
      <c r="N172" s="320">
        <v>10</v>
      </c>
      <c r="O172" s="321">
        <v>1</v>
      </c>
      <c r="P172" s="322"/>
      <c r="Q172" s="443">
        <v>1</v>
      </c>
      <c r="R172" s="445">
        <v>6</v>
      </c>
      <c r="S172" s="445">
        <v>6</v>
      </c>
      <c r="T172" s="446">
        <v>1</v>
      </c>
      <c r="U172" s="464"/>
      <c r="V172" s="448">
        <v>0</v>
      </c>
      <c r="W172" s="449">
        <v>8</v>
      </c>
      <c r="X172" s="450">
        <v>8</v>
      </c>
      <c r="Y172" s="451">
        <v>1</v>
      </c>
      <c r="Z172" s="465"/>
      <c r="AA172" s="453">
        <v>0</v>
      </c>
    </row>
    <row r="173" spans="1:27" ht="27.6" x14ac:dyDescent="0.3">
      <c r="A173" s="541"/>
      <c r="B173" s="230" t="s">
        <v>63</v>
      </c>
      <c r="C173" s="514"/>
      <c r="D173" s="81" t="s">
        <v>768</v>
      </c>
      <c r="E173" s="248" t="s">
        <v>762</v>
      </c>
      <c r="F173" s="81" t="s">
        <v>769</v>
      </c>
      <c r="G173" s="93">
        <v>36</v>
      </c>
      <c r="H173" s="249">
        <v>9</v>
      </c>
      <c r="I173" s="246">
        <v>9</v>
      </c>
      <c r="J173" s="243">
        <v>1</v>
      </c>
      <c r="K173" s="247"/>
      <c r="L173" s="115">
        <v>0.25</v>
      </c>
      <c r="M173" s="454">
        <v>9</v>
      </c>
      <c r="N173" s="320">
        <v>9</v>
      </c>
      <c r="O173" s="321">
        <v>1</v>
      </c>
      <c r="P173" s="322"/>
      <c r="Q173" s="443">
        <v>0.25</v>
      </c>
      <c r="R173" s="445">
        <v>9</v>
      </c>
      <c r="S173" s="445">
        <v>9</v>
      </c>
      <c r="T173" s="446">
        <v>1</v>
      </c>
      <c r="U173" s="464"/>
      <c r="V173" s="448">
        <v>0.25</v>
      </c>
      <c r="W173" s="449">
        <v>9</v>
      </c>
      <c r="X173" s="450">
        <v>9</v>
      </c>
      <c r="Y173" s="451">
        <v>1</v>
      </c>
      <c r="Z173" s="465"/>
      <c r="AA173" s="453">
        <v>36</v>
      </c>
    </row>
    <row r="174" spans="1:27" ht="41.4" x14ac:dyDescent="0.3">
      <c r="A174" s="541"/>
      <c r="B174" s="230" t="s">
        <v>63</v>
      </c>
      <c r="C174" s="514"/>
      <c r="D174" s="81" t="s">
        <v>770</v>
      </c>
      <c r="E174" s="93" t="s">
        <v>771</v>
      </c>
      <c r="F174" s="93" t="s">
        <v>772</v>
      </c>
      <c r="G174" s="69" t="s">
        <v>669</v>
      </c>
      <c r="H174" s="249">
        <v>0</v>
      </c>
      <c r="I174" s="246">
        <v>0</v>
      </c>
      <c r="J174" s="243">
        <v>0</v>
      </c>
      <c r="K174" s="247"/>
      <c r="L174" s="115">
        <v>0</v>
      </c>
      <c r="M174" s="442">
        <v>1</v>
      </c>
      <c r="N174" s="320">
        <v>1</v>
      </c>
      <c r="O174" s="321">
        <v>1</v>
      </c>
      <c r="P174" s="322"/>
      <c r="Q174" s="443">
        <v>1</v>
      </c>
      <c r="R174" s="445">
        <v>3</v>
      </c>
      <c r="S174" s="445">
        <v>3</v>
      </c>
      <c r="T174" s="446">
        <v>1</v>
      </c>
      <c r="U174" s="464"/>
      <c r="V174" s="448">
        <v>0</v>
      </c>
      <c r="W174" s="449">
        <v>1</v>
      </c>
      <c r="X174" s="450">
        <v>1</v>
      </c>
      <c r="Y174" s="451">
        <v>1</v>
      </c>
      <c r="Z174" s="465"/>
      <c r="AA174" s="453">
        <v>0</v>
      </c>
    </row>
    <row r="175" spans="1:27" ht="27.6" x14ac:dyDescent="0.3">
      <c r="A175" s="541"/>
      <c r="B175" s="230" t="s">
        <v>63</v>
      </c>
      <c r="C175" s="514"/>
      <c r="D175" s="81" t="s">
        <v>773</v>
      </c>
      <c r="E175" s="93" t="s">
        <v>688</v>
      </c>
      <c r="F175" s="81" t="s">
        <v>774</v>
      </c>
      <c r="G175" s="69">
        <v>2</v>
      </c>
      <c r="H175" s="249">
        <v>1</v>
      </c>
      <c r="I175" s="246">
        <v>1</v>
      </c>
      <c r="J175" s="243">
        <v>1</v>
      </c>
      <c r="K175" s="247"/>
      <c r="L175" s="115">
        <v>0.5</v>
      </c>
      <c r="M175" s="442">
        <v>0</v>
      </c>
      <c r="N175" s="320">
        <v>0</v>
      </c>
      <c r="O175" s="321">
        <v>0</v>
      </c>
      <c r="P175" s="322"/>
      <c r="Q175" s="443">
        <v>0</v>
      </c>
      <c r="R175" s="444">
        <v>0</v>
      </c>
      <c r="S175" s="445">
        <v>0</v>
      </c>
      <c r="T175" s="446">
        <v>0</v>
      </c>
      <c r="U175" s="464"/>
      <c r="V175" s="448">
        <v>0</v>
      </c>
      <c r="W175" s="449">
        <v>1</v>
      </c>
      <c r="X175" s="450">
        <v>1</v>
      </c>
      <c r="Y175" s="451">
        <v>1</v>
      </c>
      <c r="Z175" s="465"/>
      <c r="AA175" s="453">
        <v>0</v>
      </c>
    </row>
    <row r="176" spans="1:27" ht="69" customHeight="1" x14ac:dyDescent="0.3">
      <c r="A176" s="541"/>
      <c r="B176" s="230" t="s">
        <v>63</v>
      </c>
      <c r="C176" s="514"/>
      <c r="D176" s="81" t="s">
        <v>775</v>
      </c>
      <c r="E176" s="93" t="s">
        <v>680</v>
      </c>
      <c r="F176" s="93" t="s">
        <v>681</v>
      </c>
      <c r="G176" s="69" t="s">
        <v>669</v>
      </c>
      <c r="H176" s="246">
        <v>16</v>
      </c>
      <c r="I176" s="246">
        <v>16</v>
      </c>
      <c r="J176" s="243">
        <v>1</v>
      </c>
      <c r="K176" s="247"/>
      <c r="L176" s="115">
        <v>1</v>
      </c>
      <c r="M176" s="442">
        <v>21</v>
      </c>
      <c r="N176" s="320">
        <v>21</v>
      </c>
      <c r="O176" s="321">
        <v>1</v>
      </c>
      <c r="P176" s="322"/>
      <c r="Q176" s="443">
        <v>1</v>
      </c>
      <c r="R176" s="444">
        <v>20</v>
      </c>
      <c r="S176" s="445">
        <v>20</v>
      </c>
      <c r="T176" s="446">
        <v>1</v>
      </c>
      <c r="U176" s="464"/>
      <c r="V176" s="448">
        <v>0</v>
      </c>
      <c r="W176" s="449">
        <v>24</v>
      </c>
      <c r="X176" s="450">
        <v>24</v>
      </c>
      <c r="Y176" s="451">
        <v>1</v>
      </c>
      <c r="Z176" s="465"/>
      <c r="AA176" s="453">
        <v>0</v>
      </c>
    </row>
    <row r="177" spans="1:27" ht="27.6" x14ac:dyDescent="0.3">
      <c r="A177" s="541"/>
      <c r="B177" s="230" t="s">
        <v>63</v>
      </c>
      <c r="C177" s="514"/>
      <c r="D177" s="81" t="s">
        <v>776</v>
      </c>
      <c r="E177" s="93" t="s">
        <v>777</v>
      </c>
      <c r="F177" s="81" t="s">
        <v>679</v>
      </c>
      <c r="G177" s="69" t="s">
        <v>669</v>
      </c>
      <c r="H177" s="249">
        <v>6</v>
      </c>
      <c r="I177" s="246">
        <v>6</v>
      </c>
      <c r="J177" s="243">
        <v>1</v>
      </c>
      <c r="K177" s="247"/>
      <c r="L177" s="115">
        <v>1</v>
      </c>
      <c r="M177" s="327">
        <v>8</v>
      </c>
      <c r="N177" s="327">
        <v>8</v>
      </c>
      <c r="O177" s="321">
        <v>1</v>
      </c>
      <c r="P177" s="327"/>
      <c r="Q177" s="443">
        <v>1</v>
      </c>
      <c r="R177" s="447">
        <v>7</v>
      </c>
      <c r="S177" s="447">
        <v>7</v>
      </c>
      <c r="T177" s="446">
        <v>1</v>
      </c>
      <c r="U177" s="447"/>
      <c r="V177" s="448">
        <v>0</v>
      </c>
      <c r="W177" s="449">
        <v>9</v>
      </c>
      <c r="X177" s="449">
        <v>9</v>
      </c>
      <c r="Y177" s="451">
        <v>1</v>
      </c>
      <c r="Z177" s="449"/>
      <c r="AA177" s="453">
        <v>0</v>
      </c>
    </row>
    <row r="178" spans="1:27" ht="82.8" x14ac:dyDescent="0.3">
      <c r="A178" s="541"/>
      <c r="B178" s="230" t="s">
        <v>63</v>
      </c>
      <c r="C178" s="514"/>
      <c r="D178" s="81" t="s">
        <v>778</v>
      </c>
      <c r="E178" s="93" t="s">
        <v>779</v>
      </c>
      <c r="F178" s="81" t="s">
        <v>679</v>
      </c>
      <c r="G178" s="69" t="s">
        <v>669</v>
      </c>
      <c r="H178" s="249">
        <v>13</v>
      </c>
      <c r="I178" s="246">
        <v>13</v>
      </c>
      <c r="J178" s="243">
        <v>1</v>
      </c>
      <c r="K178" s="247" t="s">
        <v>1005</v>
      </c>
      <c r="L178" s="115">
        <v>1</v>
      </c>
      <c r="M178" s="327">
        <v>7</v>
      </c>
      <c r="N178" s="327">
        <v>7</v>
      </c>
      <c r="O178" s="321">
        <v>1</v>
      </c>
      <c r="P178" s="327" t="s">
        <v>1006</v>
      </c>
      <c r="Q178" s="443">
        <v>1</v>
      </c>
      <c r="R178" s="447">
        <v>10</v>
      </c>
      <c r="S178" s="447">
        <v>10</v>
      </c>
      <c r="T178" s="446">
        <v>1</v>
      </c>
      <c r="U178" s="447" t="s">
        <v>1006</v>
      </c>
      <c r="V178" s="448">
        <v>0</v>
      </c>
      <c r="W178" s="449">
        <v>11</v>
      </c>
      <c r="X178" s="449">
        <v>11</v>
      </c>
      <c r="Y178" s="451">
        <v>1</v>
      </c>
      <c r="Z178" s="449" t="s">
        <v>1006</v>
      </c>
      <c r="AA178" s="453">
        <v>0</v>
      </c>
    </row>
    <row r="179" spans="1:27" ht="124.2" customHeight="1" x14ac:dyDescent="0.3">
      <c r="A179" s="541"/>
      <c r="B179" s="230" t="s">
        <v>63</v>
      </c>
      <c r="C179" s="81" t="s">
        <v>682</v>
      </c>
      <c r="D179" s="93" t="s">
        <v>780</v>
      </c>
      <c r="E179" s="93" t="s">
        <v>683</v>
      </c>
      <c r="F179" s="81" t="s">
        <v>679</v>
      </c>
      <c r="G179" s="69" t="s">
        <v>669</v>
      </c>
      <c r="H179" s="249">
        <v>10</v>
      </c>
      <c r="I179" s="246">
        <v>10</v>
      </c>
      <c r="J179" s="243">
        <v>1</v>
      </c>
      <c r="K179" s="247"/>
      <c r="L179" s="115">
        <v>1</v>
      </c>
      <c r="M179" s="327">
        <v>3</v>
      </c>
      <c r="N179" s="327">
        <v>3</v>
      </c>
      <c r="O179" s="321">
        <v>1</v>
      </c>
      <c r="P179" s="327" t="s">
        <v>1007</v>
      </c>
      <c r="Q179" s="443">
        <v>1</v>
      </c>
      <c r="R179" s="447">
        <v>4</v>
      </c>
      <c r="S179" s="447">
        <v>4</v>
      </c>
      <c r="T179" s="446">
        <v>1</v>
      </c>
      <c r="U179" s="447" t="s">
        <v>1232</v>
      </c>
      <c r="V179" s="448">
        <v>0</v>
      </c>
      <c r="W179" s="449">
        <v>16</v>
      </c>
      <c r="X179" s="449">
        <v>16</v>
      </c>
      <c r="Y179" s="451">
        <v>1</v>
      </c>
      <c r="Z179" s="449" t="s">
        <v>1233</v>
      </c>
      <c r="AA179" s="453">
        <v>0</v>
      </c>
    </row>
    <row r="180" spans="1:27" ht="82.8" x14ac:dyDescent="0.3">
      <c r="A180" s="541"/>
      <c r="B180" s="230" t="s">
        <v>63</v>
      </c>
      <c r="C180" s="519" t="s">
        <v>684</v>
      </c>
      <c r="D180" s="93" t="s">
        <v>781</v>
      </c>
      <c r="E180" s="93" t="s">
        <v>685</v>
      </c>
      <c r="F180" s="81" t="s">
        <v>686</v>
      </c>
      <c r="G180" s="69">
        <v>4</v>
      </c>
      <c r="H180" s="249">
        <v>1</v>
      </c>
      <c r="I180" s="246">
        <v>1</v>
      </c>
      <c r="J180" s="243">
        <v>1</v>
      </c>
      <c r="K180" s="247"/>
      <c r="L180" s="115">
        <v>0.25</v>
      </c>
      <c r="M180" s="327">
        <v>1</v>
      </c>
      <c r="N180" s="327">
        <v>1</v>
      </c>
      <c r="O180" s="321">
        <v>1</v>
      </c>
      <c r="P180" s="327"/>
      <c r="Q180" s="443">
        <v>0.25</v>
      </c>
      <c r="R180" s="447">
        <v>1</v>
      </c>
      <c r="S180" s="447">
        <v>1</v>
      </c>
      <c r="T180" s="446">
        <v>1</v>
      </c>
      <c r="U180" s="447"/>
      <c r="V180" s="448">
        <v>0.25</v>
      </c>
      <c r="W180" s="449">
        <v>1</v>
      </c>
      <c r="X180" s="449">
        <v>1</v>
      </c>
      <c r="Y180" s="451">
        <v>1</v>
      </c>
      <c r="Z180" s="449"/>
      <c r="AA180" s="453">
        <v>4</v>
      </c>
    </row>
    <row r="181" spans="1:27" ht="82.8" x14ac:dyDescent="0.3">
      <c r="A181" s="541"/>
      <c r="B181" s="230" t="s">
        <v>63</v>
      </c>
      <c r="C181" s="519"/>
      <c r="D181" s="93" t="s">
        <v>782</v>
      </c>
      <c r="E181" s="93" t="s">
        <v>687</v>
      </c>
      <c r="F181" s="81" t="s">
        <v>679</v>
      </c>
      <c r="G181" s="93">
        <v>4</v>
      </c>
      <c r="H181" s="249">
        <v>1</v>
      </c>
      <c r="I181" s="246">
        <v>1</v>
      </c>
      <c r="J181" s="243">
        <v>1</v>
      </c>
      <c r="K181" s="247"/>
      <c r="L181" s="115">
        <v>0.25</v>
      </c>
      <c r="M181" s="327">
        <v>1</v>
      </c>
      <c r="N181" s="327">
        <v>1</v>
      </c>
      <c r="O181" s="321">
        <v>1</v>
      </c>
      <c r="P181" s="327"/>
      <c r="Q181" s="443">
        <v>0.25</v>
      </c>
      <c r="R181" s="447">
        <v>1</v>
      </c>
      <c r="S181" s="447">
        <v>1</v>
      </c>
      <c r="T181" s="446">
        <v>1</v>
      </c>
      <c r="U181" s="447"/>
      <c r="V181" s="448">
        <v>0.25</v>
      </c>
      <c r="W181" s="449">
        <v>1</v>
      </c>
      <c r="X181" s="449">
        <v>1</v>
      </c>
      <c r="Y181" s="451">
        <v>1</v>
      </c>
      <c r="Z181" s="449"/>
      <c r="AA181" s="453">
        <v>4</v>
      </c>
    </row>
    <row r="182" spans="1:27" ht="41.4" x14ac:dyDescent="0.3">
      <c r="A182" s="541"/>
      <c r="B182" s="230" t="s">
        <v>63</v>
      </c>
      <c r="C182" s="519"/>
      <c r="D182" s="69" t="s">
        <v>783</v>
      </c>
      <c r="E182" s="69" t="s">
        <v>688</v>
      </c>
      <c r="F182" s="81" t="s">
        <v>679</v>
      </c>
      <c r="G182" s="69">
        <v>4</v>
      </c>
      <c r="H182" s="250">
        <v>1</v>
      </c>
      <c r="I182" s="250">
        <v>1</v>
      </c>
      <c r="J182" s="243">
        <v>1</v>
      </c>
      <c r="K182" s="247"/>
      <c r="L182" s="115">
        <v>0.25</v>
      </c>
      <c r="M182" s="327">
        <v>1</v>
      </c>
      <c r="N182" s="327">
        <v>1</v>
      </c>
      <c r="O182" s="321">
        <v>1</v>
      </c>
      <c r="P182" s="327"/>
      <c r="Q182" s="443">
        <v>0.25</v>
      </c>
      <c r="R182" s="447">
        <v>1</v>
      </c>
      <c r="S182" s="447">
        <v>1</v>
      </c>
      <c r="T182" s="446">
        <v>1</v>
      </c>
      <c r="U182" s="447"/>
      <c r="V182" s="448">
        <v>0.25</v>
      </c>
      <c r="W182" s="449">
        <v>1</v>
      </c>
      <c r="X182" s="449">
        <v>1</v>
      </c>
      <c r="Y182" s="451">
        <v>1</v>
      </c>
      <c r="Z182" s="449"/>
      <c r="AA182" s="453">
        <v>4</v>
      </c>
    </row>
    <row r="183" spans="1:27" ht="69" x14ac:dyDescent="0.3">
      <c r="A183" s="541"/>
      <c r="B183" s="121" t="s">
        <v>604</v>
      </c>
      <c r="C183" s="126"/>
      <c r="D183" s="93" t="s">
        <v>532</v>
      </c>
      <c r="E183" s="93" t="s">
        <v>533</v>
      </c>
      <c r="F183" s="93" t="s">
        <v>552</v>
      </c>
      <c r="G183" s="251">
        <v>16</v>
      </c>
      <c r="H183" s="252">
        <v>4</v>
      </c>
      <c r="I183" s="247">
        <v>4</v>
      </c>
      <c r="J183" s="243">
        <f t="shared" ref="J183:J189" si="103">IFERROR((H183/I183),0)</f>
        <v>1</v>
      </c>
      <c r="K183" s="244"/>
      <c r="L183" s="245">
        <f t="shared" ref="L183:L189" si="104">IFERROR(IF(G183="Según demanda",H183/I183,H183/G183),0)</f>
        <v>0.25</v>
      </c>
      <c r="M183" s="322">
        <v>4</v>
      </c>
      <c r="N183" s="322">
        <v>4</v>
      </c>
      <c r="O183" s="321">
        <f t="shared" ref="O183:O189" si="105">IFERROR((M183/N183),0)</f>
        <v>1</v>
      </c>
      <c r="P183" s="328"/>
      <c r="Q183" s="323">
        <f>IFERROR(IF(G183="Según demanda",M183/N183,M183/G183),0)</f>
        <v>0.25</v>
      </c>
      <c r="R183" s="92"/>
      <c r="S183" s="92"/>
      <c r="T183" s="131">
        <v>1</v>
      </c>
      <c r="U183" s="126"/>
      <c r="V183" s="119">
        <v>0.33333333333333331</v>
      </c>
      <c r="W183" s="7"/>
      <c r="X183" s="92"/>
      <c r="Y183" s="131">
        <v>0</v>
      </c>
      <c r="Z183" s="9"/>
      <c r="AA183" s="119">
        <v>0.33333333333333331</v>
      </c>
    </row>
    <row r="184" spans="1:27" ht="55.2" customHeight="1" x14ac:dyDescent="0.3">
      <c r="A184" s="541"/>
      <c r="B184" s="121" t="s">
        <v>604</v>
      </c>
      <c r="C184" s="475" t="s">
        <v>534</v>
      </c>
      <c r="D184" s="158" t="s">
        <v>535</v>
      </c>
      <c r="E184" s="88" t="s">
        <v>536</v>
      </c>
      <c r="F184" s="92" t="s">
        <v>689</v>
      </c>
      <c r="G184" s="251">
        <v>12</v>
      </c>
      <c r="H184" s="252">
        <v>4</v>
      </c>
      <c r="I184" s="247">
        <v>4</v>
      </c>
      <c r="J184" s="243">
        <f t="shared" si="103"/>
        <v>1</v>
      </c>
      <c r="K184" s="244"/>
      <c r="L184" s="245">
        <f t="shared" si="104"/>
        <v>0.33333333333333331</v>
      </c>
      <c r="M184" s="322">
        <v>3</v>
      </c>
      <c r="N184" s="322">
        <v>3</v>
      </c>
      <c r="O184" s="321">
        <f t="shared" si="105"/>
        <v>1</v>
      </c>
      <c r="P184" s="328" t="s">
        <v>784</v>
      </c>
      <c r="Q184" s="323">
        <f t="shared" ref="Q184:Q189" si="106">IFERROR(IF(G184="Según demanda",M184/N184,M184/G184),0)</f>
        <v>0.25</v>
      </c>
      <c r="R184" s="92"/>
      <c r="S184" s="92"/>
      <c r="T184" s="131">
        <v>1</v>
      </c>
      <c r="U184" s="102"/>
      <c r="V184" s="119">
        <v>0</v>
      </c>
      <c r="W184" s="7"/>
      <c r="X184" s="92"/>
      <c r="Y184" s="131">
        <v>0</v>
      </c>
      <c r="Z184" s="9"/>
      <c r="AA184" s="119">
        <v>0</v>
      </c>
    </row>
    <row r="185" spans="1:27" ht="41.4" x14ac:dyDescent="0.3">
      <c r="A185" s="541"/>
      <c r="B185" s="121" t="s">
        <v>604</v>
      </c>
      <c r="C185" s="477"/>
      <c r="D185" s="158" t="s">
        <v>537</v>
      </c>
      <c r="E185" s="88" t="s">
        <v>538</v>
      </c>
      <c r="F185" s="92" t="s">
        <v>552</v>
      </c>
      <c r="G185" s="251">
        <v>2</v>
      </c>
      <c r="H185" s="252">
        <v>3</v>
      </c>
      <c r="I185" s="247">
        <v>3</v>
      </c>
      <c r="J185" s="243">
        <f t="shared" si="103"/>
        <v>1</v>
      </c>
      <c r="K185" s="244" t="s">
        <v>784</v>
      </c>
      <c r="L185" s="245">
        <f t="shared" si="104"/>
        <v>1.5</v>
      </c>
      <c r="M185" s="322">
        <v>0</v>
      </c>
      <c r="N185" s="322">
        <v>0</v>
      </c>
      <c r="O185" s="321">
        <f t="shared" si="105"/>
        <v>0</v>
      </c>
      <c r="P185" s="322" t="s">
        <v>1008</v>
      </c>
      <c r="Q185" s="323">
        <f t="shared" si="106"/>
        <v>0</v>
      </c>
      <c r="R185" s="92"/>
      <c r="S185" s="92"/>
      <c r="T185" s="131">
        <v>1</v>
      </c>
      <c r="U185" s="102"/>
      <c r="V185" s="119">
        <v>0.33333333333333331</v>
      </c>
      <c r="W185" s="7"/>
      <c r="X185" s="92"/>
      <c r="Y185" s="131">
        <v>0</v>
      </c>
      <c r="Z185" s="9"/>
      <c r="AA185" s="119">
        <v>0.33333333333333331</v>
      </c>
    </row>
    <row r="186" spans="1:27" ht="69.599999999999994" x14ac:dyDescent="0.3">
      <c r="A186" s="541"/>
      <c r="B186" s="121" t="s">
        <v>604</v>
      </c>
      <c r="C186" s="100" t="s">
        <v>539</v>
      </c>
      <c r="D186" s="158" t="s">
        <v>540</v>
      </c>
      <c r="E186" s="88" t="s">
        <v>541</v>
      </c>
      <c r="F186" s="92" t="s">
        <v>690</v>
      </c>
      <c r="G186" s="251">
        <v>12</v>
      </c>
      <c r="H186" s="252">
        <v>0</v>
      </c>
      <c r="I186" s="247">
        <v>0</v>
      </c>
      <c r="J186" s="243">
        <f t="shared" si="103"/>
        <v>0</v>
      </c>
      <c r="K186" s="244" t="s">
        <v>785</v>
      </c>
      <c r="L186" s="245">
        <f t="shared" si="104"/>
        <v>0</v>
      </c>
      <c r="M186" s="322">
        <v>3</v>
      </c>
      <c r="N186" s="322">
        <v>3</v>
      </c>
      <c r="O186" s="321">
        <f t="shared" si="105"/>
        <v>1</v>
      </c>
      <c r="P186" s="322"/>
      <c r="Q186" s="323">
        <f t="shared" si="106"/>
        <v>0.25</v>
      </c>
      <c r="R186" s="3"/>
      <c r="S186" s="92"/>
      <c r="T186" s="131">
        <v>0</v>
      </c>
      <c r="U186" s="9"/>
      <c r="V186" s="119">
        <v>0.33333333333333331</v>
      </c>
      <c r="W186" s="3"/>
      <c r="X186" s="92"/>
      <c r="Y186" s="131">
        <v>0</v>
      </c>
      <c r="Z186" s="9"/>
      <c r="AA186" s="119">
        <v>0.33333333333333331</v>
      </c>
    </row>
    <row r="187" spans="1:27" ht="55.2" x14ac:dyDescent="0.3">
      <c r="A187" s="541"/>
      <c r="B187" s="121" t="s">
        <v>604</v>
      </c>
      <c r="C187" s="88" t="s">
        <v>542</v>
      </c>
      <c r="D187" s="158" t="s">
        <v>543</v>
      </c>
      <c r="E187" s="88" t="s">
        <v>544</v>
      </c>
      <c r="F187" s="92" t="s">
        <v>691</v>
      </c>
      <c r="G187" s="251">
        <v>12</v>
      </c>
      <c r="H187" s="252">
        <v>3</v>
      </c>
      <c r="I187" s="247">
        <v>3</v>
      </c>
      <c r="J187" s="243">
        <f t="shared" si="103"/>
        <v>1</v>
      </c>
      <c r="K187" s="247" t="s">
        <v>786</v>
      </c>
      <c r="L187" s="245">
        <f t="shared" si="104"/>
        <v>0.25</v>
      </c>
      <c r="M187" s="322">
        <v>3</v>
      </c>
      <c r="N187" s="322">
        <v>3</v>
      </c>
      <c r="O187" s="321">
        <f t="shared" si="105"/>
        <v>1</v>
      </c>
      <c r="P187" s="322" t="s">
        <v>786</v>
      </c>
      <c r="Q187" s="323">
        <f t="shared" si="106"/>
        <v>0.25</v>
      </c>
      <c r="R187" s="3"/>
      <c r="S187" s="92"/>
      <c r="T187" s="131">
        <v>0</v>
      </c>
      <c r="U187" s="88"/>
      <c r="V187" s="119">
        <v>0.25</v>
      </c>
      <c r="W187" s="3"/>
      <c r="X187" s="92"/>
      <c r="Y187" s="131">
        <v>0</v>
      </c>
      <c r="Z187" s="9"/>
      <c r="AA187" s="119">
        <v>0.25</v>
      </c>
    </row>
    <row r="188" spans="1:27" ht="82.8" x14ac:dyDescent="0.3">
      <c r="A188" s="541"/>
      <c r="B188" s="121" t="s">
        <v>604</v>
      </c>
      <c r="C188" s="88" t="s">
        <v>545</v>
      </c>
      <c r="D188" s="158" t="s">
        <v>546</v>
      </c>
      <c r="E188" s="88" t="s">
        <v>547</v>
      </c>
      <c r="F188" s="92" t="s">
        <v>692</v>
      </c>
      <c r="G188" s="251">
        <v>12</v>
      </c>
      <c r="H188" s="252">
        <v>3</v>
      </c>
      <c r="I188" s="247">
        <v>3</v>
      </c>
      <c r="J188" s="243">
        <f t="shared" si="103"/>
        <v>1</v>
      </c>
      <c r="K188" s="247" t="s">
        <v>786</v>
      </c>
      <c r="L188" s="245">
        <f t="shared" si="104"/>
        <v>0.25</v>
      </c>
      <c r="M188" s="322">
        <v>3</v>
      </c>
      <c r="N188" s="322">
        <v>3</v>
      </c>
      <c r="O188" s="321">
        <f t="shared" si="105"/>
        <v>1</v>
      </c>
      <c r="P188" s="322" t="s">
        <v>1009</v>
      </c>
      <c r="Q188" s="323">
        <f t="shared" si="106"/>
        <v>0.25</v>
      </c>
      <c r="R188" s="3"/>
      <c r="S188" s="92"/>
      <c r="T188" s="131">
        <v>0</v>
      </c>
      <c r="U188" s="92"/>
      <c r="V188" s="119">
        <v>0.25</v>
      </c>
      <c r="W188" s="3"/>
      <c r="X188" s="92"/>
      <c r="Y188" s="131">
        <v>0</v>
      </c>
      <c r="Z188" s="9"/>
      <c r="AA188" s="119">
        <v>0.25</v>
      </c>
    </row>
    <row r="189" spans="1:27" ht="82.8" x14ac:dyDescent="0.3">
      <c r="A189" s="541"/>
      <c r="B189" s="121" t="s">
        <v>604</v>
      </c>
      <c r="C189" s="105" t="s">
        <v>548</v>
      </c>
      <c r="D189" s="158" t="s">
        <v>549</v>
      </c>
      <c r="E189" s="88" t="s">
        <v>550</v>
      </c>
      <c r="F189" s="92" t="s">
        <v>693</v>
      </c>
      <c r="G189" s="251">
        <v>12</v>
      </c>
      <c r="H189" s="252">
        <v>3</v>
      </c>
      <c r="I189" s="247">
        <v>3</v>
      </c>
      <c r="J189" s="243">
        <f t="shared" si="103"/>
        <v>1</v>
      </c>
      <c r="K189" s="247" t="s">
        <v>787</v>
      </c>
      <c r="L189" s="245">
        <f t="shared" si="104"/>
        <v>0.25</v>
      </c>
      <c r="M189" s="329">
        <v>3</v>
      </c>
      <c r="N189" s="329">
        <v>3</v>
      </c>
      <c r="O189" s="321">
        <f t="shared" si="105"/>
        <v>1</v>
      </c>
      <c r="P189" s="322" t="s">
        <v>1010</v>
      </c>
      <c r="Q189" s="323">
        <f t="shared" si="106"/>
        <v>0.25</v>
      </c>
      <c r="R189" s="7"/>
      <c r="S189" s="7"/>
      <c r="T189" s="131">
        <v>0</v>
      </c>
      <c r="U189" s="3"/>
      <c r="V189" s="119">
        <v>0</v>
      </c>
      <c r="W189" s="7"/>
      <c r="X189" s="7"/>
      <c r="Y189" s="131">
        <v>0</v>
      </c>
      <c r="Z189" s="3"/>
      <c r="AA189" s="119">
        <v>0</v>
      </c>
    </row>
    <row r="190" spans="1:27" ht="75" customHeight="1" x14ac:dyDescent="0.3">
      <c r="A190" s="541"/>
      <c r="B190" s="121" t="s">
        <v>788</v>
      </c>
      <c r="C190" s="92" t="s">
        <v>789</v>
      </c>
      <c r="D190" s="750" t="s">
        <v>790</v>
      </c>
      <c r="E190" s="92" t="s">
        <v>569</v>
      </c>
      <c r="F190" s="694" t="s">
        <v>1234</v>
      </c>
      <c r="G190" s="751">
        <v>7</v>
      </c>
      <c r="H190" s="7">
        <v>0</v>
      </c>
      <c r="I190" s="7">
        <v>0</v>
      </c>
      <c r="J190" s="22">
        <v>0</v>
      </c>
      <c r="K190" s="92" t="s">
        <v>791</v>
      </c>
      <c r="L190" s="22">
        <v>0</v>
      </c>
      <c r="M190" s="7">
        <v>0</v>
      </c>
      <c r="N190" s="7">
        <v>0</v>
      </c>
      <c r="O190" s="7">
        <v>0</v>
      </c>
      <c r="P190" s="92" t="s">
        <v>1099</v>
      </c>
      <c r="Q190" s="752">
        <v>0</v>
      </c>
      <c r="R190" s="7">
        <v>7</v>
      </c>
      <c r="S190" s="7">
        <v>7</v>
      </c>
      <c r="T190" s="130">
        <v>1</v>
      </c>
      <c r="U190" s="92" t="s">
        <v>1235</v>
      </c>
      <c r="V190" s="752">
        <v>1</v>
      </c>
      <c r="W190" s="7">
        <v>0</v>
      </c>
      <c r="X190" s="7">
        <v>0</v>
      </c>
      <c r="Y190" s="130">
        <v>0</v>
      </c>
      <c r="Z190" s="92" t="s">
        <v>1236</v>
      </c>
      <c r="AA190" s="752">
        <v>1</v>
      </c>
    </row>
    <row r="191" spans="1:27" ht="106.95" customHeight="1" x14ac:dyDescent="0.3">
      <c r="A191" s="541"/>
      <c r="B191" s="121" t="s">
        <v>788</v>
      </c>
      <c r="C191" s="92" t="s">
        <v>568</v>
      </c>
      <c r="D191" s="750" t="s">
        <v>792</v>
      </c>
      <c r="E191" s="92" t="s">
        <v>1237</v>
      </c>
      <c r="F191" s="92" t="s">
        <v>1238</v>
      </c>
      <c r="G191" s="751">
        <v>2500</v>
      </c>
      <c r="H191" s="87">
        <v>327</v>
      </c>
      <c r="I191" s="87">
        <v>332</v>
      </c>
      <c r="J191" s="22">
        <v>0.95699999999999996</v>
      </c>
      <c r="K191" s="753" t="s">
        <v>793</v>
      </c>
      <c r="L191" s="21">
        <v>0.13</v>
      </c>
      <c r="M191" s="92">
        <v>354</v>
      </c>
      <c r="N191" s="87">
        <v>354</v>
      </c>
      <c r="O191" s="22">
        <v>1</v>
      </c>
      <c r="P191" s="753" t="s">
        <v>793</v>
      </c>
      <c r="Q191" s="752">
        <v>0.24</v>
      </c>
      <c r="R191" s="754">
        <v>346</v>
      </c>
      <c r="S191" s="87" t="s">
        <v>1239</v>
      </c>
      <c r="T191" s="130">
        <v>0.96899999999999997</v>
      </c>
      <c r="U191" s="753" t="s">
        <v>793</v>
      </c>
      <c r="V191" s="752">
        <v>0.4108</v>
      </c>
      <c r="W191" s="754">
        <v>292</v>
      </c>
      <c r="X191" s="70">
        <v>299</v>
      </c>
      <c r="Y191" s="130">
        <v>0.98</v>
      </c>
      <c r="Z191" s="753" t="s">
        <v>793</v>
      </c>
      <c r="AA191" s="752">
        <v>0.99</v>
      </c>
    </row>
    <row r="192" spans="1:27" ht="117" customHeight="1" thickBot="1" x14ac:dyDescent="0.35">
      <c r="A192" s="541"/>
      <c r="B192" s="121" t="s">
        <v>788</v>
      </c>
      <c r="C192" s="92" t="s">
        <v>568</v>
      </c>
      <c r="D192" s="750" t="s">
        <v>1240</v>
      </c>
      <c r="E192" s="92" t="s">
        <v>1241</v>
      </c>
      <c r="F192" s="92" t="s">
        <v>1242</v>
      </c>
      <c r="G192" s="755">
        <v>5430</v>
      </c>
      <c r="H192" s="756">
        <v>1263</v>
      </c>
      <c r="I192" s="87">
        <v>1263</v>
      </c>
      <c r="J192" s="22">
        <v>1</v>
      </c>
      <c r="K192" s="87" t="s">
        <v>794</v>
      </c>
      <c r="L192" s="92">
        <v>23</v>
      </c>
      <c r="M192" s="7">
        <v>1296</v>
      </c>
      <c r="N192" s="70">
        <v>1297</v>
      </c>
      <c r="O192" s="22">
        <v>0.99</v>
      </c>
      <c r="P192" s="87" t="s">
        <v>1243</v>
      </c>
      <c r="Q192" s="752">
        <v>0.47</v>
      </c>
      <c r="R192" s="3">
        <v>11</v>
      </c>
      <c r="S192" s="757" t="s">
        <v>1244</v>
      </c>
      <c r="T192" s="130">
        <v>1</v>
      </c>
      <c r="U192" s="92" t="s">
        <v>1245</v>
      </c>
      <c r="V192" s="752">
        <v>0.47</v>
      </c>
      <c r="W192" s="754">
        <v>2859</v>
      </c>
      <c r="X192" s="758" t="s">
        <v>1246</v>
      </c>
      <c r="Y192" s="130">
        <v>0.999</v>
      </c>
      <c r="Z192" s="754" t="s">
        <v>1247</v>
      </c>
      <c r="AA192" s="752">
        <v>0.999</v>
      </c>
    </row>
    <row r="193" spans="1:27" ht="108.45" customHeight="1" x14ac:dyDescent="0.3">
      <c r="A193" s="541"/>
      <c r="B193" s="121" t="s">
        <v>788</v>
      </c>
      <c r="C193" s="92" t="s">
        <v>568</v>
      </c>
      <c r="D193" s="750" t="s">
        <v>795</v>
      </c>
      <c r="E193" s="92" t="s">
        <v>638</v>
      </c>
      <c r="F193" s="694" t="s">
        <v>1248</v>
      </c>
      <c r="G193" s="99">
        <v>1</v>
      </c>
      <c r="H193" s="87">
        <v>0</v>
      </c>
      <c r="I193" s="87">
        <v>0</v>
      </c>
      <c r="J193" s="87">
        <v>0</v>
      </c>
      <c r="K193" s="87" t="s">
        <v>1249</v>
      </c>
      <c r="L193" s="21">
        <v>0</v>
      </c>
      <c r="M193" s="87">
        <v>0</v>
      </c>
      <c r="N193" s="70">
        <v>0</v>
      </c>
      <c r="O193" s="22">
        <v>0</v>
      </c>
      <c r="P193" s="87" t="s">
        <v>1250</v>
      </c>
      <c r="Q193" s="752">
        <v>1</v>
      </c>
      <c r="R193" s="754">
        <v>0</v>
      </c>
      <c r="S193" s="758" t="s">
        <v>1210</v>
      </c>
      <c r="T193" s="130">
        <v>0</v>
      </c>
      <c r="U193" s="87" t="s">
        <v>1251</v>
      </c>
      <c r="V193" s="752">
        <v>0</v>
      </c>
      <c r="W193" s="754">
        <v>1</v>
      </c>
      <c r="X193" s="758" t="s">
        <v>1176</v>
      </c>
      <c r="Y193" s="130">
        <v>1</v>
      </c>
      <c r="Z193" s="759" t="s">
        <v>1252</v>
      </c>
      <c r="AA193" s="752">
        <v>1</v>
      </c>
    </row>
    <row r="194" spans="1:27" ht="97.2" customHeight="1" x14ac:dyDescent="0.3">
      <c r="A194" s="542"/>
      <c r="B194" s="121" t="s">
        <v>788</v>
      </c>
      <c r="C194" s="92" t="s">
        <v>568</v>
      </c>
      <c r="D194" s="760" t="s">
        <v>796</v>
      </c>
      <c r="E194" s="92" t="s">
        <v>1253</v>
      </c>
      <c r="F194" s="92" t="s">
        <v>1100</v>
      </c>
      <c r="G194" s="751">
        <v>52000</v>
      </c>
      <c r="H194" s="87">
        <v>2984</v>
      </c>
      <c r="I194" s="7">
        <v>3500</v>
      </c>
      <c r="J194" s="22">
        <v>0.85</v>
      </c>
      <c r="K194" s="87" t="s">
        <v>1254</v>
      </c>
      <c r="L194" s="21">
        <v>5.7000000000000002E-2</v>
      </c>
      <c r="M194" s="87">
        <v>4854</v>
      </c>
      <c r="N194" s="70">
        <v>5000</v>
      </c>
      <c r="O194" s="22">
        <v>0.97</v>
      </c>
      <c r="P194" s="87" t="s">
        <v>1101</v>
      </c>
      <c r="Q194" s="752">
        <v>0.15</v>
      </c>
      <c r="R194" s="754">
        <v>32479</v>
      </c>
      <c r="S194" s="754">
        <v>32500</v>
      </c>
      <c r="T194" s="130">
        <v>0.999</v>
      </c>
      <c r="U194" s="87" t="s">
        <v>1255</v>
      </c>
      <c r="V194" s="752">
        <v>0.77500000000000002</v>
      </c>
      <c r="W194" s="754">
        <v>10777</v>
      </c>
      <c r="X194" s="758" t="s">
        <v>1256</v>
      </c>
      <c r="Y194" s="130">
        <v>0.97899999999999998</v>
      </c>
      <c r="Z194" s="87" t="s">
        <v>1257</v>
      </c>
      <c r="AA194" s="752">
        <v>0.98</v>
      </c>
    </row>
    <row r="195" spans="1:27" ht="191.4" x14ac:dyDescent="0.3">
      <c r="A195" s="528" t="s">
        <v>660</v>
      </c>
      <c r="B195" s="213" t="s">
        <v>551</v>
      </c>
      <c r="C195" s="214" t="s">
        <v>539</v>
      </c>
      <c r="D195" s="215" t="s">
        <v>664</v>
      </c>
      <c r="E195" s="216" t="s">
        <v>665</v>
      </c>
      <c r="F195" s="217" t="s">
        <v>666</v>
      </c>
      <c r="G195" s="218">
        <v>11</v>
      </c>
      <c r="H195" s="219">
        <v>3</v>
      </c>
      <c r="I195" s="219">
        <v>3</v>
      </c>
      <c r="J195" s="220">
        <f>IFERROR((H195/I195),0)</f>
        <v>1</v>
      </c>
      <c r="K195" s="217" t="s">
        <v>986</v>
      </c>
      <c r="L195" s="221">
        <v>1</v>
      </c>
      <c r="M195" s="222">
        <v>3</v>
      </c>
      <c r="N195" s="222">
        <v>3</v>
      </c>
      <c r="O195" s="94">
        <f>IFERROR((M195/N195),0)</f>
        <v>1</v>
      </c>
      <c r="P195" s="217" t="s">
        <v>987</v>
      </c>
      <c r="Q195" s="223">
        <f t="shared" ref="Q195:Q202" si="107">IFERROR(IF(G195="Según demanda",(M195+H195)/(I195+N195),(M195+H195)/G195),0)</f>
        <v>0.54545454545454541</v>
      </c>
      <c r="R195" s="224">
        <v>3</v>
      </c>
      <c r="S195" s="224">
        <v>3</v>
      </c>
      <c r="T195" s="94">
        <f t="shared" ref="T195:T204" si="108">IFERROR((R195/S195),0)</f>
        <v>1</v>
      </c>
      <c r="U195" s="397" t="s">
        <v>1145</v>
      </c>
      <c r="V195" s="223">
        <f t="shared" ref="V195:V218" si="109">IFERROR(IF(G195="Según demanda",(R195+M195+H195)/(I195+N195+S195),(R195+M195+H195)/G195),0)</f>
        <v>0.81818181818181823</v>
      </c>
      <c r="W195" s="7">
        <v>2</v>
      </c>
      <c r="X195" s="7">
        <v>2</v>
      </c>
      <c r="Y195" s="130">
        <f>IFERROR((W195/X195),0)</f>
        <v>1</v>
      </c>
      <c r="Z195" s="3" t="s">
        <v>1258</v>
      </c>
      <c r="AA195" s="119">
        <f t="shared" ref="AA195:AA199" si="110">IFERROR(IF(G195="Según demanda",(W195+R195+M195+H195)/(I195+N195+S195+X195),(W195+R195+M195+H195)/G195),0)</f>
        <v>1</v>
      </c>
    </row>
    <row r="196" spans="1:27" ht="139.19999999999999" customHeight="1" x14ac:dyDescent="0.3">
      <c r="A196" s="529"/>
      <c r="B196" s="531" t="s">
        <v>570</v>
      </c>
      <c r="C196" s="164" t="s">
        <v>571</v>
      </c>
      <c r="D196" s="165" t="s">
        <v>572</v>
      </c>
      <c r="E196" s="166" t="s">
        <v>573</v>
      </c>
      <c r="F196" s="165" t="s">
        <v>581</v>
      </c>
      <c r="G196" s="167" t="s">
        <v>662</v>
      </c>
      <c r="H196" s="168">
        <v>3</v>
      </c>
      <c r="I196" s="168">
        <v>3</v>
      </c>
      <c r="J196" s="169">
        <v>1</v>
      </c>
      <c r="K196" s="170" t="s">
        <v>988</v>
      </c>
      <c r="L196" s="171">
        <v>1</v>
      </c>
      <c r="M196" s="106">
        <v>2</v>
      </c>
      <c r="N196" s="106">
        <v>2</v>
      </c>
      <c r="O196" s="107">
        <f>IFERROR((M196/N196),0)</f>
        <v>1</v>
      </c>
      <c r="P196" s="170" t="s">
        <v>989</v>
      </c>
      <c r="Q196" s="108">
        <v>1</v>
      </c>
      <c r="R196" s="134">
        <v>1</v>
      </c>
      <c r="S196" s="134">
        <v>1</v>
      </c>
      <c r="T196" s="107">
        <f t="shared" si="108"/>
        <v>1</v>
      </c>
      <c r="U196" s="170" t="s">
        <v>1146</v>
      </c>
      <c r="V196" s="108">
        <v>1</v>
      </c>
      <c r="W196" s="7">
        <v>4</v>
      </c>
      <c r="X196" s="7">
        <v>4</v>
      </c>
      <c r="Y196" s="22">
        <f>IFERROR((W196/X196),0)</f>
        <v>1</v>
      </c>
      <c r="Z196" s="3" t="s">
        <v>1259</v>
      </c>
      <c r="AA196" s="119">
        <v>1</v>
      </c>
    </row>
    <row r="197" spans="1:27" ht="295.8" customHeight="1" x14ac:dyDescent="0.3">
      <c r="A197" s="529"/>
      <c r="B197" s="532"/>
      <c r="C197" s="165" t="s">
        <v>720</v>
      </c>
      <c r="D197" s="165" t="s">
        <v>721</v>
      </c>
      <c r="E197" s="166" t="s">
        <v>574</v>
      </c>
      <c r="F197" s="165" t="s">
        <v>722</v>
      </c>
      <c r="G197" s="172" t="s">
        <v>603</v>
      </c>
      <c r="H197" s="173">
        <v>40</v>
      </c>
      <c r="I197" s="173">
        <v>40</v>
      </c>
      <c r="J197" s="174">
        <v>1</v>
      </c>
      <c r="K197" s="314" t="s">
        <v>990</v>
      </c>
      <c r="L197" s="175">
        <f t="shared" ref="L197:L203" si="111">IFERROR(IF(G197="Según demanda",H197/I197,H197/G197),0)</f>
        <v>1</v>
      </c>
      <c r="M197" s="106">
        <v>40</v>
      </c>
      <c r="N197" s="106">
        <v>40</v>
      </c>
      <c r="O197" s="107">
        <f t="shared" ref="O197:O208" si="112">IFERROR((M197/N197),0)</f>
        <v>1</v>
      </c>
      <c r="P197" s="170" t="s">
        <v>991</v>
      </c>
      <c r="Q197" s="108">
        <f t="shared" si="107"/>
        <v>1</v>
      </c>
      <c r="R197" s="135">
        <v>0</v>
      </c>
      <c r="S197" s="135">
        <v>0</v>
      </c>
      <c r="T197" s="136">
        <f t="shared" si="108"/>
        <v>0</v>
      </c>
      <c r="U197" s="137" t="s">
        <v>1147</v>
      </c>
      <c r="V197" s="138">
        <f t="shared" si="109"/>
        <v>1</v>
      </c>
      <c r="W197" s="7">
        <v>40</v>
      </c>
      <c r="X197" s="7">
        <v>40</v>
      </c>
      <c r="Y197" s="22">
        <f t="shared" ref="Y197:Y208" si="113">IFERROR((W197/X197),0)</f>
        <v>1</v>
      </c>
      <c r="Z197" s="3" t="s">
        <v>1260</v>
      </c>
      <c r="AA197" s="119">
        <f t="shared" si="110"/>
        <v>1</v>
      </c>
    </row>
    <row r="198" spans="1:27" ht="409.6" x14ac:dyDescent="0.3">
      <c r="A198" s="529"/>
      <c r="B198" s="532"/>
      <c r="C198" s="165" t="s">
        <v>575</v>
      </c>
      <c r="D198" s="165" t="s">
        <v>576</v>
      </c>
      <c r="E198" s="166" t="s">
        <v>577</v>
      </c>
      <c r="F198" s="165" t="s">
        <v>657</v>
      </c>
      <c r="G198" s="172" t="s">
        <v>662</v>
      </c>
      <c r="H198" s="173">
        <v>41</v>
      </c>
      <c r="I198" s="177">
        <v>41</v>
      </c>
      <c r="J198" s="174">
        <v>1</v>
      </c>
      <c r="K198" s="178" t="s">
        <v>729</v>
      </c>
      <c r="L198" s="175">
        <v>1</v>
      </c>
      <c r="M198" s="106">
        <v>154</v>
      </c>
      <c r="N198" s="106">
        <v>154</v>
      </c>
      <c r="O198" s="107">
        <f t="shared" si="112"/>
        <v>1</v>
      </c>
      <c r="P198" s="178" t="s">
        <v>992</v>
      </c>
      <c r="Q198" s="108">
        <v>1</v>
      </c>
      <c r="R198" s="139">
        <v>218</v>
      </c>
      <c r="S198" s="139">
        <v>218</v>
      </c>
      <c r="T198" s="140">
        <f t="shared" si="108"/>
        <v>1</v>
      </c>
      <c r="U198" s="141" t="s">
        <v>1148</v>
      </c>
      <c r="V198" s="138">
        <f t="shared" si="109"/>
        <v>0</v>
      </c>
      <c r="W198" s="7">
        <v>210</v>
      </c>
      <c r="X198" s="7">
        <v>210</v>
      </c>
      <c r="Y198" s="22">
        <f t="shared" si="113"/>
        <v>1</v>
      </c>
      <c r="Z198" s="3" t="s">
        <v>1261</v>
      </c>
      <c r="AA198" s="119">
        <v>1</v>
      </c>
    </row>
    <row r="199" spans="1:27" ht="409.6" x14ac:dyDescent="0.3">
      <c r="A199" s="529"/>
      <c r="B199" s="532"/>
      <c r="C199" s="179" t="s">
        <v>578</v>
      </c>
      <c r="D199" s="180" t="s">
        <v>579</v>
      </c>
      <c r="E199" s="181" t="s">
        <v>580</v>
      </c>
      <c r="F199" s="180" t="s">
        <v>658</v>
      </c>
      <c r="G199" s="172" t="s">
        <v>603</v>
      </c>
      <c r="H199" s="173">
        <v>219</v>
      </c>
      <c r="I199" s="173">
        <v>219</v>
      </c>
      <c r="J199" s="174">
        <f t="shared" ref="J199:J208" si="114">IFERROR((H199/I199),0)</f>
        <v>1</v>
      </c>
      <c r="K199" s="182" t="s">
        <v>728</v>
      </c>
      <c r="L199" s="175">
        <f t="shared" si="111"/>
        <v>1</v>
      </c>
      <c r="M199" s="106">
        <v>881</v>
      </c>
      <c r="N199" s="106">
        <v>881</v>
      </c>
      <c r="O199" s="107">
        <v>1</v>
      </c>
      <c r="P199" s="182" t="s">
        <v>993</v>
      </c>
      <c r="Q199" s="108">
        <f t="shared" si="107"/>
        <v>1</v>
      </c>
      <c r="R199" s="139">
        <v>953</v>
      </c>
      <c r="S199" s="139">
        <v>1235</v>
      </c>
      <c r="T199" s="140">
        <f t="shared" si="108"/>
        <v>0.77165991902834008</v>
      </c>
      <c r="U199" s="141" t="s">
        <v>1149</v>
      </c>
      <c r="V199" s="138">
        <f t="shared" si="109"/>
        <v>0.87922912205567449</v>
      </c>
      <c r="W199" s="7">
        <v>1186</v>
      </c>
      <c r="X199" s="7">
        <v>1186</v>
      </c>
      <c r="Y199" s="22">
        <f t="shared" si="113"/>
        <v>1</v>
      </c>
      <c r="Z199" s="3" t="s">
        <v>1262</v>
      </c>
      <c r="AA199" s="119">
        <f t="shared" si="110"/>
        <v>0.91990911672820219</v>
      </c>
    </row>
    <row r="200" spans="1:27" ht="318" x14ac:dyDescent="0.3">
      <c r="A200" s="529"/>
      <c r="B200" s="533"/>
      <c r="C200" s="179" t="s">
        <v>723</v>
      </c>
      <c r="D200" s="180" t="s">
        <v>994</v>
      </c>
      <c r="E200" s="181" t="s">
        <v>725</v>
      </c>
      <c r="F200" s="176" t="s">
        <v>726</v>
      </c>
      <c r="G200" s="172" t="s">
        <v>662</v>
      </c>
      <c r="H200" s="173">
        <v>0</v>
      </c>
      <c r="I200" s="177">
        <v>0</v>
      </c>
      <c r="J200" s="174">
        <v>1</v>
      </c>
      <c r="K200" s="182" t="s">
        <v>727</v>
      </c>
      <c r="L200" s="175">
        <v>1</v>
      </c>
      <c r="M200" s="106">
        <v>36</v>
      </c>
      <c r="N200" s="106">
        <v>36</v>
      </c>
      <c r="O200" s="107">
        <f t="shared" si="112"/>
        <v>1</v>
      </c>
      <c r="P200" s="315" t="s">
        <v>995</v>
      </c>
      <c r="Q200" s="108">
        <v>1</v>
      </c>
      <c r="R200" s="142">
        <v>40</v>
      </c>
      <c r="S200" s="142">
        <v>40</v>
      </c>
      <c r="T200" s="143">
        <f t="shared" si="108"/>
        <v>1</v>
      </c>
      <c r="U200" s="398" t="s">
        <v>1150</v>
      </c>
      <c r="V200" s="144">
        <v>1</v>
      </c>
      <c r="W200" s="7">
        <v>0</v>
      </c>
      <c r="X200" s="7">
        <v>0</v>
      </c>
      <c r="Y200" s="22">
        <v>0</v>
      </c>
      <c r="Z200" s="3" t="s">
        <v>1263</v>
      </c>
      <c r="AA200" s="119">
        <v>1</v>
      </c>
    </row>
    <row r="201" spans="1:27" ht="121.8" x14ac:dyDescent="0.3">
      <c r="A201" s="529"/>
      <c r="B201" s="531" t="s">
        <v>582</v>
      </c>
      <c r="C201" s="183" t="s">
        <v>724</v>
      </c>
      <c r="D201" s="184" t="s">
        <v>996</v>
      </c>
      <c r="E201" s="185" t="s">
        <v>717</v>
      </c>
      <c r="F201" s="185" t="s">
        <v>718</v>
      </c>
      <c r="G201" s="186">
        <v>1</v>
      </c>
      <c r="H201" s="187">
        <v>1</v>
      </c>
      <c r="I201" s="188">
        <v>1</v>
      </c>
      <c r="J201" s="189">
        <f t="shared" si="114"/>
        <v>1</v>
      </c>
      <c r="K201" s="190" t="s">
        <v>719</v>
      </c>
      <c r="L201" s="191">
        <f t="shared" si="111"/>
        <v>1</v>
      </c>
      <c r="M201" s="109">
        <v>1</v>
      </c>
      <c r="N201" s="109">
        <v>1</v>
      </c>
      <c r="O201" s="110">
        <f t="shared" si="112"/>
        <v>1</v>
      </c>
      <c r="P201" s="316" t="s">
        <v>719</v>
      </c>
      <c r="Q201" s="112">
        <v>1</v>
      </c>
      <c r="R201" s="145">
        <v>1</v>
      </c>
      <c r="S201" s="145">
        <v>1</v>
      </c>
      <c r="T201" s="110">
        <f t="shared" si="108"/>
        <v>1</v>
      </c>
      <c r="U201" s="111" t="s">
        <v>719</v>
      </c>
      <c r="V201" s="112">
        <f t="shared" si="109"/>
        <v>3</v>
      </c>
      <c r="W201" s="7">
        <v>1</v>
      </c>
      <c r="X201" s="7">
        <v>1</v>
      </c>
      <c r="Y201" s="22">
        <v>1</v>
      </c>
      <c r="Z201" s="56" t="s">
        <v>719</v>
      </c>
      <c r="AA201" s="119">
        <v>1</v>
      </c>
    </row>
    <row r="202" spans="1:27" ht="139.19999999999999" x14ac:dyDescent="0.3">
      <c r="A202" s="529"/>
      <c r="B202" s="533"/>
      <c r="C202" s="185" t="s">
        <v>583</v>
      </c>
      <c r="D202" s="184" t="s">
        <v>584</v>
      </c>
      <c r="E202" s="192" t="s">
        <v>715</v>
      </c>
      <c r="F202" s="185" t="s">
        <v>716</v>
      </c>
      <c r="G202" s="186">
        <v>1</v>
      </c>
      <c r="H202" s="187">
        <v>1</v>
      </c>
      <c r="I202" s="188">
        <v>1</v>
      </c>
      <c r="J202" s="189">
        <f t="shared" si="114"/>
        <v>1</v>
      </c>
      <c r="K202" s="190" t="s">
        <v>997</v>
      </c>
      <c r="L202" s="191">
        <v>1</v>
      </c>
      <c r="M202" s="109">
        <v>1</v>
      </c>
      <c r="N202" s="109">
        <v>1</v>
      </c>
      <c r="O202" s="110">
        <f t="shared" si="112"/>
        <v>1</v>
      </c>
      <c r="P202" s="316" t="s">
        <v>998</v>
      </c>
      <c r="Q202" s="112">
        <f t="shared" si="107"/>
        <v>2</v>
      </c>
      <c r="R202" s="145">
        <v>1</v>
      </c>
      <c r="S202" s="145">
        <v>1</v>
      </c>
      <c r="T202" s="110">
        <f t="shared" si="108"/>
        <v>1</v>
      </c>
      <c r="U202" s="111" t="s">
        <v>997</v>
      </c>
      <c r="V202" s="112">
        <f t="shared" si="109"/>
        <v>3</v>
      </c>
      <c r="W202" s="7">
        <v>1</v>
      </c>
      <c r="X202" s="7">
        <v>1</v>
      </c>
      <c r="Y202" s="22">
        <f t="shared" si="113"/>
        <v>1</v>
      </c>
      <c r="Z202" s="56" t="s">
        <v>997</v>
      </c>
      <c r="AA202" s="119">
        <v>1</v>
      </c>
    </row>
    <row r="203" spans="1:27" ht="121.8" x14ac:dyDescent="0.3">
      <c r="A203" s="529"/>
      <c r="B203" s="534" t="s">
        <v>585</v>
      </c>
      <c r="C203" s="200" t="s">
        <v>586</v>
      </c>
      <c r="D203" s="202" t="s">
        <v>587</v>
      </c>
      <c r="E203" s="203" t="s">
        <v>588</v>
      </c>
      <c r="F203" s="201" t="s">
        <v>661</v>
      </c>
      <c r="G203" s="204">
        <v>39</v>
      </c>
      <c r="H203" s="205">
        <v>39</v>
      </c>
      <c r="I203" s="205">
        <v>39</v>
      </c>
      <c r="J203" s="206">
        <v>1</v>
      </c>
      <c r="K203" s="207" t="s">
        <v>731</v>
      </c>
      <c r="L203" s="208">
        <f t="shared" si="111"/>
        <v>1</v>
      </c>
      <c r="M203" s="209">
        <v>39</v>
      </c>
      <c r="N203" s="209">
        <v>39</v>
      </c>
      <c r="O203" s="210">
        <v>1</v>
      </c>
      <c r="P203" s="212" t="s">
        <v>999</v>
      </c>
      <c r="Q203" s="151">
        <v>1</v>
      </c>
      <c r="R203" s="211">
        <v>39</v>
      </c>
      <c r="S203" s="211">
        <v>39</v>
      </c>
      <c r="T203" s="210">
        <f t="shared" si="108"/>
        <v>1</v>
      </c>
      <c r="U203" s="212" t="s">
        <v>1151</v>
      </c>
      <c r="V203" s="151">
        <v>1</v>
      </c>
      <c r="W203" s="7">
        <v>39</v>
      </c>
      <c r="X203" s="7">
        <v>39</v>
      </c>
      <c r="Y203" s="22">
        <v>1</v>
      </c>
      <c r="Z203" s="3" t="s">
        <v>1264</v>
      </c>
      <c r="AA203" s="119">
        <v>10</v>
      </c>
    </row>
    <row r="204" spans="1:27" ht="198" customHeight="1" x14ac:dyDescent="0.3">
      <c r="A204" s="529"/>
      <c r="B204" s="535"/>
      <c r="C204" s="201" t="s">
        <v>589</v>
      </c>
      <c r="D204" s="202" t="s">
        <v>590</v>
      </c>
      <c r="E204" s="203" t="s">
        <v>588</v>
      </c>
      <c r="F204" s="201" t="s">
        <v>593</v>
      </c>
      <c r="G204" s="204" t="s">
        <v>662</v>
      </c>
      <c r="H204" s="205">
        <v>181</v>
      </c>
      <c r="I204" s="205">
        <v>181</v>
      </c>
      <c r="J204" s="206">
        <v>1</v>
      </c>
      <c r="K204" s="207" t="s">
        <v>1000</v>
      </c>
      <c r="L204" s="208"/>
      <c r="M204" s="209">
        <v>403</v>
      </c>
      <c r="N204" s="209">
        <v>403</v>
      </c>
      <c r="O204" s="210">
        <f t="shared" si="112"/>
        <v>1</v>
      </c>
      <c r="P204" s="212" t="s">
        <v>1001</v>
      </c>
      <c r="Q204" s="151">
        <v>1</v>
      </c>
      <c r="R204" s="211">
        <v>291</v>
      </c>
      <c r="S204" s="211">
        <v>500</v>
      </c>
      <c r="T204" s="210">
        <f t="shared" si="108"/>
        <v>0.58199999999999996</v>
      </c>
      <c r="U204" s="212" t="s">
        <v>1152</v>
      </c>
      <c r="V204" s="151">
        <f t="shared" si="109"/>
        <v>0</v>
      </c>
      <c r="W204" s="7">
        <v>1441</v>
      </c>
      <c r="X204" s="7">
        <v>2100</v>
      </c>
      <c r="Y204" s="22">
        <f t="shared" si="113"/>
        <v>0.68619047619047624</v>
      </c>
      <c r="Z204" s="3" t="s">
        <v>1265</v>
      </c>
      <c r="AA204" s="119">
        <v>1</v>
      </c>
    </row>
    <row r="205" spans="1:27" ht="409.6" x14ac:dyDescent="0.3">
      <c r="A205" s="529"/>
      <c r="B205" s="536"/>
      <c r="C205" s="201" t="s">
        <v>591</v>
      </c>
      <c r="D205" s="202" t="s">
        <v>592</v>
      </c>
      <c r="E205" s="201" t="s">
        <v>598</v>
      </c>
      <c r="F205" s="201" t="s">
        <v>594</v>
      </c>
      <c r="G205" s="204">
        <v>40</v>
      </c>
      <c r="H205" s="205">
        <v>40</v>
      </c>
      <c r="I205" s="205">
        <v>40</v>
      </c>
      <c r="J205" s="206">
        <v>1</v>
      </c>
      <c r="K205" s="212" t="s">
        <v>730</v>
      </c>
      <c r="L205" s="208">
        <v>1</v>
      </c>
      <c r="M205" s="209">
        <v>40</v>
      </c>
      <c r="N205" s="209">
        <v>40</v>
      </c>
      <c r="O205" s="210">
        <f t="shared" si="112"/>
        <v>1</v>
      </c>
      <c r="P205" s="212" t="s">
        <v>1002</v>
      </c>
      <c r="Q205" s="151">
        <v>1</v>
      </c>
      <c r="R205" s="211">
        <v>40</v>
      </c>
      <c r="S205" s="211">
        <v>40</v>
      </c>
      <c r="T205" s="210">
        <v>1</v>
      </c>
      <c r="U205" s="212" t="s">
        <v>1153</v>
      </c>
      <c r="V205" s="151">
        <v>1</v>
      </c>
      <c r="W205" s="7">
        <v>40</v>
      </c>
      <c r="X205" s="7">
        <v>40</v>
      </c>
      <c r="Y205" s="22">
        <f t="shared" si="113"/>
        <v>1</v>
      </c>
      <c r="Z205" s="3" t="s">
        <v>1266</v>
      </c>
      <c r="AA205" s="119">
        <v>1</v>
      </c>
    </row>
    <row r="206" spans="1:27" ht="121.95" customHeight="1" x14ac:dyDescent="0.3">
      <c r="A206" s="529"/>
      <c r="B206" s="537" t="s">
        <v>595</v>
      </c>
      <c r="C206" s="193" t="s">
        <v>596</v>
      </c>
      <c r="D206" s="194" t="s">
        <v>597</v>
      </c>
      <c r="E206" s="517" t="s">
        <v>598</v>
      </c>
      <c r="F206" s="525" t="s">
        <v>659</v>
      </c>
      <c r="G206" s="195" t="s">
        <v>603</v>
      </c>
      <c r="H206" s="196">
        <v>67</v>
      </c>
      <c r="I206" s="196">
        <v>1715</v>
      </c>
      <c r="J206" s="197">
        <f t="shared" si="114"/>
        <v>3.9067055393586007E-2</v>
      </c>
      <c r="K206" s="317" t="s">
        <v>712</v>
      </c>
      <c r="L206" s="198">
        <v>1</v>
      </c>
      <c r="M206" s="113">
        <v>209</v>
      </c>
      <c r="N206" s="113">
        <v>2057</v>
      </c>
      <c r="O206" s="197">
        <f t="shared" si="112"/>
        <v>0.10160427807486631</v>
      </c>
      <c r="P206" s="317" t="s">
        <v>1003</v>
      </c>
      <c r="Q206" s="114">
        <v>1</v>
      </c>
      <c r="R206" s="146">
        <v>2338</v>
      </c>
      <c r="S206" s="146">
        <v>2487</v>
      </c>
      <c r="T206" s="147">
        <v>1</v>
      </c>
      <c r="U206" s="317" t="s">
        <v>1003</v>
      </c>
      <c r="V206" s="148">
        <v>1</v>
      </c>
      <c r="W206" s="60">
        <v>1153</v>
      </c>
      <c r="X206" s="60">
        <v>1527</v>
      </c>
      <c r="Y206" s="66">
        <f t="shared" si="113"/>
        <v>0.75507531106745251</v>
      </c>
      <c r="Z206" s="466" t="s">
        <v>1267</v>
      </c>
      <c r="AA206" s="119">
        <v>1</v>
      </c>
    </row>
    <row r="207" spans="1:27" ht="243.6" x14ac:dyDescent="0.3">
      <c r="A207" s="529"/>
      <c r="B207" s="538"/>
      <c r="C207" s="193" t="s">
        <v>596</v>
      </c>
      <c r="D207" s="194" t="s">
        <v>597</v>
      </c>
      <c r="E207" s="518"/>
      <c r="F207" s="526"/>
      <c r="G207" s="195" t="s">
        <v>662</v>
      </c>
      <c r="H207" s="196">
        <v>6</v>
      </c>
      <c r="I207" s="196">
        <v>6</v>
      </c>
      <c r="J207" s="197">
        <f t="shared" si="114"/>
        <v>1</v>
      </c>
      <c r="K207" s="318" t="s">
        <v>713</v>
      </c>
      <c r="L207" s="198">
        <v>1</v>
      </c>
      <c r="M207" s="113">
        <v>249</v>
      </c>
      <c r="N207" s="113">
        <v>249</v>
      </c>
      <c r="O207" s="197">
        <f t="shared" si="112"/>
        <v>1</v>
      </c>
      <c r="P207" s="318" t="s">
        <v>713</v>
      </c>
      <c r="Q207" s="114">
        <v>1</v>
      </c>
      <c r="R207" s="146">
        <v>386</v>
      </c>
      <c r="S207" s="146">
        <v>386</v>
      </c>
      <c r="T207" s="147">
        <v>1</v>
      </c>
      <c r="U207" s="318" t="s">
        <v>713</v>
      </c>
      <c r="V207" s="148">
        <v>1</v>
      </c>
      <c r="W207" s="60">
        <v>235</v>
      </c>
      <c r="X207" s="60">
        <v>235</v>
      </c>
      <c r="Y207" s="66">
        <f t="shared" si="113"/>
        <v>1</v>
      </c>
      <c r="Z207" s="467" t="s">
        <v>713</v>
      </c>
      <c r="AA207" s="119">
        <v>1</v>
      </c>
    </row>
    <row r="208" spans="1:27" ht="409.6" x14ac:dyDescent="0.3">
      <c r="A208" s="529"/>
      <c r="B208" s="539"/>
      <c r="C208" s="193" t="s">
        <v>596</v>
      </c>
      <c r="D208" s="194" t="s">
        <v>597</v>
      </c>
      <c r="E208" s="199" t="s">
        <v>598</v>
      </c>
      <c r="F208" s="527"/>
      <c r="G208" s="195" t="s">
        <v>663</v>
      </c>
      <c r="H208" s="196">
        <v>2991</v>
      </c>
      <c r="I208" s="196">
        <v>3605</v>
      </c>
      <c r="J208" s="197">
        <f t="shared" si="114"/>
        <v>0.82968099861303746</v>
      </c>
      <c r="K208" s="318" t="s">
        <v>714</v>
      </c>
      <c r="L208" s="198">
        <v>1</v>
      </c>
      <c r="M208" s="319">
        <v>2168</v>
      </c>
      <c r="N208" s="113">
        <v>2786</v>
      </c>
      <c r="O208" s="197">
        <f t="shared" si="112"/>
        <v>0.77817659727207467</v>
      </c>
      <c r="P208" s="318" t="s">
        <v>714</v>
      </c>
      <c r="Q208" s="115">
        <v>1</v>
      </c>
      <c r="R208" s="146">
        <v>1491</v>
      </c>
      <c r="S208" s="146">
        <v>2739</v>
      </c>
      <c r="T208" s="149">
        <v>1</v>
      </c>
      <c r="U208" s="318" t="s">
        <v>714</v>
      </c>
      <c r="V208" s="148">
        <v>1</v>
      </c>
      <c r="W208" s="60">
        <v>508</v>
      </c>
      <c r="X208" s="60">
        <v>1060</v>
      </c>
      <c r="Y208" s="66">
        <f t="shared" si="113"/>
        <v>0.47924528301886793</v>
      </c>
      <c r="Z208" s="467" t="s">
        <v>1268</v>
      </c>
      <c r="AA208" s="119">
        <v>1</v>
      </c>
    </row>
    <row r="209" spans="1:27" ht="244.8" x14ac:dyDescent="0.3">
      <c r="A209" s="529"/>
      <c r="B209" s="369" t="s">
        <v>610</v>
      </c>
      <c r="C209" s="370" t="s">
        <v>611</v>
      </c>
      <c r="D209" s="371" t="s">
        <v>1102</v>
      </c>
      <c r="E209" s="372" t="s">
        <v>599</v>
      </c>
      <c r="F209" s="372" t="s">
        <v>1103</v>
      </c>
      <c r="G209" s="373">
        <v>2</v>
      </c>
      <c r="H209" s="374">
        <v>1</v>
      </c>
      <c r="I209" s="374">
        <v>1</v>
      </c>
      <c r="J209" s="375">
        <v>1</v>
      </c>
      <c r="K209" s="376" t="s">
        <v>1104</v>
      </c>
      <c r="L209" s="375" t="s">
        <v>1105</v>
      </c>
      <c r="M209" s="374">
        <v>1</v>
      </c>
      <c r="N209" s="374">
        <v>1</v>
      </c>
      <c r="O209" s="375">
        <v>1</v>
      </c>
      <c r="P209" s="240" t="s">
        <v>1106</v>
      </c>
      <c r="Q209" s="375">
        <v>1</v>
      </c>
      <c r="R209" s="399">
        <v>1</v>
      </c>
      <c r="S209" s="399">
        <v>1</v>
      </c>
      <c r="T209" s="154">
        <v>1</v>
      </c>
      <c r="U209" s="400" t="s">
        <v>1154</v>
      </c>
      <c r="V209" s="151">
        <f t="shared" si="109"/>
        <v>1.5</v>
      </c>
      <c r="W209" s="92">
        <v>0</v>
      </c>
      <c r="X209" s="92">
        <v>0</v>
      </c>
      <c r="Y209" s="152">
        <v>0</v>
      </c>
      <c r="Z209" s="92" t="s">
        <v>1269</v>
      </c>
      <c r="AA209" s="119">
        <v>1</v>
      </c>
    </row>
    <row r="210" spans="1:27" ht="90" customHeight="1" x14ac:dyDescent="0.3">
      <c r="A210" s="529"/>
      <c r="B210" s="369" t="s">
        <v>610</v>
      </c>
      <c r="C210" s="377" t="s">
        <v>1107</v>
      </c>
      <c r="D210" s="377" t="s">
        <v>1108</v>
      </c>
      <c r="E210" s="372" t="s">
        <v>599</v>
      </c>
      <c r="F210" s="372" t="s">
        <v>1109</v>
      </c>
      <c r="G210" s="373">
        <v>3</v>
      </c>
      <c r="H210" s="374">
        <v>1</v>
      </c>
      <c r="I210" s="374">
        <v>1</v>
      </c>
      <c r="J210" s="375">
        <v>1</v>
      </c>
      <c r="K210" s="378" t="s">
        <v>1110</v>
      </c>
      <c r="L210" s="375">
        <v>0.33</v>
      </c>
      <c r="M210" s="374">
        <v>1</v>
      </c>
      <c r="N210" s="374">
        <v>1</v>
      </c>
      <c r="O210" s="375">
        <v>1</v>
      </c>
      <c r="P210" s="374" t="s">
        <v>1111</v>
      </c>
      <c r="Q210" s="375">
        <v>0.66</v>
      </c>
      <c r="R210" s="150">
        <v>1</v>
      </c>
      <c r="S210" s="150">
        <v>1</v>
      </c>
      <c r="T210" s="154">
        <v>1</v>
      </c>
      <c r="U210" s="150" t="s">
        <v>1155</v>
      </c>
      <c r="V210" s="151">
        <f t="shared" si="109"/>
        <v>1</v>
      </c>
      <c r="W210" s="92">
        <v>0</v>
      </c>
      <c r="X210" s="92">
        <v>0</v>
      </c>
      <c r="Y210" s="152">
        <v>0</v>
      </c>
      <c r="Z210" s="92" t="s">
        <v>1269</v>
      </c>
      <c r="AA210" s="119">
        <v>1</v>
      </c>
    </row>
    <row r="211" spans="1:27" ht="124.2" x14ac:dyDescent="0.3">
      <c r="A211" s="529"/>
      <c r="B211" s="369" t="s">
        <v>610</v>
      </c>
      <c r="C211" s="377" t="s">
        <v>1107</v>
      </c>
      <c r="D211" s="377" t="s">
        <v>1112</v>
      </c>
      <c r="E211" s="372" t="s">
        <v>599</v>
      </c>
      <c r="F211" s="372" t="s">
        <v>1113</v>
      </c>
      <c r="G211" s="373">
        <v>3</v>
      </c>
      <c r="H211" s="374">
        <v>1</v>
      </c>
      <c r="I211" s="374">
        <v>1</v>
      </c>
      <c r="J211" s="375">
        <v>1</v>
      </c>
      <c r="K211" s="379" t="s">
        <v>1114</v>
      </c>
      <c r="L211" s="375">
        <v>0.33</v>
      </c>
      <c r="M211" s="374">
        <v>1</v>
      </c>
      <c r="N211" s="374">
        <v>1</v>
      </c>
      <c r="O211" s="375">
        <v>1</v>
      </c>
      <c r="P211" s="240" t="s">
        <v>1115</v>
      </c>
      <c r="Q211" s="375">
        <v>0.66</v>
      </c>
      <c r="R211" s="150">
        <v>1</v>
      </c>
      <c r="S211" s="150">
        <v>1</v>
      </c>
      <c r="T211" s="154">
        <v>1</v>
      </c>
      <c r="U211" s="150" t="s">
        <v>1156</v>
      </c>
      <c r="V211" s="151">
        <f t="shared" si="109"/>
        <v>1</v>
      </c>
      <c r="W211" s="92">
        <v>0</v>
      </c>
      <c r="X211" s="92">
        <v>0</v>
      </c>
      <c r="Y211" s="152">
        <v>0</v>
      </c>
      <c r="Z211" s="92" t="s">
        <v>1269</v>
      </c>
      <c r="AA211" s="119">
        <v>1</v>
      </c>
    </row>
    <row r="212" spans="1:27" ht="78" customHeight="1" x14ac:dyDescent="0.3">
      <c r="A212" s="529"/>
      <c r="B212" s="369" t="s">
        <v>613</v>
      </c>
      <c r="C212" s="380" t="s">
        <v>1116</v>
      </c>
      <c r="D212" s="370" t="s">
        <v>1117</v>
      </c>
      <c r="E212" s="372" t="s">
        <v>599</v>
      </c>
      <c r="F212" s="372" t="s">
        <v>612</v>
      </c>
      <c r="G212" s="373">
        <v>1</v>
      </c>
      <c r="H212" s="374">
        <v>1</v>
      </c>
      <c r="I212" s="374">
        <v>1</v>
      </c>
      <c r="J212" s="375">
        <v>1</v>
      </c>
      <c r="K212" s="381" t="s">
        <v>1118</v>
      </c>
      <c r="L212" s="375">
        <v>1</v>
      </c>
      <c r="M212" s="374">
        <v>0</v>
      </c>
      <c r="N212" s="374">
        <v>0</v>
      </c>
      <c r="O212" s="375">
        <v>0</v>
      </c>
      <c r="P212" s="376" t="s">
        <v>1119</v>
      </c>
      <c r="Q212" s="375">
        <v>1</v>
      </c>
      <c r="R212" s="399">
        <v>0</v>
      </c>
      <c r="S212" s="399">
        <v>0</v>
      </c>
      <c r="T212" s="154">
        <v>0</v>
      </c>
      <c r="U212" s="400" t="s">
        <v>1119</v>
      </c>
      <c r="V212" s="151">
        <f t="shared" si="109"/>
        <v>1</v>
      </c>
      <c r="W212" s="92">
        <v>0</v>
      </c>
      <c r="X212" s="92">
        <v>0</v>
      </c>
      <c r="Y212" s="22">
        <v>0</v>
      </c>
      <c r="Z212" s="92" t="s">
        <v>1270</v>
      </c>
      <c r="AA212" s="119">
        <v>1</v>
      </c>
    </row>
    <row r="213" spans="1:27" ht="105" customHeight="1" x14ac:dyDescent="0.3">
      <c r="A213" s="529"/>
      <c r="B213" s="369" t="s">
        <v>613</v>
      </c>
      <c r="C213" s="380" t="s">
        <v>1116</v>
      </c>
      <c r="D213" s="371" t="s">
        <v>1120</v>
      </c>
      <c r="E213" s="372" t="s">
        <v>599</v>
      </c>
      <c r="F213" s="372" t="s">
        <v>1121</v>
      </c>
      <c r="G213" s="382">
        <v>2</v>
      </c>
      <c r="H213" s="374">
        <v>1</v>
      </c>
      <c r="I213" s="374">
        <v>1</v>
      </c>
      <c r="J213" s="375">
        <v>1</v>
      </c>
      <c r="K213" s="383" t="s">
        <v>1122</v>
      </c>
      <c r="L213" s="375">
        <v>0.5</v>
      </c>
      <c r="M213" s="374">
        <v>1</v>
      </c>
      <c r="N213" s="374">
        <v>1</v>
      </c>
      <c r="O213" s="375">
        <v>1</v>
      </c>
      <c r="P213" s="384" t="s">
        <v>1123</v>
      </c>
      <c r="Q213" s="375">
        <v>1</v>
      </c>
      <c r="R213" s="399">
        <v>0</v>
      </c>
      <c r="S213" s="399">
        <v>0</v>
      </c>
      <c r="T213" s="154">
        <v>0</v>
      </c>
      <c r="U213" s="400" t="s">
        <v>1119</v>
      </c>
      <c r="V213" s="157">
        <f t="shared" si="109"/>
        <v>1</v>
      </c>
      <c r="W213" s="92">
        <v>0</v>
      </c>
      <c r="X213" s="92">
        <v>0</v>
      </c>
      <c r="Y213" s="22">
        <v>0</v>
      </c>
      <c r="Z213" s="92" t="s">
        <v>1271</v>
      </c>
      <c r="AA213" s="119">
        <v>1</v>
      </c>
    </row>
    <row r="214" spans="1:27" ht="150.44999999999999" customHeight="1" x14ac:dyDescent="0.3">
      <c r="A214" s="529"/>
      <c r="B214" s="369" t="s">
        <v>613</v>
      </c>
      <c r="C214" s="380" t="s">
        <v>1116</v>
      </c>
      <c r="D214" s="371" t="s">
        <v>1124</v>
      </c>
      <c r="E214" s="372" t="s">
        <v>599</v>
      </c>
      <c r="F214" s="385" t="s">
        <v>1125</v>
      </c>
      <c r="G214" s="373">
        <v>2</v>
      </c>
      <c r="H214" s="386"/>
      <c r="I214" s="386"/>
      <c r="J214" s="386"/>
      <c r="K214" s="376" t="s">
        <v>1119</v>
      </c>
      <c r="L214" s="386"/>
      <c r="M214" s="374">
        <v>1</v>
      </c>
      <c r="N214" s="374">
        <v>1</v>
      </c>
      <c r="O214" s="375">
        <v>1</v>
      </c>
      <c r="P214" s="384" t="s">
        <v>1126</v>
      </c>
      <c r="Q214" s="375">
        <v>0.33</v>
      </c>
      <c r="R214" s="153">
        <v>1</v>
      </c>
      <c r="S214" s="156">
        <v>1</v>
      </c>
      <c r="T214" s="154">
        <v>1</v>
      </c>
      <c r="U214" s="401" t="s">
        <v>1157</v>
      </c>
      <c r="V214" s="157">
        <f t="shared" si="109"/>
        <v>1</v>
      </c>
      <c r="W214" s="92">
        <v>0</v>
      </c>
      <c r="X214" s="92">
        <v>0</v>
      </c>
      <c r="Y214" s="22">
        <v>0</v>
      </c>
      <c r="Z214" s="92" t="s">
        <v>1269</v>
      </c>
      <c r="AA214" s="119">
        <v>1</v>
      </c>
    </row>
    <row r="215" spans="1:27" ht="234.45" customHeight="1" x14ac:dyDescent="0.3">
      <c r="A215" s="529"/>
      <c r="B215" s="387" t="s">
        <v>601</v>
      </c>
      <c r="C215" s="380" t="s">
        <v>1127</v>
      </c>
      <c r="D215" s="371" t="s">
        <v>1128</v>
      </c>
      <c r="E215" s="372" t="s">
        <v>599</v>
      </c>
      <c r="F215" s="372" t="s">
        <v>602</v>
      </c>
      <c r="G215" s="388">
        <v>2</v>
      </c>
      <c r="H215" s="374">
        <v>1</v>
      </c>
      <c r="I215" s="374">
        <v>1</v>
      </c>
      <c r="J215" s="375">
        <v>1</v>
      </c>
      <c r="K215" s="381" t="s">
        <v>1129</v>
      </c>
      <c r="L215" s="375">
        <v>0.5</v>
      </c>
      <c r="M215" s="374">
        <v>0</v>
      </c>
      <c r="N215" s="374">
        <v>0</v>
      </c>
      <c r="O215" s="375">
        <v>0</v>
      </c>
      <c r="P215" s="376" t="s">
        <v>1119</v>
      </c>
      <c r="Q215" s="375">
        <v>0.5</v>
      </c>
      <c r="R215" s="153">
        <v>1</v>
      </c>
      <c r="S215" s="156">
        <v>1</v>
      </c>
      <c r="T215" s="154">
        <v>1</v>
      </c>
      <c r="U215" s="155" t="s">
        <v>1158</v>
      </c>
      <c r="V215" s="157">
        <f t="shared" si="109"/>
        <v>1</v>
      </c>
      <c r="W215" s="92">
        <v>0</v>
      </c>
      <c r="X215" s="92">
        <v>0</v>
      </c>
      <c r="Y215" s="22">
        <v>0</v>
      </c>
      <c r="Z215" s="92" t="s">
        <v>1269</v>
      </c>
      <c r="AA215" s="119">
        <v>1</v>
      </c>
    </row>
    <row r="216" spans="1:27" ht="150" customHeight="1" x14ac:dyDescent="0.3">
      <c r="A216" s="529"/>
      <c r="B216" s="387" t="s">
        <v>601</v>
      </c>
      <c r="C216" s="380" t="s">
        <v>1130</v>
      </c>
      <c r="D216" s="371" t="s">
        <v>1131</v>
      </c>
      <c r="E216" s="372" t="s">
        <v>599</v>
      </c>
      <c r="F216" s="372" t="s">
        <v>1121</v>
      </c>
      <c r="G216" s="389">
        <v>1</v>
      </c>
      <c r="H216" s="374">
        <v>0</v>
      </c>
      <c r="I216" s="374">
        <v>0</v>
      </c>
      <c r="J216" s="375">
        <v>0</v>
      </c>
      <c r="K216" s="376" t="s">
        <v>1119</v>
      </c>
      <c r="L216" s="375">
        <v>0</v>
      </c>
      <c r="M216" s="374">
        <v>1</v>
      </c>
      <c r="N216" s="374">
        <v>1</v>
      </c>
      <c r="O216" s="375">
        <v>1</v>
      </c>
      <c r="P216" s="390" t="s">
        <v>1132</v>
      </c>
      <c r="Q216" s="375">
        <v>1</v>
      </c>
      <c r="R216" s="399">
        <v>0</v>
      </c>
      <c r="S216" s="399">
        <v>0</v>
      </c>
      <c r="T216" s="154">
        <v>1</v>
      </c>
      <c r="U216" s="400" t="s">
        <v>1119</v>
      </c>
      <c r="V216" s="157">
        <f t="shared" si="109"/>
        <v>1</v>
      </c>
      <c r="W216" s="92">
        <v>0</v>
      </c>
      <c r="X216" s="92">
        <v>0</v>
      </c>
      <c r="Y216" s="22">
        <v>0</v>
      </c>
      <c r="Z216" s="92" t="s">
        <v>1271</v>
      </c>
      <c r="AA216" s="119">
        <v>1</v>
      </c>
    </row>
    <row r="217" spans="1:27" ht="132" x14ac:dyDescent="0.3">
      <c r="A217" s="529"/>
      <c r="B217" s="387" t="s">
        <v>601</v>
      </c>
      <c r="C217" s="380" t="s">
        <v>1133</v>
      </c>
      <c r="D217" s="391" t="s">
        <v>1134</v>
      </c>
      <c r="E217" s="372" t="s">
        <v>599</v>
      </c>
      <c r="F217" s="372" t="s">
        <v>1121</v>
      </c>
      <c r="G217" s="392">
        <v>2</v>
      </c>
      <c r="H217" s="374">
        <v>1</v>
      </c>
      <c r="I217" s="374">
        <v>1</v>
      </c>
      <c r="J217" s="375">
        <v>1</v>
      </c>
      <c r="K217" s="381" t="s">
        <v>1135</v>
      </c>
      <c r="L217" s="375">
        <v>0.5</v>
      </c>
      <c r="M217" s="374">
        <v>0</v>
      </c>
      <c r="N217" s="374">
        <v>0</v>
      </c>
      <c r="O217" s="375">
        <v>0</v>
      </c>
      <c r="P217" s="376" t="s">
        <v>1119</v>
      </c>
      <c r="Q217" s="375">
        <v>0.5</v>
      </c>
      <c r="R217" s="399">
        <v>0</v>
      </c>
      <c r="S217" s="399">
        <v>0</v>
      </c>
      <c r="T217" s="154">
        <v>1</v>
      </c>
      <c r="U217" s="400" t="s">
        <v>1119</v>
      </c>
      <c r="V217" s="157">
        <f t="shared" si="109"/>
        <v>0.5</v>
      </c>
      <c r="W217" s="99">
        <v>1</v>
      </c>
      <c r="X217" s="120">
        <v>1</v>
      </c>
      <c r="Y217" s="22">
        <v>1</v>
      </c>
      <c r="Z217" s="381" t="s">
        <v>1272</v>
      </c>
      <c r="AA217" s="119">
        <v>1</v>
      </c>
    </row>
    <row r="218" spans="1:27" ht="158.4" x14ac:dyDescent="0.3">
      <c r="A218" s="529"/>
      <c r="B218" s="387" t="s">
        <v>600</v>
      </c>
      <c r="C218" s="380" t="s">
        <v>614</v>
      </c>
      <c r="D218" s="393" t="s">
        <v>1136</v>
      </c>
      <c r="E218" s="372" t="s">
        <v>599</v>
      </c>
      <c r="F218" s="385" t="s">
        <v>1125</v>
      </c>
      <c r="G218" s="394">
        <v>1</v>
      </c>
      <c r="H218" s="374">
        <v>1</v>
      </c>
      <c r="I218" s="374">
        <v>1</v>
      </c>
      <c r="J218" s="375">
        <v>1</v>
      </c>
      <c r="K218" s="376" t="s">
        <v>1137</v>
      </c>
      <c r="L218" s="375">
        <v>0.25</v>
      </c>
      <c r="M218" s="374">
        <v>1</v>
      </c>
      <c r="N218" s="374">
        <v>1</v>
      </c>
      <c r="O218" s="375">
        <v>1</v>
      </c>
      <c r="P218" s="384" t="s">
        <v>1138</v>
      </c>
      <c r="Q218" s="375">
        <v>0.5</v>
      </c>
      <c r="R218" s="153">
        <v>1</v>
      </c>
      <c r="S218" s="156">
        <v>1</v>
      </c>
      <c r="T218" s="154">
        <v>1</v>
      </c>
      <c r="U218" s="401" t="s">
        <v>1159</v>
      </c>
      <c r="V218" s="157">
        <f t="shared" si="109"/>
        <v>3</v>
      </c>
      <c r="W218" s="3">
        <v>1</v>
      </c>
      <c r="X218" s="120">
        <v>1</v>
      </c>
      <c r="Y218" s="22">
        <v>1</v>
      </c>
      <c r="Z218" s="381" t="s">
        <v>1273</v>
      </c>
      <c r="AA218" s="119">
        <v>1</v>
      </c>
    </row>
    <row r="219" spans="1:27" ht="60" customHeight="1" x14ac:dyDescent="0.3">
      <c r="A219" s="529"/>
      <c r="B219" s="387" t="s">
        <v>600</v>
      </c>
      <c r="C219" s="380" t="s">
        <v>614</v>
      </c>
      <c r="D219" s="393" t="s">
        <v>1139</v>
      </c>
      <c r="E219" s="372" t="s">
        <v>599</v>
      </c>
      <c r="F219" s="385" t="s">
        <v>1140</v>
      </c>
      <c r="G219" s="394">
        <v>4</v>
      </c>
      <c r="H219" s="374">
        <v>1</v>
      </c>
      <c r="I219" s="374">
        <v>1</v>
      </c>
      <c r="J219" s="375">
        <v>1</v>
      </c>
      <c r="K219" s="376" t="s">
        <v>1141</v>
      </c>
      <c r="L219" s="375">
        <v>0.25</v>
      </c>
      <c r="M219" s="374">
        <v>1</v>
      </c>
      <c r="N219" s="374">
        <v>1</v>
      </c>
      <c r="O219" s="375">
        <v>1</v>
      </c>
      <c r="P219" s="384" t="s">
        <v>1142</v>
      </c>
      <c r="Q219" s="375">
        <v>0.5</v>
      </c>
      <c r="R219" s="153">
        <v>1</v>
      </c>
      <c r="S219" s="156">
        <v>1</v>
      </c>
      <c r="T219" s="154">
        <v>1</v>
      </c>
      <c r="U219" s="401" t="s">
        <v>1160</v>
      </c>
      <c r="V219" s="157">
        <v>1</v>
      </c>
      <c r="W219" s="3">
        <v>1</v>
      </c>
      <c r="X219" s="101">
        <v>1</v>
      </c>
      <c r="Y219" s="22">
        <v>1</v>
      </c>
      <c r="Z219" s="381" t="s">
        <v>1274</v>
      </c>
      <c r="AA219" s="468">
        <v>1</v>
      </c>
    </row>
    <row r="220" spans="1:27" ht="46.95" customHeight="1" x14ac:dyDescent="0.3">
      <c r="A220" s="530"/>
      <c r="B220" s="387" t="s">
        <v>600</v>
      </c>
      <c r="C220" s="395" t="s">
        <v>615</v>
      </c>
      <c r="D220" s="396" t="s">
        <v>1143</v>
      </c>
      <c r="E220" s="372" t="s">
        <v>599</v>
      </c>
      <c r="F220" s="372" t="s">
        <v>602</v>
      </c>
      <c r="G220" s="394">
        <v>2</v>
      </c>
      <c r="H220" s="374">
        <v>1</v>
      </c>
      <c r="I220" s="374">
        <v>1</v>
      </c>
      <c r="J220" s="375">
        <v>1</v>
      </c>
      <c r="K220" s="381" t="s">
        <v>1144</v>
      </c>
      <c r="L220" s="375">
        <v>0.5</v>
      </c>
      <c r="M220" s="374">
        <v>0</v>
      </c>
      <c r="N220" s="374">
        <v>0</v>
      </c>
      <c r="O220" s="375">
        <v>0</v>
      </c>
      <c r="P220" s="376" t="s">
        <v>1119</v>
      </c>
      <c r="Q220" s="375">
        <v>0.5</v>
      </c>
      <c r="R220" s="153">
        <v>1</v>
      </c>
      <c r="S220" s="156">
        <v>1</v>
      </c>
      <c r="T220" s="154">
        <v>1</v>
      </c>
      <c r="U220" s="402" t="s">
        <v>1161</v>
      </c>
      <c r="V220" s="157">
        <v>0.5</v>
      </c>
      <c r="W220" s="3">
        <v>0</v>
      </c>
      <c r="X220" s="120">
        <v>0</v>
      </c>
      <c r="Y220" s="22">
        <v>0</v>
      </c>
      <c r="Z220" s="92" t="s">
        <v>1269</v>
      </c>
      <c r="AA220" s="468">
        <v>1</v>
      </c>
    </row>
  </sheetData>
  <protectedRanges>
    <protectedRange sqref="C142:C157" name="Rango1_2_1_2_2_1"/>
    <protectedRange sqref="D153:D156" name="Rango1_22_1_1_2"/>
    <protectedRange sqref="D144" name="Rango1_1_1_1_1_1_1_2_1"/>
    <protectedRange sqref="D145:D149" name="Rango1_1_1_5_1_2_1_2"/>
    <protectedRange sqref="D157" name="Rango1_22_4_1_2"/>
    <protectedRange sqref="D150:D151" name="Rango1_1_1_5_1_2_2"/>
    <protectedRange sqref="D152" name="Rango1_1_3_2"/>
    <protectedRange sqref="E153:E156" name="Rango1_22_1_1_1_1"/>
    <protectedRange sqref="E148:E151" name="Rango1_1_1_5_1_2_1_1_1"/>
    <protectedRange sqref="E157" name="Rango1_22_4_1_1_1"/>
    <protectedRange sqref="E152" name="Rango1_1_3_1_1"/>
    <protectedRange sqref="F157" name="Rango1_22_4_1_1_1_1_1"/>
    <protectedRange sqref="D199:D200" name="Rango1_1_1_1_1_1_1_3_1"/>
    <protectedRange sqref="D201" name="Rango1_1_1_1_1_1_2_1_1_1"/>
    <protectedRange sqref="D209" name="Rango1_3_1"/>
    <protectedRange sqref="D211" name="Rango1_1_1_1"/>
    <protectedRange sqref="D212:D214" name="Rango1_29_1_1"/>
    <protectedRange sqref="D215:D217" name="Rango1_38_1_1"/>
    <protectedRange sqref="D218:D219" name="Rango1_42_1_1"/>
  </protectedRanges>
  <mergeCells count="368">
    <mergeCell ref="K102:K107"/>
    <mergeCell ref="K108:K110"/>
    <mergeCell ref="A45:A51"/>
    <mergeCell ref="A22:A24"/>
    <mergeCell ref="A25:A27"/>
    <mergeCell ref="A28:A30"/>
    <mergeCell ref="A31:A33"/>
    <mergeCell ref="A34:A36"/>
    <mergeCell ref="A37:A39"/>
    <mergeCell ref="A40:A42"/>
    <mergeCell ref="E28:E29"/>
    <mergeCell ref="F108:F110"/>
    <mergeCell ref="A52:A54"/>
    <mergeCell ref="E108:E110"/>
    <mergeCell ref="E99:E100"/>
    <mergeCell ref="A97:A110"/>
    <mergeCell ref="C59:C60"/>
    <mergeCell ref="D59:D60"/>
    <mergeCell ref="I59:I60"/>
    <mergeCell ref="J59:J60"/>
    <mergeCell ref="K59:K60"/>
    <mergeCell ref="J61:J62"/>
    <mergeCell ref="K61:K62"/>
    <mergeCell ref="W8:Y8"/>
    <mergeCell ref="M8:O8"/>
    <mergeCell ref="M7:Q7"/>
    <mergeCell ref="Z5:AA6"/>
    <mergeCell ref="E2:Y6"/>
    <mergeCell ref="C10:C12"/>
    <mergeCell ref="C13:C15"/>
    <mergeCell ref="C16:C19"/>
    <mergeCell ref="B45:B51"/>
    <mergeCell ref="C37:C44"/>
    <mergeCell ref="C22:C23"/>
    <mergeCell ref="C45:C51"/>
    <mergeCell ref="C7:C9"/>
    <mergeCell ref="D7:D9"/>
    <mergeCell ref="B7:B9"/>
    <mergeCell ref="C20:C21"/>
    <mergeCell ref="C27:C36"/>
    <mergeCell ref="D48:D49"/>
    <mergeCell ref="Z57:Z58"/>
    <mergeCell ref="AA57:AA58"/>
    <mergeCell ref="E59:E60"/>
    <mergeCell ref="F59:F60"/>
    <mergeCell ref="G59:G60"/>
    <mergeCell ref="H59:H60"/>
    <mergeCell ref="A7:A9"/>
    <mergeCell ref="A1:D5"/>
    <mergeCell ref="A6:D6"/>
    <mergeCell ref="A10:A12"/>
    <mergeCell ref="A13:A15"/>
    <mergeCell ref="A16:A18"/>
    <mergeCell ref="A19:A21"/>
    <mergeCell ref="D27:D28"/>
    <mergeCell ref="Z1:AA1"/>
    <mergeCell ref="U8:U9"/>
    <mergeCell ref="V8:V9"/>
    <mergeCell ref="W7:AA7"/>
    <mergeCell ref="Z2:AA3"/>
    <mergeCell ref="Z4:AA4"/>
    <mergeCell ref="Z8:Z9"/>
    <mergeCell ref="AA8:AA9"/>
    <mergeCell ref="R7:V7"/>
    <mergeCell ref="E1:Y1"/>
    <mergeCell ref="AA97:AA98"/>
    <mergeCell ref="G97:G98"/>
    <mergeCell ref="H97:H98"/>
    <mergeCell ref="I97:I98"/>
    <mergeCell ref="J97:J98"/>
    <mergeCell ref="F97:F98"/>
    <mergeCell ref="K97:K98"/>
    <mergeCell ref="L97:L98"/>
    <mergeCell ref="E74:E75"/>
    <mergeCell ref="E97:E98"/>
    <mergeCell ref="M97:M98"/>
    <mergeCell ref="N97:N98"/>
    <mergeCell ref="O97:O98"/>
    <mergeCell ref="P97:P98"/>
    <mergeCell ref="Q97:Q98"/>
    <mergeCell ref="U97:U98"/>
    <mergeCell ref="E7:E9"/>
    <mergeCell ref="H7:L7"/>
    <mergeCell ref="K8:K9"/>
    <mergeCell ref="P8:P9"/>
    <mergeCell ref="Q8:Q9"/>
    <mergeCell ref="R8:T8"/>
    <mergeCell ref="L8:L9"/>
    <mergeCell ref="H8:J8"/>
    <mergeCell ref="F7:G8"/>
    <mergeCell ref="U108:U110"/>
    <mergeCell ref="Z108:Z110"/>
    <mergeCell ref="P102:P107"/>
    <mergeCell ref="U102:U107"/>
    <mergeCell ref="V97:V98"/>
    <mergeCell ref="W97:W98"/>
    <mergeCell ref="X97:X98"/>
    <mergeCell ref="Y97:Y98"/>
    <mergeCell ref="R97:R98"/>
    <mergeCell ref="Z97:Z98"/>
    <mergeCell ref="P108:P110"/>
    <mergeCell ref="Z102:Z107"/>
    <mergeCell ref="S97:S98"/>
    <mergeCell ref="T97:T98"/>
    <mergeCell ref="A195:A220"/>
    <mergeCell ref="B196:B200"/>
    <mergeCell ref="B201:B202"/>
    <mergeCell ref="B203:B205"/>
    <mergeCell ref="B206:B208"/>
    <mergeCell ref="C167:C178"/>
    <mergeCell ref="C184:C185"/>
    <mergeCell ref="D97:D98"/>
    <mergeCell ref="D99:D100"/>
    <mergeCell ref="A142:A194"/>
    <mergeCell ref="A129:A141"/>
    <mergeCell ref="B108:B110"/>
    <mergeCell ref="C102:C107"/>
    <mergeCell ref="C180:C182"/>
    <mergeCell ref="C163:C166"/>
    <mergeCell ref="C158:C162"/>
    <mergeCell ref="C97:C98"/>
    <mergeCell ref="C99:C100"/>
    <mergeCell ref="B97:B98"/>
    <mergeCell ref="B99:B100"/>
    <mergeCell ref="E206:E207"/>
    <mergeCell ref="B129:B131"/>
    <mergeCell ref="B132:B134"/>
    <mergeCell ref="C108:C110"/>
    <mergeCell ref="W57:W58"/>
    <mergeCell ref="X57:X58"/>
    <mergeCell ref="Y57:Y58"/>
    <mergeCell ref="C55:C57"/>
    <mergeCell ref="D55:D56"/>
    <mergeCell ref="E55:E56"/>
    <mergeCell ref="F55:F56"/>
    <mergeCell ref="G55:G56"/>
    <mergeCell ref="H55:H56"/>
    <mergeCell ref="I55:I56"/>
    <mergeCell ref="K55:K56"/>
    <mergeCell ref="J57:J58"/>
    <mergeCell ref="C61:C62"/>
    <mergeCell ref="D61:D62"/>
    <mergeCell ref="E61:E62"/>
    <mergeCell ref="F61:F62"/>
    <mergeCell ref="G61:G62"/>
    <mergeCell ref="H61:H62"/>
    <mergeCell ref="I61:I62"/>
    <mergeCell ref="F206:F208"/>
    <mergeCell ref="L59:L60"/>
    <mergeCell ref="M59:M60"/>
    <mergeCell ref="N59:N60"/>
    <mergeCell ref="O59:O60"/>
    <mergeCell ref="P59:P60"/>
    <mergeCell ref="Q59:Q60"/>
    <mergeCell ref="R59:R60"/>
    <mergeCell ref="S59:S60"/>
    <mergeCell ref="L57:L58"/>
    <mergeCell ref="W61:W62"/>
    <mergeCell ref="X61:X62"/>
    <mergeCell ref="Y61:Y62"/>
    <mergeCell ref="Z61:Z62"/>
    <mergeCell ref="AA61:AA62"/>
    <mergeCell ref="T59:T60"/>
    <mergeCell ref="U59:U60"/>
    <mergeCell ref="V59:V60"/>
    <mergeCell ref="W59:W60"/>
    <mergeCell ref="X59:X60"/>
    <mergeCell ref="Y59:Y60"/>
    <mergeCell ref="Z59:Z60"/>
    <mergeCell ref="AA59:AA60"/>
    <mergeCell ref="L64:L65"/>
    <mergeCell ref="M64:M65"/>
    <mergeCell ref="N64:N65"/>
    <mergeCell ref="O64:O65"/>
    <mergeCell ref="P64:P65"/>
    <mergeCell ref="S61:S62"/>
    <mergeCell ref="T61:T62"/>
    <mergeCell ref="U61:U62"/>
    <mergeCell ref="V61:V62"/>
    <mergeCell ref="L61:L62"/>
    <mergeCell ref="M61:M62"/>
    <mergeCell ref="N61:N62"/>
    <mergeCell ref="O61:O62"/>
    <mergeCell ref="P61:P62"/>
    <mergeCell ref="Q61:Q62"/>
    <mergeCell ref="R61:R62"/>
    <mergeCell ref="Z64:Z65"/>
    <mergeCell ref="AA64:AA65"/>
    <mergeCell ref="C66:C67"/>
    <mergeCell ref="E66:E67"/>
    <mergeCell ref="C68:C72"/>
    <mergeCell ref="D69:D70"/>
    <mergeCell ref="E69:E70"/>
    <mergeCell ref="F69:F70"/>
    <mergeCell ref="G69:G70"/>
    <mergeCell ref="H69:H70"/>
    <mergeCell ref="I69:I70"/>
    <mergeCell ref="Q64:Q65"/>
    <mergeCell ref="R64:R65"/>
    <mergeCell ref="S64:S65"/>
    <mergeCell ref="T64:T65"/>
    <mergeCell ref="U64:U65"/>
    <mergeCell ref="V64:V65"/>
    <mergeCell ref="W64:W65"/>
    <mergeCell ref="X64:X65"/>
    <mergeCell ref="Y64:Y65"/>
    <mergeCell ref="C64:C65"/>
    <mergeCell ref="E64:E65"/>
    <mergeCell ref="J64:J65"/>
    <mergeCell ref="K64:K65"/>
    <mergeCell ref="F74:F75"/>
    <mergeCell ref="G74:G75"/>
    <mergeCell ref="H74:H75"/>
    <mergeCell ref="I74:I75"/>
    <mergeCell ref="C76:C81"/>
    <mergeCell ref="B79:B83"/>
    <mergeCell ref="L76:L77"/>
    <mergeCell ref="M76:M77"/>
    <mergeCell ref="N76:N77"/>
    <mergeCell ref="B73:B78"/>
    <mergeCell ref="C73:C75"/>
    <mergeCell ref="D74:D75"/>
    <mergeCell ref="O76:O77"/>
    <mergeCell ref="P76:P77"/>
    <mergeCell ref="Q76:Q77"/>
    <mergeCell ref="R76:R77"/>
    <mergeCell ref="S76:S77"/>
    <mergeCell ref="T76:T77"/>
    <mergeCell ref="U76:U77"/>
    <mergeCell ref="V76:V77"/>
    <mergeCell ref="W76:W77"/>
    <mergeCell ref="X76:X77"/>
    <mergeCell ref="Y76:Y77"/>
    <mergeCell ref="Z76:Z77"/>
    <mergeCell ref="AA76:AA77"/>
    <mergeCell ref="D78:D79"/>
    <mergeCell ref="E78:E79"/>
    <mergeCell ref="F79:F80"/>
    <mergeCell ref="G79:G80"/>
    <mergeCell ref="H79:H82"/>
    <mergeCell ref="I79:I82"/>
    <mergeCell ref="J79:J82"/>
    <mergeCell ref="K79:K82"/>
    <mergeCell ref="L79:L82"/>
    <mergeCell ref="M79:M82"/>
    <mergeCell ref="N79:N82"/>
    <mergeCell ref="O79:O82"/>
    <mergeCell ref="P79:P82"/>
    <mergeCell ref="Q79:Q82"/>
    <mergeCell ref="R79:R82"/>
    <mergeCell ref="S79:S82"/>
    <mergeCell ref="T79:T82"/>
    <mergeCell ref="U79:U82"/>
    <mergeCell ref="V79:V82"/>
    <mergeCell ref="W79:W82"/>
    <mergeCell ref="X79:X82"/>
    <mergeCell ref="Y79:Y82"/>
    <mergeCell ref="Z79:Z82"/>
    <mergeCell ref="AA79:AA82"/>
    <mergeCell ref="C82:C87"/>
    <mergeCell ref="E82:E87"/>
    <mergeCell ref="F82:F83"/>
    <mergeCell ref="G82:G83"/>
    <mergeCell ref="O84:O87"/>
    <mergeCell ref="P84:P87"/>
    <mergeCell ref="Q84:Q87"/>
    <mergeCell ref="R84:R87"/>
    <mergeCell ref="S84:S87"/>
    <mergeCell ref="T84:T87"/>
    <mergeCell ref="U84:U87"/>
    <mergeCell ref="V84:V87"/>
    <mergeCell ref="W84:W87"/>
    <mergeCell ref="X84:X87"/>
    <mergeCell ref="Y84:Y87"/>
    <mergeCell ref="Z84:Z87"/>
    <mergeCell ref="AA84:AA87"/>
    <mergeCell ref="D84:D85"/>
    <mergeCell ref="H84:H87"/>
    <mergeCell ref="I84:I87"/>
    <mergeCell ref="J84:J87"/>
    <mergeCell ref="K84:K87"/>
    <mergeCell ref="L84:L87"/>
    <mergeCell ref="M84:M87"/>
    <mergeCell ref="N84:N87"/>
    <mergeCell ref="F85:F87"/>
    <mergeCell ref="G85:G87"/>
    <mergeCell ref="D86:D87"/>
    <mergeCell ref="B88:B96"/>
    <mergeCell ref="C88:C96"/>
    <mergeCell ref="D88:D91"/>
    <mergeCell ref="E88:E96"/>
    <mergeCell ref="F88:F89"/>
    <mergeCell ref="G88:G89"/>
    <mergeCell ref="H88:H89"/>
    <mergeCell ref="I88:I89"/>
    <mergeCell ref="J88:J89"/>
    <mergeCell ref="D92:D96"/>
    <mergeCell ref="F93:F96"/>
    <mergeCell ref="G93:G94"/>
    <mergeCell ref="H93:H94"/>
    <mergeCell ref="I93:I94"/>
    <mergeCell ref="J93:J94"/>
    <mergeCell ref="B84:B87"/>
    <mergeCell ref="T88:T89"/>
    <mergeCell ref="U88:U89"/>
    <mergeCell ref="V88:V89"/>
    <mergeCell ref="W88:W89"/>
    <mergeCell ref="X88:X89"/>
    <mergeCell ref="Y88:Y89"/>
    <mergeCell ref="Z88:Z89"/>
    <mergeCell ref="AA88:AA89"/>
    <mergeCell ref="F91:F92"/>
    <mergeCell ref="G91:G92"/>
    <mergeCell ref="H91:H92"/>
    <mergeCell ref="I91:I92"/>
    <mergeCell ref="K88:K89"/>
    <mergeCell ref="L88:L89"/>
    <mergeCell ref="M88:M89"/>
    <mergeCell ref="N88:N89"/>
    <mergeCell ref="O88:O89"/>
    <mergeCell ref="P88:P89"/>
    <mergeCell ref="Q88:Q89"/>
    <mergeCell ref="R88:R89"/>
    <mergeCell ref="S88:S89"/>
    <mergeCell ref="J91:J92"/>
    <mergeCell ref="M91:M92"/>
    <mergeCell ref="N91:N92"/>
    <mergeCell ref="O95:O96"/>
    <mergeCell ref="P95:P96"/>
    <mergeCell ref="Q95:Q96"/>
    <mergeCell ref="R95:R96"/>
    <mergeCell ref="S95:S96"/>
    <mergeCell ref="T95:T96"/>
    <mergeCell ref="U95:U96"/>
    <mergeCell ref="V95:V96"/>
    <mergeCell ref="K93:K94"/>
    <mergeCell ref="L93:L94"/>
    <mergeCell ref="M93:M94"/>
    <mergeCell ref="N93:N94"/>
    <mergeCell ref="O93:O94"/>
    <mergeCell ref="P93:P94"/>
    <mergeCell ref="Q93:Q94"/>
    <mergeCell ref="R93:R94"/>
    <mergeCell ref="S93:S94"/>
    <mergeCell ref="W91:W92"/>
    <mergeCell ref="X91:X92"/>
    <mergeCell ref="W95:W96"/>
    <mergeCell ref="X95:X96"/>
    <mergeCell ref="Y95:Y96"/>
    <mergeCell ref="Z95:Z96"/>
    <mergeCell ref="AA95:AA96"/>
    <mergeCell ref="A55:A96"/>
    <mergeCell ref="T93:T94"/>
    <mergeCell ref="U93:U94"/>
    <mergeCell ref="V93:V94"/>
    <mergeCell ref="W93:W94"/>
    <mergeCell ref="X93:X94"/>
    <mergeCell ref="Y93:Y94"/>
    <mergeCell ref="Z93:Z94"/>
    <mergeCell ref="AA93:AA94"/>
    <mergeCell ref="G95:G96"/>
    <mergeCell ref="H95:H96"/>
    <mergeCell ref="I95:I96"/>
    <mergeCell ref="J95:J96"/>
    <mergeCell ref="K95:K96"/>
    <mergeCell ref="L95:L96"/>
    <mergeCell ref="M95:M96"/>
    <mergeCell ref="N95:N96"/>
  </mergeCells>
  <phoneticPr fontId="46" type="noConversion"/>
  <dataValidations count="3">
    <dataValidation type="whole" errorStyle="warning" operator="greaterThanOrEqual" allowBlank="1" showInputMessage="1" showErrorMessage="1" errorTitle="Valor erróneo" error="Sólo se permite valores igual o mayores que cero (0)" promptTitle="Información" prompt="Sólo se permite valores enteros" sqref="I59 K55 W196:X1048576 I57 N45:O51 M158:N207 I61 R66:S88 P55 H83:I84 M97:N97 N78:N79 Z55:Z56 W158:X194 I76 N63:N64 I71:I74 N66:N76 I66:I69 W66:X88 N59 M99:N110 M221:N1048576 H158:I208 H221:I1048576 M52:N56 N57 N61 H52:I55 R99:S110 H97:I97 W97:X97 V111:W139 I151:I157 M83:N84 I78:I79 V141:W141 W52:X64 S151:S157 W99:X110 V140 M95:N95 X143:Y143 N143:N157 X144:X146 L129:L141 M142 R97:S97 X147:Y157 S142 X45:Y51 H10:I44 Q118:R141 W142:X142 M93:N93 M10:N44 R218:S1048576 H88:J88 R158:S208 R10:S44 W10:X44 S45:T51 R52:R64 S52:S63 I45:J51 R210:S211 W195 N208 R214:S215 U55:U56 I63:I64 H95:J95 H93:J93 H90:J91 M90:N91 AA95 U95:X95 R90:S93 Q95:S95 W93:X93 W90:X91 M88:N88 H99:I110 G111:H116 G118:H128 L111:M128 Q111:R116" xr:uid="{00000000-0002-0000-0000-000000000000}">
      <formula1>0</formula1>
    </dataValidation>
    <dataValidation type="decimal" operator="greaterThanOrEqual" allowBlank="1" showInputMessage="1" showErrorMessage="1" sqref="Y144:Y146 X195" xr:uid="{00000000-0002-0000-0000-000001000000}">
      <formula1>-1000000000</formula1>
    </dataValidation>
    <dataValidation type="decimal" operator="greaterThanOrEqual" allowBlank="1" showErrorMessage="1" sqref="G219" xr:uid="{DE7B9C4E-286F-4896-BD58-8438BA99D0AB}">
      <formula1>0</formula1>
    </dataValidation>
  </dataValidations>
  <printOptions horizontalCentered="1"/>
  <pageMargins left="0.15748031496062992" right="0.15748031496062992" top="0.94488188976377951" bottom="0.59055118110236215" header="0.31496062992125984" footer="0.27559055118110237"/>
  <pageSetup paperSize="5" scale="40" orientation="landscape" horizontalDpi="4294967293" verticalDpi="4294967293" r:id="rId1"/>
  <headerFooter>
    <oddHeader>&amp;C&amp;"Arial Black,Normal"&amp;36&amp;K00-004COPIA CONTROLADA</oddHeader>
  </headerFooter>
  <drawing r:id="rId2"/>
  <legacyDrawing r:id="rId3"/>
  <oleObjects>
    <mc:AlternateContent xmlns:mc="http://schemas.openxmlformats.org/markup-compatibility/2006">
      <mc:Choice Requires="x14">
        <oleObject progId="Word.Picture.8" shapeId="3073" r:id="rId4">
          <objectPr defaultSize="0" autoPict="0" r:id="rId5">
            <anchor moveWithCells="1" sizeWithCells="1">
              <from>
                <xdr:col>1</xdr:col>
                <xdr:colOff>822960</xdr:colOff>
                <xdr:row>0</xdr:row>
                <xdr:rowOff>0</xdr:rowOff>
              </from>
              <to>
                <xdr:col>2</xdr:col>
                <xdr:colOff>1485900</xdr:colOff>
                <xdr:row>5</xdr:row>
                <xdr:rowOff>15240</xdr:rowOff>
              </to>
            </anchor>
          </objectPr>
        </oleObject>
      </mc:Choice>
      <mc:Fallback>
        <oleObject progId="Word.Picture.8" shapeId="3073" r:id="rId4"/>
      </mc:Fallback>
    </mc:AlternateContent>
  </oleObjec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98"/>
  <sheetViews>
    <sheetView zoomScale="10" zoomScaleNormal="10" workbookViewId="0"/>
  </sheetViews>
  <sheetFormatPr baseColWidth="10" defaultRowHeight="14.4" x14ac:dyDescent="0.3"/>
  <cols>
    <col min="2" max="2" width="22.44140625" customWidth="1"/>
    <col min="3" max="3" width="24" customWidth="1"/>
    <col min="4" max="4" width="23.33203125" customWidth="1"/>
    <col min="5" max="5" width="26" customWidth="1"/>
    <col min="6" max="6" width="31.109375" customWidth="1"/>
    <col min="7" max="7" width="26.33203125" customWidth="1"/>
  </cols>
  <sheetData>
    <row r="1" spans="1:7" ht="17.399999999999999" x14ac:dyDescent="0.3">
      <c r="A1" s="23"/>
      <c r="B1" s="23"/>
      <c r="C1" s="639" t="s">
        <v>90</v>
      </c>
      <c r="D1" s="639"/>
      <c r="E1" s="639"/>
      <c r="F1" s="23"/>
      <c r="G1" s="23"/>
    </row>
    <row r="2" spans="1:7" ht="17.399999999999999" x14ac:dyDescent="0.3">
      <c r="A2" s="23"/>
      <c r="C2" s="639" t="s">
        <v>91</v>
      </c>
      <c r="D2" s="639"/>
      <c r="E2" s="639"/>
      <c r="F2" s="23"/>
      <c r="G2" s="23"/>
    </row>
    <row r="3" spans="1:7" ht="17.399999999999999" x14ac:dyDescent="0.3">
      <c r="A3" s="23"/>
      <c r="B3" s="23"/>
      <c r="C3" s="639" t="s">
        <v>92</v>
      </c>
      <c r="D3" s="639"/>
      <c r="E3" s="639"/>
      <c r="F3" s="23"/>
      <c r="G3" s="23"/>
    </row>
    <row r="4" spans="1:7" x14ac:dyDescent="0.3">
      <c r="A4" s="23"/>
      <c r="B4" s="23"/>
      <c r="C4" s="23"/>
      <c r="D4" s="23"/>
      <c r="E4" s="23"/>
      <c r="F4" s="23"/>
      <c r="G4" s="23"/>
    </row>
    <row r="5" spans="1:7" ht="28.2" x14ac:dyDescent="0.3">
      <c r="A5" s="23"/>
      <c r="B5" s="640" t="s">
        <v>93</v>
      </c>
      <c r="C5" s="640"/>
      <c r="D5" s="640"/>
      <c r="E5" s="640"/>
      <c r="F5" s="640"/>
      <c r="G5" s="640"/>
    </row>
    <row r="6" spans="1:7" ht="22.8" x14ac:dyDescent="0.3">
      <c r="A6" s="23"/>
      <c r="B6" s="641" t="s">
        <v>94</v>
      </c>
      <c r="C6" s="641"/>
      <c r="D6" s="641"/>
      <c r="E6" s="641"/>
      <c r="F6" s="641"/>
      <c r="G6" s="641"/>
    </row>
    <row r="7" spans="1:7" ht="31.2" x14ac:dyDescent="0.3">
      <c r="A7" s="23"/>
      <c r="B7" s="24" t="s">
        <v>95</v>
      </c>
      <c r="C7" s="642" t="s">
        <v>96</v>
      </c>
      <c r="D7" s="643"/>
      <c r="E7" s="24" t="s">
        <v>97</v>
      </c>
      <c r="F7" s="24" t="s">
        <v>98</v>
      </c>
      <c r="G7" s="24" t="s">
        <v>99</v>
      </c>
    </row>
    <row r="8" spans="1:7" ht="135" x14ac:dyDescent="0.3">
      <c r="A8" s="23"/>
      <c r="B8" s="25" t="s">
        <v>100</v>
      </c>
      <c r="C8" s="26">
        <v>1.1000000000000001</v>
      </c>
      <c r="D8" s="27" t="s">
        <v>101</v>
      </c>
      <c r="E8" s="27" t="s">
        <v>102</v>
      </c>
      <c r="F8" s="26" t="s">
        <v>103</v>
      </c>
      <c r="G8" s="26">
        <v>2018</v>
      </c>
    </row>
    <row r="9" spans="1:7" ht="210" x14ac:dyDescent="0.3">
      <c r="A9" s="23"/>
      <c r="B9" s="25"/>
      <c r="C9" s="26">
        <v>1.2</v>
      </c>
      <c r="D9" s="27" t="s">
        <v>104</v>
      </c>
      <c r="E9" s="27" t="s">
        <v>105</v>
      </c>
      <c r="F9" s="26" t="s">
        <v>106</v>
      </c>
      <c r="G9" s="26">
        <v>2018</v>
      </c>
    </row>
    <row r="10" spans="1:7" ht="270" x14ac:dyDescent="0.3">
      <c r="A10" s="23"/>
      <c r="B10" s="25"/>
      <c r="C10" s="26" t="s">
        <v>107</v>
      </c>
      <c r="D10" s="27" t="s">
        <v>108</v>
      </c>
      <c r="E10" s="27" t="s">
        <v>109</v>
      </c>
      <c r="F10" s="26" t="s">
        <v>110</v>
      </c>
      <c r="G10" s="26">
        <v>2018</v>
      </c>
    </row>
    <row r="11" spans="1:7" ht="75" x14ac:dyDescent="0.3">
      <c r="A11" s="23"/>
      <c r="B11" s="25"/>
      <c r="C11" s="26">
        <v>1.3</v>
      </c>
      <c r="D11" s="27" t="s">
        <v>111</v>
      </c>
      <c r="E11" s="27" t="s">
        <v>112</v>
      </c>
      <c r="F11" s="26" t="s">
        <v>113</v>
      </c>
      <c r="G11" s="26">
        <v>2018</v>
      </c>
    </row>
    <row r="12" spans="1:7" ht="150" x14ac:dyDescent="0.3">
      <c r="A12" s="23"/>
      <c r="B12" s="649" t="s">
        <v>114</v>
      </c>
      <c r="C12" s="26" t="s">
        <v>115</v>
      </c>
      <c r="D12" s="27" t="s">
        <v>116</v>
      </c>
      <c r="E12" s="27" t="s">
        <v>117</v>
      </c>
      <c r="F12" s="26" t="s">
        <v>118</v>
      </c>
      <c r="G12" s="26" t="s">
        <v>119</v>
      </c>
    </row>
    <row r="13" spans="1:7" ht="90" x14ac:dyDescent="0.3">
      <c r="A13" s="23"/>
      <c r="B13" s="649"/>
      <c r="C13" s="26" t="s">
        <v>120</v>
      </c>
      <c r="D13" s="27" t="s">
        <v>121</v>
      </c>
      <c r="E13" s="27" t="s">
        <v>122</v>
      </c>
      <c r="F13" s="26" t="s">
        <v>118</v>
      </c>
      <c r="G13" s="26" t="s">
        <v>123</v>
      </c>
    </row>
    <row r="14" spans="1:7" ht="90" x14ac:dyDescent="0.3">
      <c r="A14" s="23"/>
      <c r="B14" s="649"/>
      <c r="C14" s="26" t="s">
        <v>124</v>
      </c>
      <c r="D14" s="27" t="s">
        <v>125</v>
      </c>
      <c r="E14" s="27" t="s">
        <v>126</v>
      </c>
      <c r="F14" s="26" t="s">
        <v>118</v>
      </c>
      <c r="G14" s="26" t="s">
        <v>119</v>
      </c>
    </row>
    <row r="15" spans="1:7" ht="75" x14ac:dyDescent="0.3">
      <c r="A15" s="23"/>
      <c r="B15" s="649"/>
      <c r="C15" s="26" t="s">
        <v>127</v>
      </c>
      <c r="D15" s="27" t="s">
        <v>128</v>
      </c>
      <c r="E15" s="27" t="s">
        <v>129</v>
      </c>
      <c r="F15" s="26" t="s">
        <v>130</v>
      </c>
      <c r="G15" s="26" t="s">
        <v>131</v>
      </c>
    </row>
    <row r="16" spans="1:7" ht="180" x14ac:dyDescent="0.3">
      <c r="A16" s="23"/>
      <c r="B16" s="649"/>
      <c r="C16" s="26" t="s">
        <v>132</v>
      </c>
      <c r="D16" s="27" t="s">
        <v>133</v>
      </c>
      <c r="E16" s="27" t="s">
        <v>134</v>
      </c>
      <c r="F16" s="26" t="s">
        <v>130</v>
      </c>
      <c r="G16" s="26" t="s">
        <v>131</v>
      </c>
    </row>
    <row r="17" spans="1:7" ht="165" x14ac:dyDescent="0.3">
      <c r="A17" s="23"/>
      <c r="B17" s="665" t="s">
        <v>135</v>
      </c>
      <c r="C17" s="26" t="s">
        <v>136</v>
      </c>
      <c r="D17" s="27" t="s">
        <v>137</v>
      </c>
      <c r="E17" s="27" t="s">
        <v>138</v>
      </c>
      <c r="F17" s="26" t="s">
        <v>139</v>
      </c>
      <c r="G17" s="26" t="s">
        <v>131</v>
      </c>
    </row>
    <row r="18" spans="1:7" ht="135" x14ac:dyDescent="0.3">
      <c r="A18" s="23"/>
      <c r="B18" s="665"/>
      <c r="C18" s="26" t="s">
        <v>140</v>
      </c>
      <c r="D18" s="27" t="s">
        <v>141</v>
      </c>
      <c r="E18" s="27" t="s">
        <v>142</v>
      </c>
      <c r="F18" s="26" t="s">
        <v>143</v>
      </c>
      <c r="G18" s="26" t="s">
        <v>119</v>
      </c>
    </row>
    <row r="19" spans="1:7" ht="105" x14ac:dyDescent="0.3">
      <c r="A19" s="23"/>
      <c r="B19" s="665"/>
      <c r="C19" s="26" t="s">
        <v>144</v>
      </c>
      <c r="D19" s="27" t="s">
        <v>145</v>
      </c>
      <c r="E19" s="27" t="s">
        <v>146</v>
      </c>
      <c r="F19" s="26" t="s">
        <v>147</v>
      </c>
      <c r="G19" s="26" t="s">
        <v>131</v>
      </c>
    </row>
    <row r="20" spans="1:7" ht="105" x14ac:dyDescent="0.3">
      <c r="A20" s="23"/>
      <c r="B20" s="665"/>
      <c r="C20" s="26" t="s">
        <v>148</v>
      </c>
      <c r="D20" s="27" t="s">
        <v>149</v>
      </c>
      <c r="E20" s="27" t="s">
        <v>150</v>
      </c>
      <c r="F20" s="26" t="s">
        <v>151</v>
      </c>
      <c r="G20" s="26" t="s">
        <v>123</v>
      </c>
    </row>
    <row r="21" spans="1:7" ht="105" x14ac:dyDescent="0.3">
      <c r="A21" s="23"/>
      <c r="B21" s="665"/>
      <c r="C21" s="26" t="s">
        <v>152</v>
      </c>
      <c r="D21" s="27" t="s">
        <v>153</v>
      </c>
      <c r="E21" s="27" t="s">
        <v>154</v>
      </c>
      <c r="F21" s="26" t="s">
        <v>151</v>
      </c>
      <c r="G21" s="26" t="s">
        <v>123</v>
      </c>
    </row>
    <row r="22" spans="1:7" ht="210" x14ac:dyDescent="0.3">
      <c r="A22" s="23"/>
      <c r="B22" s="665"/>
      <c r="C22" s="26" t="s">
        <v>155</v>
      </c>
      <c r="D22" s="27" t="s">
        <v>156</v>
      </c>
      <c r="E22" s="27" t="s">
        <v>157</v>
      </c>
      <c r="F22" s="26" t="s">
        <v>158</v>
      </c>
      <c r="G22" s="26" t="s">
        <v>159</v>
      </c>
    </row>
    <row r="23" spans="1:7" ht="30" x14ac:dyDescent="0.3">
      <c r="A23" s="23"/>
      <c r="B23" s="665"/>
      <c r="C23" s="26" t="s">
        <v>160</v>
      </c>
      <c r="D23" s="27" t="s">
        <v>161</v>
      </c>
      <c r="E23" s="27" t="s">
        <v>162</v>
      </c>
      <c r="F23" s="26" t="s">
        <v>163</v>
      </c>
      <c r="G23" s="26" t="s">
        <v>119</v>
      </c>
    </row>
    <row r="24" spans="1:7" ht="165" x14ac:dyDescent="0.3">
      <c r="A24" s="23"/>
      <c r="B24" s="665"/>
      <c r="C24" s="26" t="s">
        <v>164</v>
      </c>
      <c r="D24" s="27" t="s">
        <v>165</v>
      </c>
      <c r="E24" s="27" t="s">
        <v>166</v>
      </c>
      <c r="F24" s="26" t="s">
        <v>167</v>
      </c>
      <c r="G24" s="26" t="s">
        <v>159</v>
      </c>
    </row>
    <row r="25" spans="1:7" ht="300" x14ac:dyDescent="0.3">
      <c r="A25" s="23"/>
      <c r="B25" s="665" t="s">
        <v>135</v>
      </c>
      <c r="C25" s="26" t="s">
        <v>168</v>
      </c>
      <c r="D25" s="27" t="s">
        <v>169</v>
      </c>
      <c r="E25" s="27" t="s">
        <v>170</v>
      </c>
      <c r="F25" s="26" t="s">
        <v>171</v>
      </c>
      <c r="G25" s="26" t="s">
        <v>159</v>
      </c>
    </row>
    <row r="26" spans="1:7" ht="90" x14ac:dyDescent="0.3">
      <c r="A26" s="23"/>
      <c r="B26" s="665"/>
      <c r="C26" s="26" t="s">
        <v>172</v>
      </c>
      <c r="D26" s="27" t="s">
        <v>173</v>
      </c>
      <c r="E26" s="27" t="s">
        <v>174</v>
      </c>
      <c r="F26" s="27" t="s">
        <v>175</v>
      </c>
      <c r="G26" s="26" t="s">
        <v>159</v>
      </c>
    </row>
    <row r="27" spans="1:7" ht="120" x14ac:dyDescent="0.3">
      <c r="A27" s="23"/>
      <c r="B27" s="644" t="s">
        <v>176</v>
      </c>
      <c r="C27" s="26" t="s">
        <v>177</v>
      </c>
      <c r="D27" s="27" t="s">
        <v>178</v>
      </c>
      <c r="E27" s="27" t="s">
        <v>179</v>
      </c>
      <c r="F27" s="26" t="s">
        <v>180</v>
      </c>
      <c r="G27" s="26">
        <v>2018</v>
      </c>
    </row>
    <row r="28" spans="1:7" ht="90" x14ac:dyDescent="0.3">
      <c r="A28" s="23"/>
      <c r="B28" s="645"/>
      <c r="C28" s="26" t="s">
        <v>181</v>
      </c>
      <c r="D28" s="27" t="s">
        <v>182</v>
      </c>
      <c r="E28" s="27" t="s">
        <v>183</v>
      </c>
      <c r="F28" s="26" t="s">
        <v>184</v>
      </c>
      <c r="G28" s="26">
        <v>2018</v>
      </c>
    </row>
    <row r="29" spans="1:7" ht="180" x14ac:dyDescent="0.3">
      <c r="A29" s="23"/>
      <c r="B29" s="28" t="s">
        <v>185</v>
      </c>
      <c r="C29" s="26" t="s">
        <v>186</v>
      </c>
      <c r="D29" s="27" t="s">
        <v>187</v>
      </c>
      <c r="E29" s="27" t="s">
        <v>188</v>
      </c>
      <c r="F29" s="26" t="s">
        <v>189</v>
      </c>
      <c r="G29" s="26">
        <v>2018</v>
      </c>
    </row>
    <row r="30" spans="1:7" ht="150" x14ac:dyDescent="0.3">
      <c r="A30" s="23"/>
      <c r="B30" s="29" t="s">
        <v>190</v>
      </c>
      <c r="C30" s="26" t="s">
        <v>191</v>
      </c>
      <c r="D30" s="27" t="s">
        <v>192</v>
      </c>
      <c r="E30" s="27" t="s">
        <v>193</v>
      </c>
      <c r="F30" s="26" t="s">
        <v>194</v>
      </c>
      <c r="G30" s="26">
        <v>2018</v>
      </c>
    </row>
    <row r="34" spans="1:17" x14ac:dyDescent="0.3">
      <c r="A34" s="30"/>
      <c r="B34" s="30"/>
      <c r="C34" s="30"/>
      <c r="D34" s="30"/>
      <c r="E34" s="30"/>
      <c r="F34" s="30"/>
      <c r="G34" s="30"/>
      <c r="H34" s="30"/>
      <c r="I34" s="30"/>
      <c r="J34" s="30"/>
      <c r="K34" s="30"/>
      <c r="L34" s="30"/>
      <c r="M34" s="30"/>
      <c r="N34" s="30"/>
      <c r="O34" s="30"/>
      <c r="P34" s="30"/>
      <c r="Q34" s="30"/>
    </row>
    <row r="35" spans="1:17" ht="15.6" x14ac:dyDescent="0.3">
      <c r="A35" s="666" t="s">
        <v>195</v>
      </c>
      <c r="B35" s="667"/>
      <c r="C35" s="667"/>
      <c r="D35" s="667"/>
      <c r="E35" s="667"/>
      <c r="F35" s="667"/>
      <c r="G35" s="667"/>
      <c r="H35" s="667"/>
      <c r="I35" s="667"/>
      <c r="J35" s="667"/>
      <c r="K35" s="667"/>
      <c r="L35" s="667"/>
      <c r="M35" s="667"/>
      <c r="N35" s="667"/>
      <c r="O35" s="667"/>
      <c r="P35" s="667"/>
      <c r="Q35" s="667"/>
    </row>
    <row r="36" spans="1:17" ht="15.6" x14ac:dyDescent="0.3">
      <c r="A36" s="31"/>
      <c r="B36" s="32"/>
      <c r="C36" s="32"/>
      <c r="D36" s="32"/>
      <c r="E36" s="32"/>
      <c r="F36" s="32"/>
      <c r="G36" s="32"/>
      <c r="H36" s="32"/>
      <c r="I36" s="32"/>
      <c r="J36" s="32"/>
      <c r="K36" s="32"/>
      <c r="L36" s="32"/>
      <c r="M36" s="30"/>
      <c r="N36" s="30"/>
      <c r="O36" s="30"/>
      <c r="P36" s="30"/>
      <c r="Q36" s="30"/>
    </row>
    <row r="37" spans="1:17" ht="15.6" x14ac:dyDescent="0.3">
      <c r="B37" s="658" t="s">
        <v>196</v>
      </c>
      <c r="C37" s="658"/>
      <c r="D37" s="658"/>
      <c r="E37" s="658"/>
      <c r="F37" s="658"/>
      <c r="G37" s="662" t="s">
        <v>197</v>
      </c>
      <c r="H37" s="663"/>
      <c r="I37" s="663"/>
      <c r="J37" s="664"/>
      <c r="L37" s="32"/>
      <c r="M37" s="30"/>
      <c r="N37" s="30"/>
      <c r="O37" s="30"/>
      <c r="P37" s="30"/>
      <c r="Q37" s="30"/>
    </row>
    <row r="38" spans="1:17" ht="25.2" x14ac:dyDescent="0.3">
      <c r="A38" s="33"/>
      <c r="B38" s="34"/>
      <c r="C38" s="34"/>
      <c r="D38" s="34"/>
      <c r="E38" s="34"/>
      <c r="F38" s="34"/>
      <c r="G38" s="34"/>
      <c r="H38" s="34"/>
      <c r="K38" s="34"/>
      <c r="L38" s="34"/>
      <c r="M38" s="30"/>
      <c r="N38" s="30"/>
      <c r="O38" s="30"/>
      <c r="P38" s="30"/>
      <c r="Q38" s="30"/>
    </row>
    <row r="39" spans="1:17" x14ac:dyDescent="0.3">
      <c r="B39" s="658" t="s">
        <v>198</v>
      </c>
      <c r="C39" s="658"/>
      <c r="D39" s="658"/>
      <c r="E39" s="658"/>
      <c r="F39" s="658"/>
      <c r="G39" s="659" t="s">
        <v>199</v>
      </c>
      <c r="H39" s="660"/>
      <c r="I39" s="661"/>
      <c r="J39" s="35"/>
      <c r="L39" s="36" t="s">
        <v>200</v>
      </c>
      <c r="M39" s="37" t="s">
        <v>201</v>
      </c>
      <c r="N39" s="30"/>
      <c r="O39" s="30"/>
      <c r="P39" s="30"/>
      <c r="Q39" s="30"/>
    </row>
    <row r="40" spans="1:17" ht="15.6" x14ac:dyDescent="0.3">
      <c r="A40" s="38"/>
      <c r="B40" s="39"/>
      <c r="C40" s="30"/>
      <c r="D40" s="30"/>
      <c r="E40" s="30"/>
      <c r="F40" s="40"/>
      <c r="G40" s="39"/>
      <c r="H40" s="39"/>
      <c r="I40" s="39"/>
      <c r="J40" s="40"/>
      <c r="L40" s="40"/>
      <c r="M40" s="40"/>
      <c r="N40" s="30"/>
      <c r="O40" s="30"/>
      <c r="P40" s="30"/>
      <c r="Q40" s="30"/>
    </row>
    <row r="41" spans="1:17" ht="26.4" x14ac:dyDescent="0.3">
      <c r="B41" s="658" t="s">
        <v>202</v>
      </c>
      <c r="C41" s="658"/>
      <c r="D41" s="658"/>
      <c r="E41" s="658"/>
      <c r="F41" s="658"/>
      <c r="G41" s="659" t="s">
        <v>203</v>
      </c>
      <c r="H41" s="660"/>
      <c r="I41" s="661"/>
      <c r="J41" s="41"/>
      <c r="K41" s="42"/>
      <c r="L41" s="36" t="s">
        <v>204</v>
      </c>
      <c r="M41" s="37">
        <v>2018</v>
      </c>
      <c r="N41" s="30"/>
      <c r="O41" s="30"/>
      <c r="P41" s="30"/>
      <c r="Q41" s="30"/>
    </row>
    <row r="42" spans="1:17" x14ac:dyDescent="0.3">
      <c r="A42" s="36"/>
      <c r="B42" s="36"/>
      <c r="C42" s="30"/>
      <c r="D42" s="30"/>
      <c r="E42" s="30"/>
      <c r="F42" s="43"/>
      <c r="G42" s="36"/>
      <c r="H42" s="36"/>
      <c r="I42" s="36"/>
      <c r="J42" s="41"/>
      <c r="K42" s="42"/>
      <c r="M42" s="30"/>
      <c r="N42" s="30"/>
      <c r="O42" s="30"/>
      <c r="P42" s="30"/>
      <c r="Q42" s="30"/>
    </row>
    <row r="43" spans="1:17" x14ac:dyDescent="0.3">
      <c r="B43" s="658" t="s">
        <v>205</v>
      </c>
      <c r="C43" s="658"/>
      <c r="D43" s="658"/>
      <c r="E43" s="658"/>
      <c r="F43" s="658"/>
      <c r="G43" s="659" t="s">
        <v>206</v>
      </c>
      <c r="H43" s="660"/>
      <c r="I43" s="661"/>
      <c r="J43" s="41"/>
      <c r="K43" s="42"/>
      <c r="M43" s="30"/>
      <c r="N43" s="30"/>
      <c r="O43" s="30"/>
      <c r="P43" s="30"/>
      <c r="Q43" s="30"/>
    </row>
    <row r="44" spans="1:17" x14ac:dyDescent="0.3">
      <c r="A44" s="30"/>
      <c r="B44" s="30"/>
      <c r="C44" s="30"/>
      <c r="D44" s="30"/>
      <c r="E44" s="30"/>
      <c r="F44" s="30"/>
      <c r="G44" s="30"/>
      <c r="H44" s="30"/>
      <c r="I44" s="30"/>
      <c r="J44" s="30"/>
      <c r="K44" s="30"/>
      <c r="L44" s="30"/>
      <c r="M44" s="30"/>
      <c r="N44" s="30"/>
      <c r="O44" s="30"/>
      <c r="P44" s="30"/>
      <c r="Q44" s="30"/>
    </row>
    <row r="45" spans="1:17" x14ac:dyDescent="0.3">
      <c r="A45" s="655" t="s">
        <v>207</v>
      </c>
      <c r="B45" s="656"/>
      <c r="C45" s="656"/>
      <c r="D45" s="656"/>
      <c r="E45" s="656"/>
      <c r="F45" s="656"/>
      <c r="G45" s="656"/>
      <c r="H45" s="657"/>
      <c r="I45" s="655" t="s">
        <v>208</v>
      </c>
      <c r="J45" s="656"/>
      <c r="K45" s="656"/>
      <c r="L45" s="656"/>
      <c r="M45" s="657"/>
      <c r="N45" s="655" t="s">
        <v>209</v>
      </c>
      <c r="O45" s="656"/>
      <c r="P45" s="656"/>
      <c r="Q45" s="657"/>
    </row>
    <row r="46" spans="1:17" ht="36" x14ac:dyDescent="0.3">
      <c r="A46" s="655" t="s">
        <v>210</v>
      </c>
      <c r="B46" s="656"/>
      <c r="C46" s="657"/>
      <c r="D46" s="655" t="s">
        <v>211</v>
      </c>
      <c r="E46" s="657"/>
      <c r="F46" s="655" t="s">
        <v>212</v>
      </c>
      <c r="G46" s="657"/>
      <c r="H46" s="44" t="s">
        <v>213</v>
      </c>
      <c r="I46" s="44" t="s">
        <v>214</v>
      </c>
      <c r="J46" s="44" t="s">
        <v>215</v>
      </c>
      <c r="K46" s="44" t="s">
        <v>216</v>
      </c>
      <c r="L46" s="44" t="s">
        <v>217</v>
      </c>
      <c r="M46" s="44" t="s">
        <v>218</v>
      </c>
      <c r="N46" s="44" t="s">
        <v>219</v>
      </c>
      <c r="O46" s="44" t="s">
        <v>220</v>
      </c>
      <c r="P46" s="44" t="s">
        <v>221</v>
      </c>
      <c r="Q46" s="44" t="s">
        <v>222</v>
      </c>
    </row>
    <row r="47" spans="1:17" ht="171" x14ac:dyDescent="0.3">
      <c r="A47" s="650" t="s">
        <v>223</v>
      </c>
      <c r="B47" s="651"/>
      <c r="C47" s="652"/>
      <c r="D47" s="653">
        <v>16544</v>
      </c>
      <c r="E47" s="654"/>
      <c r="F47" s="650" t="s">
        <v>224</v>
      </c>
      <c r="G47" s="652"/>
      <c r="H47" s="45" t="s">
        <v>225</v>
      </c>
      <c r="I47" s="46" t="s">
        <v>226</v>
      </c>
      <c r="J47" s="46" t="s">
        <v>227</v>
      </c>
      <c r="K47" s="46" t="s">
        <v>228</v>
      </c>
      <c r="L47" s="47" t="s">
        <v>229</v>
      </c>
      <c r="M47" s="47" t="s">
        <v>230</v>
      </c>
      <c r="N47" s="48" t="s">
        <v>231</v>
      </c>
      <c r="O47" s="48" t="s">
        <v>232</v>
      </c>
      <c r="P47" s="48" t="s">
        <v>233</v>
      </c>
      <c r="Q47" s="47" t="s">
        <v>234</v>
      </c>
    </row>
    <row r="48" spans="1:17" ht="148.19999999999999" x14ac:dyDescent="0.3">
      <c r="A48" s="650" t="s">
        <v>223</v>
      </c>
      <c r="B48" s="651"/>
      <c r="C48" s="652"/>
      <c r="D48" s="653">
        <v>23799</v>
      </c>
      <c r="E48" s="654"/>
      <c r="F48" s="650" t="s">
        <v>235</v>
      </c>
      <c r="G48" s="652"/>
      <c r="H48" s="45" t="s">
        <v>225</v>
      </c>
      <c r="I48" s="46" t="s">
        <v>236</v>
      </c>
      <c r="J48" s="49" t="s">
        <v>237</v>
      </c>
      <c r="K48" s="46" t="s">
        <v>228</v>
      </c>
      <c r="L48" s="47" t="s">
        <v>229</v>
      </c>
      <c r="M48" s="47" t="s">
        <v>238</v>
      </c>
      <c r="N48" s="48" t="s">
        <v>231</v>
      </c>
      <c r="O48" s="48" t="s">
        <v>232</v>
      </c>
      <c r="P48" s="48" t="s">
        <v>233</v>
      </c>
      <c r="Q48" s="47" t="s">
        <v>239</v>
      </c>
    </row>
    <row r="49" spans="1:17" ht="171" x14ac:dyDescent="0.3">
      <c r="A49" s="650" t="s">
        <v>223</v>
      </c>
      <c r="B49" s="651"/>
      <c r="C49" s="652"/>
      <c r="D49" s="653">
        <v>24226</v>
      </c>
      <c r="E49" s="654"/>
      <c r="F49" s="650" t="s">
        <v>240</v>
      </c>
      <c r="G49" s="652"/>
      <c r="H49" s="45" t="s">
        <v>225</v>
      </c>
      <c r="I49" s="46" t="s">
        <v>241</v>
      </c>
      <c r="J49" s="46" t="s">
        <v>227</v>
      </c>
      <c r="K49" s="46" t="s">
        <v>228</v>
      </c>
      <c r="L49" s="47" t="s">
        <v>229</v>
      </c>
      <c r="M49" s="47" t="s">
        <v>230</v>
      </c>
      <c r="N49" s="48" t="s">
        <v>231</v>
      </c>
      <c r="O49" s="48" t="s">
        <v>232</v>
      </c>
      <c r="P49" s="48" t="s">
        <v>233</v>
      </c>
      <c r="Q49" s="47" t="s">
        <v>234</v>
      </c>
    </row>
    <row r="50" spans="1:17" ht="171" x14ac:dyDescent="0.3">
      <c r="A50" s="650" t="s">
        <v>223</v>
      </c>
      <c r="B50" s="651"/>
      <c r="C50" s="652"/>
      <c r="D50" s="653">
        <v>24227</v>
      </c>
      <c r="E50" s="654"/>
      <c r="F50" s="650" t="s">
        <v>242</v>
      </c>
      <c r="G50" s="652"/>
      <c r="H50" s="45" t="s">
        <v>225</v>
      </c>
      <c r="I50" s="46" t="s">
        <v>241</v>
      </c>
      <c r="J50" s="46" t="s">
        <v>227</v>
      </c>
      <c r="K50" s="46" t="s">
        <v>228</v>
      </c>
      <c r="L50" s="47" t="s">
        <v>229</v>
      </c>
      <c r="M50" s="47" t="s">
        <v>230</v>
      </c>
      <c r="N50" s="48" t="s">
        <v>231</v>
      </c>
      <c r="O50" s="48" t="s">
        <v>232</v>
      </c>
      <c r="P50" s="48" t="s">
        <v>233</v>
      </c>
      <c r="Q50" s="47" t="s">
        <v>234</v>
      </c>
    </row>
    <row r="51" spans="1:17" ht="171" x14ac:dyDescent="0.3">
      <c r="A51" s="650" t="s">
        <v>243</v>
      </c>
      <c r="B51" s="651"/>
      <c r="C51" s="652"/>
      <c r="D51" s="653">
        <v>28561</v>
      </c>
      <c r="E51" s="654"/>
      <c r="F51" s="650" t="s">
        <v>244</v>
      </c>
      <c r="G51" s="652"/>
      <c r="H51" s="45" t="s">
        <v>225</v>
      </c>
      <c r="I51" s="46" t="s">
        <v>241</v>
      </c>
      <c r="J51" s="46" t="s">
        <v>227</v>
      </c>
      <c r="K51" s="46" t="s">
        <v>228</v>
      </c>
      <c r="L51" s="47" t="s">
        <v>229</v>
      </c>
      <c r="M51" s="47" t="s">
        <v>230</v>
      </c>
      <c r="N51" s="48" t="s">
        <v>231</v>
      </c>
      <c r="O51" s="48" t="s">
        <v>232</v>
      </c>
      <c r="P51" s="48" t="s">
        <v>233</v>
      </c>
      <c r="Q51" s="47" t="s">
        <v>234</v>
      </c>
    </row>
    <row r="54" spans="1:17" ht="17.399999999999999" x14ac:dyDescent="0.3">
      <c r="A54" s="23"/>
      <c r="B54" s="23"/>
      <c r="C54" s="50" t="s">
        <v>90</v>
      </c>
      <c r="D54" s="50"/>
      <c r="E54" s="50"/>
      <c r="F54" s="23"/>
      <c r="G54" s="23"/>
    </row>
    <row r="55" spans="1:17" ht="17.399999999999999" x14ac:dyDescent="0.3">
      <c r="A55" s="23"/>
      <c r="B55" s="23"/>
      <c r="C55" s="639" t="s">
        <v>91</v>
      </c>
      <c r="D55" s="639"/>
      <c r="E55" s="639"/>
      <c r="F55" s="23"/>
      <c r="G55" s="23"/>
    </row>
    <row r="56" spans="1:17" ht="17.399999999999999" x14ac:dyDescent="0.3">
      <c r="A56" s="23"/>
      <c r="B56" s="23"/>
      <c r="C56" s="639" t="s">
        <v>245</v>
      </c>
      <c r="D56" s="639"/>
      <c r="E56" s="639"/>
      <c r="F56" s="23"/>
      <c r="G56" s="23"/>
    </row>
    <row r="57" spans="1:17" ht="28.2" x14ac:dyDescent="0.3">
      <c r="A57" s="23"/>
      <c r="B57" s="640" t="s">
        <v>93</v>
      </c>
      <c r="C57" s="640"/>
      <c r="D57" s="640"/>
      <c r="E57" s="640"/>
      <c r="F57" s="640"/>
      <c r="G57" s="640"/>
    </row>
    <row r="58" spans="1:17" ht="22.8" x14ac:dyDescent="0.3">
      <c r="A58" s="23"/>
      <c r="B58" s="641" t="s">
        <v>246</v>
      </c>
      <c r="C58" s="641"/>
      <c r="D58" s="641"/>
      <c r="E58" s="641"/>
      <c r="F58" s="641"/>
      <c r="G58" s="641"/>
    </row>
    <row r="59" spans="1:17" ht="31.2" x14ac:dyDescent="0.3">
      <c r="A59" s="23"/>
      <c r="B59" s="24" t="s">
        <v>95</v>
      </c>
      <c r="C59" s="642" t="s">
        <v>96</v>
      </c>
      <c r="D59" s="643"/>
      <c r="E59" s="24" t="s">
        <v>97</v>
      </c>
      <c r="F59" s="24" t="s">
        <v>98</v>
      </c>
      <c r="G59" s="24" t="s">
        <v>99</v>
      </c>
    </row>
    <row r="60" spans="1:17" ht="240" x14ac:dyDescent="0.3">
      <c r="A60" s="23"/>
      <c r="B60" s="646" t="s">
        <v>247</v>
      </c>
      <c r="C60" s="26" t="s">
        <v>248</v>
      </c>
      <c r="D60" s="27" t="s">
        <v>249</v>
      </c>
      <c r="E60" s="27" t="s">
        <v>250</v>
      </c>
      <c r="F60" s="29" t="s">
        <v>251</v>
      </c>
      <c r="G60" s="29" t="s">
        <v>252</v>
      </c>
    </row>
    <row r="61" spans="1:17" ht="409.6" x14ac:dyDescent="0.3">
      <c r="A61" s="23"/>
      <c r="B61" s="647"/>
      <c r="C61" s="26" t="s">
        <v>253</v>
      </c>
      <c r="D61" s="27" t="s">
        <v>254</v>
      </c>
      <c r="E61" s="27" t="s">
        <v>255</v>
      </c>
      <c r="F61" s="29" t="s">
        <v>256</v>
      </c>
      <c r="G61" s="29" t="s">
        <v>257</v>
      </c>
    </row>
    <row r="62" spans="1:17" ht="180" x14ac:dyDescent="0.3">
      <c r="A62" s="23"/>
      <c r="B62" s="51" t="s">
        <v>258</v>
      </c>
      <c r="C62" s="26" t="s">
        <v>115</v>
      </c>
      <c r="D62" s="27" t="s">
        <v>259</v>
      </c>
      <c r="E62" s="27" t="s">
        <v>260</v>
      </c>
      <c r="F62" s="26" t="s">
        <v>261</v>
      </c>
      <c r="G62" s="26" t="s">
        <v>262</v>
      </c>
    </row>
    <row r="63" spans="1:17" ht="270" x14ac:dyDescent="0.3">
      <c r="A63" s="23"/>
      <c r="B63" s="51" t="s">
        <v>263</v>
      </c>
      <c r="C63" s="26" t="s">
        <v>177</v>
      </c>
      <c r="D63" s="27" t="s">
        <v>264</v>
      </c>
      <c r="E63" s="27" t="s">
        <v>265</v>
      </c>
      <c r="F63" s="29" t="s">
        <v>266</v>
      </c>
      <c r="G63" s="29" t="s">
        <v>64</v>
      </c>
    </row>
    <row r="64" spans="1:17" ht="60" x14ac:dyDescent="0.3">
      <c r="A64" s="23"/>
      <c r="B64" s="646" t="s">
        <v>267</v>
      </c>
      <c r="C64" s="26" t="s">
        <v>186</v>
      </c>
      <c r="D64" s="27" t="s">
        <v>268</v>
      </c>
      <c r="E64" s="27" t="s">
        <v>269</v>
      </c>
      <c r="F64" s="29" t="s">
        <v>270</v>
      </c>
      <c r="G64" s="29" t="s">
        <v>271</v>
      </c>
    </row>
    <row r="65" spans="1:8" ht="120" x14ac:dyDescent="0.3">
      <c r="A65" s="23"/>
      <c r="B65" s="648"/>
      <c r="C65" s="26" t="s">
        <v>272</v>
      </c>
      <c r="D65" s="27" t="s">
        <v>273</v>
      </c>
      <c r="E65" s="52" t="s">
        <v>274</v>
      </c>
      <c r="F65" s="29" t="s">
        <v>275</v>
      </c>
      <c r="G65" s="29" t="s">
        <v>276</v>
      </c>
    </row>
    <row r="69" spans="1:8" ht="17.399999999999999" x14ac:dyDescent="0.3">
      <c r="B69" s="23"/>
      <c r="C69" s="23"/>
      <c r="D69" s="50" t="s">
        <v>90</v>
      </c>
      <c r="E69" s="50"/>
      <c r="F69" s="50"/>
      <c r="G69" s="23"/>
      <c r="H69" s="23"/>
    </row>
    <row r="70" spans="1:8" ht="17.399999999999999" x14ac:dyDescent="0.3">
      <c r="B70" s="23"/>
      <c r="C70" s="23"/>
      <c r="D70" s="639" t="s">
        <v>91</v>
      </c>
      <c r="E70" s="639"/>
      <c r="F70" s="639"/>
      <c r="G70" s="23"/>
      <c r="H70" s="23"/>
    </row>
    <row r="71" spans="1:8" ht="17.399999999999999" x14ac:dyDescent="0.3">
      <c r="B71" s="23"/>
      <c r="C71" s="23"/>
      <c r="D71" s="639" t="s">
        <v>92</v>
      </c>
      <c r="E71" s="639"/>
      <c r="F71" s="639"/>
      <c r="G71" s="23"/>
      <c r="H71" s="23"/>
    </row>
    <row r="72" spans="1:8" ht="28.2" x14ac:dyDescent="0.3">
      <c r="B72" s="23"/>
      <c r="C72" s="640" t="s">
        <v>93</v>
      </c>
      <c r="D72" s="640"/>
      <c r="E72" s="640"/>
      <c r="F72" s="640"/>
      <c r="G72" s="640"/>
      <c r="H72" s="640"/>
    </row>
    <row r="73" spans="1:8" ht="22.8" x14ac:dyDescent="0.3">
      <c r="B73" s="23"/>
      <c r="C73" s="641" t="s">
        <v>277</v>
      </c>
      <c r="D73" s="641"/>
      <c r="E73" s="641"/>
      <c r="F73" s="641"/>
      <c r="G73" s="641"/>
      <c r="H73" s="641"/>
    </row>
    <row r="74" spans="1:8" ht="46.8" x14ac:dyDescent="0.3">
      <c r="B74" s="23"/>
      <c r="C74" s="24" t="s">
        <v>95</v>
      </c>
      <c r="D74" s="642" t="s">
        <v>96</v>
      </c>
      <c r="E74" s="643"/>
      <c r="F74" s="24" t="s">
        <v>97</v>
      </c>
      <c r="G74" s="24" t="s">
        <v>98</v>
      </c>
      <c r="H74" s="24" t="s">
        <v>99</v>
      </c>
    </row>
    <row r="75" spans="1:8" ht="90" x14ac:dyDescent="0.3">
      <c r="B75" s="23"/>
      <c r="C75" s="644" t="s">
        <v>278</v>
      </c>
      <c r="D75" s="29" t="s">
        <v>248</v>
      </c>
      <c r="E75" s="27" t="s">
        <v>279</v>
      </c>
      <c r="F75" s="27" t="s">
        <v>280</v>
      </c>
      <c r="G75" s="29" t="s">
        <v>281</v>
      </c>
      <c r="H75" s="29" t="s">
        <v>252</v>
      </c>
    </row>
    <row r="76" spans="1:8" ht="60" x14ac:dyDescent="0.3">
      <c r="B76" s="23"/>
      <c r="C76" s="645"/>
      <c r="D76" s="29" t="s">
        <v>253</v>
      </c>
      <c r="E76" s="27" t="s">
        <v>282</v>
      </c>
      <c r="F76" s="27" t="s">
        <v>283</v>
      </c>
      <c r="G76" s="29" t="s">
        <v>284</v>
      </c>
      <c r="H76" s="29">
        <v>2018</v>
      </c>
    </row>
    <row r="77" spans="1:8" ht="409.6" x14ac:dyDescent="0.3">
      <c r="B77" s="23"/>
      <c r="C77" s="28" t="s">
        <v>285</v>
      </c>
      <c r="D77" s="29" t="s">
        <v>115</v>
      </c>
      <c r="E77" s="27" t="s">
        <v>286</v>
      </c>
      <c r="F77" s="27" t="s">
        <v>287</v>
      </c>
      <c r="G77" s="29" t="s">
        <v>288</v>
      </c>
      <c r="H77" s="29" t="s">
        <v>257</v>
      </c>
    </row>
    <row r="78" spans="1:8" ht="90" x14ac:dyDescent="0.3">
      <c r="B78" s="23"/>
      <c r="C78" s="28" t="s">
        <v>289</v>
      </c>
      <c r="D78" s="29" t="s">
        <v>177</v>
      </c>
      <c r="E78" s="27" t="s">
        <v>290</v>
      </c>
      <c r="F78" s="27" t="s">
        <v>291</v>
      </c>
      <c r="G78" s="29" t="s">
        <v>292</v>
      </c>
      <c r="H78" s="29" t="s">
        <v>293</v>
      </c>
    </row>
    <row r="79" spans="1:8" ht="75" x14ac:dyDescent="0.3">
      <c r="B79" s="23"/>
      <c r="C79" s="28" t="s">
        <v>294</v>
      </c>
      <c r="D79" s="29" t="s">
        <v>186</v>
      </c>
      <c r="E79" s="27" t="s">
        <v>295</v>
      </c>
      <c r="F79" s="27" t="s">
        <v>296</v>
      </c>
      <c r="G79" s="29" t="s">
        <v>297</v>
      </c>
      <c r="H79" s="29">
        <v>2018</v>
      </c>
    </row>
    <row r="80" spans="1:8" ht="75" x14ac:dyDescent="0.3">
      <c r="B80" s="23"/>
      <c r="C80" s="649" t="s">
        <v>298</v>
      </c>
      <c r="D80" s="29" t="s">
        <v>191</v>
      </c>
      <c r="E80" s="27" t="s">
        <v>299</v>
      </c>
      <c r="F80" s="27" t="s">
        <v>300</v>
      </c>
      <c r="G80" s="29" t="s">
        <v>301</v>
      </c>
      <c r="H80" s="29" t="s">
        <v>123</v>
      </c>
    </row>
    <row r="81" spans="2:9" ht="75" x14ac:dyDescent="0.3">
      <c r="B81" s="23"/>
      <c r="C81" s="649"/>
      <c r="D81" s="29" t="s">
        <v>302</v>
      </c>
      <c r="E81" s="27" t="s">
        <v>303</v>
      </c>
      <c r="F81" s="27" t="s">
        <v>304</v>
      </c>
      <c r="G81" s="29" t="s">
        <v>305</v>
      </c>
      <c r="H81" s="29" t="s">
        <v>306</v>
      </c>
    </row>
    <row r="84" spans="2:9" ht="17.399999999999999" x14ac:dyDescent="0.3">
      <c r="B84" s="23"/>
      <c r="C84" s="23"/>
      <c r="D84" s="50" t="s">
        <v>90</v>
      </c>
      <c r="E84" s="50"/>
      <c r="F84" s="50"/>
      <c r="G84" s="23"/>
      <c r="H84" s="23"/>
      <c r="I84" s="53"/>
    </row>
    <row r="85" spans="2:9" ht="17.399999999999999" x14ac:dyDescent="0.3">
      <c r="B85" s="23"/>
      <c r="C85" s="23"/>
      <c r="D85" s="639" t="s">
        <v>91</v>
      </c>
      <c r="E85" s="639"/>
      <c r="F85" s="639"/>
      <c r="G85" s="23"/>
      <c r="H85" s="23"/>
      <c r="I85" s="53"/>
    </row>
    <row r="86" spans="2:9" ht="17.399999999999999" x14ac:dyDescent="0.3">
      <c r="B86" s="23"/>
      <c r="C86" s="23"/>
      <c r="D86" s="639" t="s">
        <v>307</v>
      </c>
      <c r="E86" s="639"/>
      <c r="F86" s="639"/>
      <c r="G86" s="23"/>
      <c r="H86" s="23"/>
      <c r="I86" s="53"/>
    </row>
    <row r="87" spans="2:9" ht="28.2" x14ac:dyDescent="0.3">
      <c r="B87" s="23"/>
      <c r="C87" s="640" t="s">
        <v>308</v>
      </c>
      <c r="D87" s="640"/>
      <c r="E87" s="640"/>
      <c r="F87" s="640"/>
      <c r="G87" s="640"/>
      <c r="H87" s="640"/>
      <c r="I87" s="640"/>
    </row>
    <row r="88" spans="2:9" ht="22.8" x14ac:dyDescent="0.3">
      <c r="B88" s="23"/>
      <c r="C88" s="641" t="s">
        <v>309</v>
      </c>
      <c r="D88" s="641"/>
      <c r="E88" s="641"/>
      <c r="F88" s="641"/>
      <c r="G88" s="641"/>
      <c r="H88" s="641"/>
      <c r="I88" s="641"/>
    </row>
    <row r="89" spans="2:9" ht="46.8" x14ac:dyDescent="0.3">
      <c r="B89" s="23"/>
      <c r="C89" s="24" t="s">
        <v>95</v>
      </c>
      <c r="D89" s="642" t="s">
        <v>96</v>
      </c>
      <c r="E89" s="643"/>
      <c r="F89" s="24" t="s">
        <v>97</v>
      </c>
      <c r="G89" s="24" t="s">
        <v>310</v>
      </c>
      <c r="H89" s="24" t="s">
        <v>98</v>
      </c>
      <c r="I89" s="24" t="s">
        <v>99</v>
      </c>
    </row>
    <row r="90" spans="2:9" ht="90" x14ac:dyDescent="0.3">
      <c r="B90" s="23"/>
      <c r="C90" s="644" t="s">
        <v>311</v>
      </c>
      <c r="D90" s="29" t="s">
        <v>248</v>
      </c>
      <c r="E90" s="54" t="s">
        <v>312</v>
      </c>
      <c r="F90" s="29" t="s">
        <v>313</v>
      </c>
      <c r="G90" s="29" t="s">
        <v>314</v>
      </c>
      <c r="H90" s="29" t="s">
        <v>37</v>
      </c>
      <c r="I90" s="29" t="s">
        <v>315</v>
      </c>
    </row>
    <row r="91" spans="2:9" ht="90" x14ac:dyDescent="0.3">
      <c r="B91" s="23"/>
      <c r="C91" s="645"/>
      <c r="D91" s="29" t="s">
        <v>253</v>
      </c>
      <c r="E91" s="54" t="s">
        <v>316</v>
      </c>
      <c r="F91" s="29" t="s">
        <v>317</v>
      </c>
      <c r="G91" s="29" t="s">
        <v>318</v>
      </c>
      <c r="H91" s="29" t="s">
        <v>37</v>
      </c>
      <c r="I91" s="29" t="s">
        <v>257</v>
      </c>
    </row>
    <row r="92" spans="2:9" ht="180" x14ac:dyDescent="0.3">
      <c r="B92" s="23"/>
      <c r="C92" s="645"/>
      <c r="D92" s="29" t="s">
        <v>319</v>
      </c>
      <c r="E92" s="54" t="s">
        <v>320</v>
      </c>
      <c r="F92" s="29" t="s">
        <v>321</v>
      </c>
      <c r="G92" s="29" t="s">
        <v>322</v>
      </c>
      <c r="H92" s="29" t="s">
        <v>323</v>
      </c>
      <c r="I92" s="29" t="s">
        <v>257</v>
      </c>
    </row>
    <row r="93" spans="2:9" ht="150" x14ac:dyDescent="0.3">
      <c r="B93" s="23"/>
      <c r="C93" s="645"/>
      <c r="D93" s="29" t="s">
        <v>324</v>
      </c>
      <c r="E93" s="54" t="s">
        <v>325</v>
      </c>
      <c r="F93" s="29" t="s">
        <v>326</v>
      </c>
      <c r="G93" s="29" t="s">
        <v>327</v>
      </c>
      <c r="H93" s="29" t="s">
        <v>328</v>
      </c>
      <c r="I93" s="29" t="s">
        <v>257</v>
      </c>
    </row>
    <row r="94" spans="2:9" ht="120" x14ac:dyDescent="0.3">
      <c r="B94" s="23"/>
      <c r="C94" s="645"/>
      <c r="D94" s="29" t="s">
        <v>329</v>
      </c>
      <c r="E94" s="54" t="s">
        <v>330</v>
      </c>
      <c r="F94" s="29" t="s">
        <v>331</v>
      </c>
      <c r="G94" s="29" t="s">
        <v>332</v>
      </c>
      <c r="H94" s="29" t="s">
        <v>333</v>
      </c>
      <c r="I94" s="29" t="s">
        <v>257</v>
      </c>
    </row>
    <row r="95" spans="2:9" ht="180" x14ac:dyDescent="0.3">
      <c r="B95" s="23"/>
      <c r="C95" s="28" t="s">
        <v>334</v>
      </c>
      <c r="D95" s="29" t="s">
        <v>115</v>
      </c>
      <c r="E95" s="54" t="s">
        <v>335</v>
      </c>
      <c r="F95" s="54" t="s">
        <v>336</v>
      </c>
      <c r="G95" s="54" t="s">
        <v>337</v>
      </c>
      <c r="H95" s="54" t="s">
        <v>338</v>
      </c>
      <c r="I95" s="29" t="s">
        <v>339</v>
      </c>
    </row>
    <row r="96" spans="2:9" ht="105" x14ac:dyDescent="0.3">
      <c r="B96" s="23"/>
      <c r="C96" s="28" t="s">
        <v>340</v>
      </c>
      <c r="D96" s="29" t="s">
        <v>177</v>
      </c>
      <c r="E96" s="29" t="s">
        <v>341</v>
      </c>
      <c r="F96" s="29" t="s">
        <v>342</v>
      </c>
      <c r="G96" s="29" t="s">
        <v>343</v>
      </c>
      <c r="H96" s="29" t="s">
        <v>344</v>
      </c>
      <c r="I96" s="29" t="s">
        <v>345</v>
      </c>
    </row>
    <row r="97" spans="2:9" ht="105" x14ac:dyDescent="0.3">
      <c r="B97" s="23"/>
      <c r="C97" s="28" t="s">
        <v>346</v>
      </c>
      <c r="D97" s="29" t="s">
        <v>186</v>
      </c>
      <c r="E97" s="29" t="s">
        <v>347</v>
      </c>
      <c r="F97" s="29" t="s">
        <v>348</v>
      </c>
      <c r="G97" s="29" t="s">
        <v>349</v>
      </c>
      <c r="H97" s="29" t="s">
        <v>37</v>
      </c>
      <c r="I97" s="29" t="s">
        <v>339</v>
      </c>
    </row>
    <row r="98" spans="2:9" ht="150" x14ac:dyDescent="0.3">
      <c r="B98" s="23"/>
      <c r="C98" s="29" t="s">
        <v>350</v>
      </c>
      <c r="D98" s="29" t="s">
        <v>191</v>
      </c>
      <c r="E98" s="29" t="s">
        <v>351</v>
      </c>
      <c r="F98" s="29" t="s">
        <v>352</v>
      </c>
      <c r="G98" s="29" t="s">
        <v>353</v>
      </c>
      <c r="H98" s="29" t="s">
        <v>354</v>
      </c>
      <c r="I98" s="29" t="s">
        <v>252</v>
      </c>
    </row>
  </sheetData>
  <mergeCells count="60">
    <mergeCell ref="B37:F37"/>
    <mergeCell ref="G37:J37"/>
    <mergeCell ref="C1:E1"/>
    <mergeCell ref="C2:E2"/>
    <mergeCell ref="C3:E3"/>
    <mergeCell ref="B5:G5"/>
    <mergeCell ref="B6:G6"/>
    <mergeCell ref="C7:D7"/>
    <mergeCell ref="B12:B16"/>
    <mergeCell ref="B17:B24"/>
    <mergeCell ref="B25:B26"/>
    <mergeCell ref="B27:B28"/>
    <mergeCell ref="A35:Q35"/>
    <mergeCell ref="B39:F39"/>
    <mergeCell ref="G39:I39"/>
    <mergeCell ref="B41:F41"/>
    <mergeCell ref="G41:I41"/>
    <mergeCell ref="B43:F43"/>
    <mergeCell ref="G43:I43"/>
    <mergeCell ref="A45:H45"/>
    <mergeCell ref="I45:M45"/>
    <mergeCell ref="N45:Q45"/>
    <mergeCell ref="A46:C46"/>
    <mergeCell ref="D46:E46"/>
    <mergeCell ref="F46:G46"/>
    <mergeCell ref="A47:C47"/>
    <mergeCell ref="D47:E47"/>
    <mergeCell ref="F47:G47"/>
    <mergeCell ref="A48:C48"/>
    <mergeCell ref="D48:E48"/>
    <mergeCell ref="F48:G48"/>
    <mergeCell ref="B57:G57"/>
    <mergeCell ref="A49:C49"/>
    <mergeCell ref="D49:E49"/>
    <mergeCell ref="F49:G49"/>
    <mergeCell ref="A50:C50"/>
    <mergeCell ref="D50:E50"/>
    <mergeCell ref="F50:G50"/>
    <mergeCell ref="A51:C51"/>
    <mergeCell ref="D51:E51"/>
    <mergeCell ref="F51:G51"/>
    <mergeCell ref="C55:E55"/>
    <mergeCell ref="C56:E56"/>
    <mergeCell ref="D85:F85"/>
    <mergeCell ref="B58:G58"/>
    <mergeCell ref="C59:D59"/>
    <mergeCell ref="B60:B61"/>
    <mergeCell ref="B64:B65"/>
    <mergeCell ref="D70:F70"/>
    <mergeCell ref="D71:F71"/>
    <mergeCell ref="C72:H72"/>
    <mergeCell ref="C73:H73"/>
    <mergeCell ref="D74:E74"/>
    <mergeCell ref="C75:C76"/>
    <mergeCell ref="C80:C81"/>
    <mergeCell ref="D86:F86"/>
    <mergeCell ref="C87:I87"/>
    <mergeCell ref="C88:I88"/>
    <mergeCell ref="D89:E89"/>
    <mergeCell ref="C90:C94"/>
  </mergeCells>
  <dataValidations count="5">
    <dataValidation type="list" allowBlank="1" showInputMessage="1" showErrorMessage="1" sqref="M41" xr:uid="{00000000-0002-0000-0900-000000000000}">
      <formula1>vigencias</formula1>
    </dataValidation>
    <dataValidation type="list" allowBlank="1" showInputMessage="1" showErrorMessage="1" sqref="K41:K43" xr:uid="{00000000-0002-0000-0900-000001000000}">
      <formula1>nivel</formula1>
    </dataValidation>
    <dataValidation type="list" allowBlank="1" showInputMessage="1" showErrorMessage="1" sqref="M39" xr:uid="{00000000-0002-0000-0900-000002000000}">
      <formula1>orden</formula1>
    </dataValidation>
    <dataValidation type="list" allowBlank="1" showInputMessage="1" showErrorMessage="1" sqref="G39:I39" xr:uid="{00000000-0002-0000-0900-000003000000}">
      <formula1>sector</formula1>
    </dataValidation>
    <dataValidation type="list" allowBlank="1" showInputMessage="1" showErrorMessage="1" sqref="G41:I41" xr:uid="{00000000-0002-0000-0900-000004000000}">
      <formula1>departamentos</formula1>
    </dataValidation>
  </dataValidation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C25" sqref="C25"/>
    </sheetView>
  </sheetViews>
  <sheetFormatPr baseColWidth="10" defaultRowHeight="14.4" x14ac:dyDescent="0.3"/>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RowHeight="14.4" x14ac:dyDescent="0.3"/>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baseColWidth="10"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25"/>
  <sheetViews>
    <sheetView workbookViewId="0">
      <selection activeCell="C5" sqref="C5:D7"/>
    </sheetView>
  </sheetViews>
  <sheetFormatPr baseColWidth="10" defaultRowHeight="14.4" x14ac:dyDescent="0.3"/>
  <sheetData>
    <row r="1" spans="1:20" ht="15" customHeight="1" x14ac:dyDescent="0.3">
      <c r="A1" s="634" t="s">
        <v>65</v>
      </c>
      <c r="B1" s="634"/>
      <c r="C1" s="636" t="s">
        <v>74</v>
      </c>
      <c r="D1" s="636"/>
      <c r="E1" s="636" t="s">
        <v>75</v>
      </c>
      <c r="F1" s="636"/>
      <c r="G1" s="636" t="s">
        <v>75</v>
      </c>
      <c r="H1" s="636"/>
      <c r="I1" s="636" t="s">
        <v>75</v>
      </c>
      <c r="J1" s="636"/>
      <c r="K1" s="636" t="s">
        <v>75</v>
      </c>
      <c r="L1" s="636"/>
      <c r="M1" s="636" t="s">
        <v>75</v>
      </c>
      <c r="N1" s="636"/>
      <c r="O1" s="636" t="s">
        <v>76</v>
      </c>
      <c r="P1" s="636"/>
      <c r="Q1" s="636" t="s">
        <v>76</v>
      </c>
      <c r="R1" s="636"/>
      <c r="S1" s="636" t="s">
        <v>76</v>
      </c>
      <c r="T1" s="636"/>
    </row>
    <row r="2" spans="1:20" x14ac:dyDescent="0.3">
      <c r="A2" s="634"/>
      <c r="B2" s="634"/>
      <c r="C2" s="636"/>
      <c r="D2" s="636"/>
      <c r="E2" s="636"/>
      <c r="F2" s="636"/>
      <c r="G2" s="636"/>
      <c r="H2" s="636"/>
      <c r="I2" s="636"/>
      <c r="J2" s="636"/>
      <c r="K2" s="636"/>
      <c r="L2" s="636"/>
      <c r="M2" s="636"/>
      <c r="N2" s="636"/>
      <c r="O2" s="636"/>
      <c r="P2" s="636"/>
      <c r="Q2" s="636"/>
      <c r="R2" s="636"/>
      <c r="S2" s="636"/>
      <c r="T2" s="636"/>
    </row>
    <row r="3" spans="1:20" x14ac:dyDescent="0.3">
      <c r="A3" s="634" t="s">
        <v>66</v>
      </c>
      <c r="B3" s="634"/>
      <c r="C3" s="636"/>
      <c r="D3" s="636"/>
      <c r="E3" s="636"/>
      <c r="F3" s="636"/>
      <c r="G3" s="636"/>
      <c r="H3" s="636"/>
      <c r="I3" s="636"/>
      <c r="J3" s="636"/>
      <c r="K3" s="636"/>
      <c r="L3" s="636"/>
      <c r="M3" s="636"/>
      <c r="N3" s="636"/>
      <c r="O3" s="636"/>
      <c r="P3" s="636"/>
      <c r="Q3" s="636"/>
      <c r="R3" s="636"/>
      <c r="S3" s="636"/>
      <c r="T3" s="636"/>
    </row>
    <row r="4" spans="1:20" x14ac:dyDescent="0.3">
      <c r="A4" s="634"/>
      <c r="B4" s="634"/>
      <c r="C4" s="634">
        <v>2016</v>
      </c>
      <c r="D4" s="634"/>
      <c r="E4" s="634">
        <v>2017</v>
      </c>
      <c r="F4" s="634"/>
      <c r="G4" s="634">
        <v>2018</v>
      </c>
      <c r="H4" s="634"/>
      <c r="I4" s="634">
        <v>2019</v>
      </c>
      <c r="J4" s="634"/>
      <c r="K4" s="634">
        <v>2020</v>
      </c>
      <c r="L4" s="634"/>
      <c r="M4" s="634">
        <v>2021</v>
      </c>
      <c r="N4" s="634"/>
      <c r="O4" s="634">
        <v>2022</v>
      </c>
      <c r="P4" s="634"/>
      <c r="Q4" s="634">
        <v>2023</v>
      </c>
      <c r="R4" s="634"/>
      <c r="S4" s="634">
        <v>2024</v>
      </c>
      <c r="T4" s="634"/>
    </row>
    <row r="5" spans="1:20" x14ac:dyDescent="0.3">
      <c r="A5" s="635" t="s">
        <v>67</v>
      </c>
      <c r="B5" s="635"/>
      <c r="C5" s="634"/>
      <c r="D5" s="634"/>
      <c r="E5" s="634"/>
      <c r="F5" s="634"/>
      <c r="G5" s="634"/>
      <c r="H5" s="634"/>
      <c r="I5" s="634"/>
      <c r="J5" s="634"/>
      <c r="K5" s="634"/>
      <c r="L5" s="634"/>
      <c r="M5" s="634"/>
      <c r="N5" s="634"/>
      <c r="O5" s="634"/>
      <c r="P5" s="634"/>
      <c r="Q5" s="634"/>
      <c r="R5" s="634"/>
      <c r="S5" s="634"/>
      <c r="T5" s="634"/>
    </row>
    <row r="6" spans="1:20" x14ac:dyDescent="0.3">
      <c r="A6" s="635"/>
      <c r="B6" s="635"/>
      <c r="C6" s="634"/>
      <c r="D6" s="634"/>
      <c r="E6" s="634"/>
      <c r="F6" s="634"/>
      <c r="G6" s="634"/>
      <c r="H6" s="634"/>
      <c r="I6" s="634"/>
      <c r="J6" s="634"/>
      <c r="K6" s="634"/>
      <c r="L6" s="634"/>
      <c r="M6" s="634"/>
      <c r="N6" s="634"/>
      <c r="O6" s="634"/>
      <c r="P6" s="634"/>
      <c r="Q6" s="634"/>
      <c r="R6" s="634"/>
      <c r="S6" s="634"/>
      <c r="T6" s="634"/>
    </row>
    <row r="7" spans="1:20" x14ac:dyDescent="0.3">
      <c r="A7" s="635"/>
      <c r="B7" s="635"/>
      <c r="C7" s="634"/>
      <c r="D7" s="634"/>
      <c r="E7" s="634"/>
      <c r="F7" s="634"/>
      <c r="G7" s="634"/>
      <c r="H7" s="634"/>
      <c r="I7" s="634"/>
      <c r="J7" s="634"/>
      <c r="K7" s="634"/>
      <c r="L7" s="634"/>
      <c r="M7" s="634"/>
      <c r="N7" s="634"/>
      <c r="O7" s="634"/>
      <c r="P7" s="634"/>
      <c r="Q7" s="634"/>
      <c r="R7" s="634"/>
      <c r="S7" s="634"/>
      <c r="T7" s="634"/>
    </row>
    <row r="8" spans="1:20" x14ac:dyDescent="0.3">
      <c r="A8" s="635" t="s">
        <v>68</v>
      </c>
      <c r="B8" s="635"/>
      <c r="C8" s="634"/>
      <c r="D8" s="634"/>
      <c r="E8" s="634"/>
      <c r="F8" s="634"/>
      <c r="G8" s="634"/>
      <c r="H8" s="634"/>
      <c r="I8" s="634"/>
      <c r="J8" s="634"/>
      <c r="K8" s="634"/>
      <c r="L8" s="634"/>
      <c r="M8" s="634"/>
      <c r="N8" s="634"/>
      <c r="O8" s="634"/>
      <c r="P8" s="634"/>
      <c r="Q8" s="634"/>
      <c r="R8" s="634"/>
      <c r="S8" s="634"/>
      <c r="T8" s="634"/>
    </row>
    <row r="9" spans="1:20" x14ac:dyDescent="0.3">
      <c r="A9" s="635"/>
      <c r="B9" s="635"/>
      <c r="C9" s="634"/>
      <c r="D9" s="634"/>
      <c r="E9" s="634"/>
      <c r="F9" s="634"/>
      <c r="G9" s="634"/>
      <c r="H9" s="634"/>
      <c r="I9" s="634"/>
      <c r="J9" s="634"/>
      <c r="K9" s="634"/>
      <c r="L9" s="634"/>
      <c r="M9" s="634"/>
      <c r="N9" s="634"/>
      <c r="O9" s="634"/>
      <c r="P9" s="634"/>
      <c r="Q9" s="634"/>
      <c r="R9" s="634"/>
      <c r="S9" s="634"/>
      <c r="T9" s="634"/>
    </row>
    <row r="10" spans="1:20" x14ac:dyDescent="0.3">
      <c r="A10" s="635"/>
      <c r="B10" s="635"/>
      <c r="C10" s="634"/>
      <c r="D10" s="634"/>
      <c r="E10" s="634"/>
      <c r="F10" s="634"/>
      <c r="G10" s="634"/>
      <c r="H10" s="634"/>
      <c r="I10" s="634"/>
      <c r="J10" s="634"/>
      <c r="K10" s="634"/>
      <c r="L10" s="634"/>
      <c r="M10" s="634"/>
      <c r="N10" s="634"/>
      <c r="O10" s="634"/>
      <c r="P10" s="634"/>
      <c r="Q10" s="634"/>
      <c r="R10" s="634"/>
      <c r="S10" s="634"/>
      <c r="T10" s="634"/>
    </row>
    <row r="11" spans="1:20" x14ac:dyDescent="0.3">
      <c r="A11" s="635" t="s">
        <v>69</v>
      </c>
      <c r="B11" s="635"/>
      <c r="C11" s="634"/>
      <c r="D11" s="634"/>
      <c r="E11" s="634"/>
      <c r="F11" s="634"/>
      <c r="G11" s="634"/>
      <c r="H11" s="634"/>
      <c r="I11" s="634"/>
      <c r="J11" s="634"/>
      <c r="K11" s="634"/>
      <c r="L11" s="634"/>
      <c r="M11" s="634"/>
      <c r="N11" s="634"/>
      <c r="O11" s="634"/>
      <c r="P11" s="634"/>
      <c r="Q11" s="634"/>
      <c r="R11" s="634"/>
      <c r="S11" s="634"/>
      <c r="T11" s="634"/>
    </row>
    <row r="12" spans="1:20" x14ac:dyDescent="0.3">
      <c r="A12" s="635"/>
      <c r="B12" s="635"/>
      <c r="C12" s="634"/>
      <c r="D12" s="634"/>
      <c r="E12" s="634"/>
      <c r="F12" s="634"/>
      <c r="G12" s="634"/>
      <c r="H12" s="634"/>
      <c r="I12" s="634"/>
      <c r="J12" s="634"/>
      <c r="K12" s="634"/>
      <c r="L12" s="634"/>
      <c r="M12" s="634"/>
      <c r="N12" s="634"/>
      <c r="O12" s="634"/>
      <c r="P12" s="634"/>
      <c r="Q12" s="634"/>
      <c r="R12" s="634"/>
      <c r="S12" s="634"/>
      <c r="T12" s="634"/>
    </row>
    <row r="13" spans="1:20" x14ac:dyDescent="0.3">
      <c r="A13" s="635"/>
      <c r="B13" s="635"/>
      <c r="C13" s="634"/>
      <c r="D13" s="634"/>
      <c r="E13" s="634"/>
      <c r="F13" s="634"/>
      <c r="G13" s="634"/>
      <c r="H13" s="634"/>
      <c r="I13" s="634"/>
      <c r="J13" s="634"/>
      <c r="K13" s="634"/>
      <c r="L13" s="634"/>
      <c r="M13" s="634"/>
      <c r="N13" s="634"/>
      <c r="O13" s="634"/>
      <c r="P13" s="634"/>
      <c r="Q13" s="634"/>
      <c r="R13" s="634"/>
      <c r="S13" s="634"/>
      <c r="T13" s="634"/>
    </row>
    <row r="14" spans="1:20" x14ac:dyDescent="0.3">
      <c r="A14" s="635" t="s">
        <v>70</v>
      </c>
      <c r="B14" s="635"/>
      <c r="C14" s="634"/>
      <c r="D14" s="634"/>
      <c r="E14" s="634"/>
      <c r="F14" s="634"/>
      <c r="G14" s="634"/>
      <c r="H14" s="634"/>
      <c r="I14" s="634"/>
      <c r="J14" s="634"/>
      <c r="K14" s="634"/>
      <c r="L14" s="634"/>
      <c r="M14" s="634"/>
      <c r="N14" s="634"/>
      <c r="O14" s="634"/>
      <c r="P14" s="634"/>
      <c r="Q14" s="634"/>
      <c r="R14" s="634"/>
      <c r="S14" s="634"/>
      <c r="T14" s="634"/>
    </row>
    <row r="15" spans="1:20" x14ac:dyDescent="0.3">
      <c r="A15" s="635"/>
      <c r="B15" s="635"/>
      <c r="C15" s="634"/>
      <c r="D15" s="634"/>
      <c r="E15" s="634"/>
      <c r="F15" s="634"/>
      <c r="G15" s="634"/>
      <c r="H15" s="634"/>
      <c r="I15" s="634"/>
      <c r="J15" s="634"/>
      <c r="K15" s="634"/>
      <c r="L15" s="634"/>
      <c r="M15" s="634"/>
      <c r="N15" s="634"/>
      <c r="O15" s="634"/>
      <c r="P15" s="634"/>
      <c r="Q15" s="634"/>
      <c r="R15" s="634"/>
      <c r="S15" s="634"/>
      <c r="T15" s="634"/>
    </row>
    <row r="16" spans="1:20" x14ac:dyDescent="0.3">
      <c r="A16" s="635"/>
      <c r="B16" s="635"/>
      <c r="C16" s="634"/>
      <c r="D16" s="634"/>
      <c r="E16" s="634"/>
      <c r="F16" s="634"/>
      <c r="G16" s="634"/>
      <c r="H16" s="634"/>
      <c r="I16" s="634"/>
      <c r="J16" s="634"/>
      <c r="K16" s="634"/>
      <c r="L16" s="634"/>
      <c r="M16" s="634"/>
      <c r="N16" s="634"/>
      <c r="O16" s="634"/>
      <c r="P16" s="634"/>
      <c r="Q16" s="634"/>
      <c r="R16" s="634"/>
      <c r="S16" s="634"/>
      <c r="T16" s="634"/>
    </row>
    <row r="17" spans="1:20" x14ac:dyDescent="0.3">
      <c r="A17" s="635" t="s">
        <v>71</v>
      </c>
      <c r="B17" s="635"/>
      <c r="C17" s="634"/>
      <c r="D17" s="634"/>
      <c r="E17" s="634"/>
      <c r="F17" s="634"/>
      <c r="G17" s="634"/>
      <c r="H17" s="634"/>
      <c r="I17" s="634"/>
      <c r="J17" s="634"/>
      <c r="K17" s="634"/>
      <c r="L17" s="634"/>
      <c r="M17" s="634"/>
      <c r="N17" s="634"/>
      <c r="O17" s="634"/>
      <c r="P17" s="634"/>
      <c r="Q17" s="634"/>
      <c r="R17" s="634"/>
      <c r="S17" s="634"/>
      <c r="T17" s="634"/>
    </row>
    <row r="18" spans="1:20" x14ac:dyDescent="0.3">
      <c r="A18" s="635"/>
      <c r="B18" s="635"/>
      <c r="C18" s="634"/>
      <c r="D18" s="634"/>
      <c r="E18" s="634"/>
      <c r="F18" s="634"/>
      <c r="G18" s="634"/>
      <c r="H18" s="634"/>
      <c r="I18" s="634"/>
      <c r="J18" s="634"/>
      <c r="K18" s="634"/>
      <c r="L18" s="634"/>
      <c r="M18" s="634"/>
      <c r="N18" s="634"/>
      <c r="O18" s="634"/>
      <c r="P18" s="634"/>
      <c r="Q18" s="634"/>
      <c r="R18" s="634"/>
      <c r="S18" s="634"/>
      <c r="T18" s="634"/>
    </row>
    <row r="19" spans="1:20" x14ac:dyDescent="0.3">
      <c r="A19" s="635"/>
      <c r="B19" s="635"/>
      <c r="C19" s="634"/>
      <c r="D19" s="634"/>
      <c r="E19" s="634"/>
      <c r="F19" s="634"/>
      <c r="G19" s="634"/>
      <c r="H19" s="634"/>
      <c r="I19" s="634"/>
      <c r="J19" s="634"/>
      <c r="K19" s="634"/>
      <c r="L19" s="634"/>
      <c r="M19" s="634"/>
      <c r="N19" s="634"/>
      <c r="O19" s="634"/>
      <c r="P19" s="634"/>
      <c r="Q19" s="634"/>
      <c r="R19" s="634"/>
      <c r="S19" s="634"/>
      <c r="T19" s="634"/>
    </row>
    <row r="20" spans="1:20" x14ac:dyDescent="0.3">
      <c r="A20" s="635" t="s">
        <v>72</v>
      </c>
      <c r="B20" s="635"/>
      <c r="C20" s="634"/>
      <c r="D20" s="634"/>
      <c r="E20" s="634"/>
      <c r="F20" s="634"/>
      <c r="G20" s="634"/>
      <c r="H20" s="634"/>
      <c r="I20" s="634"/>
      <c r="J20" s="634"/>
      <c r="K20" s="634"/>
      <c r="L20" s="634"/>
      <c r="M20" s="634"/>
      <c r="N20" s="634"/>
      <c r="O20" s="634"/>
      <c r="P20" s="634"/>
      <c r="Q20" s="634"/>
      <c r="R20" s="634"/>
      <c r="S20" s="634"/>
      <c r="T20" s="634"/>
    </row>
    <row r="21" spans="1:20" x14ac:dyDescent="0.3">
      <c r="A21" s="635"/>
      <c r="B21" s="635"/>
      <c r="C21" s="634"/>
      <c r="D21" s="634"/>
      <c r="E21" s="634"/>
      <c r="F21" s="634"/>
      <c r="G21" s="634"/>
      <c r="H21" s="634"/>
      <c r="I21" s="634"/>
      <c r="J21" s="634"/>
      <c r="K21" s="634"/>
      <c r="L21" s="634"/>
      <c r="M21" s="634"/>
      <c r="N21" s="634"/>
      <c r="O21" s="634"/>
      <c r="P21" s="634"/>
      <c r="Q21" s="634"/>
      <c r="R21" s="634"/>
      <c r="S21" s="634"/>
      <c r="T21" s="634"/>
    </row>
    <row r="22" spans="1:20" x14ac:dyDescent="0.3">
      <c r="A22" s="635"/>
      <c r="B22" s="635"/>
      <c r="C22" s="634"/>
      <c r="D22" s="634"/>
      <c r="E22" s="634"/>
      <c r="F22" s="634"/>
      <c r="G22" s="634"/>
      <c r="H22" s="634"/>
      <c r="I22" s="634"/>
      <c r="J22" s="634"/>
      <c r="K22" s="634"/>
      <c r="L22" s="634"/>
      <c r="M22" s="634"/>
      <c r="N22" s="634"/>
      <c r="O22" s="634"/>
      <c r="P22" s="634"/>
      <c r="Q22" s="634"/>
      <c r="R22" s="634"/>
      <c r="S22" s="634"/>
      <c r="T22" s="634"/>
    </row>
    <row r="23" spans="1:20" ht="15" customHeight="1" x14ac:dyDescent="0.3">
      <c r="A23" s="635" t="s">
        <v>73</v>
      </c>
      <c r="B23" s="635"/>
      <c r="C23" s="634"/>
      <c r="D23" s="634"/>
      <c r="E23" s="634"/>
      <c r="F23" s="634"/>
      <c r="G23" s="634"/>
      <c r="H23" s="634"/>
      <c r="I23" s="634"/>
      <c r="J23" s="634"/>
      <c r="K23" s="634"/>
      <c r="L23" s="634"/>
      <c r="M23" s="634"/>
      <c r="N23" s="634"/>
      <c r="O23" s="634"/>
      <c r="P23" s="634"/>
      <c r="Q23" s="634"/>
      <c r="R23" s="634"/>
      <c r="S23" s="634"/>
      <c r="T23" s="634"/>
    </row>
    <row r="24" spans="1:20" x14ac:dyDescent="0.3">
      <c r="A24" s="635"/>
      <c r="B24" s="635"/>
      <c r="C24" s="634"/>
      <c r="D24" s="634"/>
      <c r="E24" s="634"/>
      <c r="F24" s="634"/>
      <c r="G24" s="634"/>
      <c r="H24" s="634"/>
      <c r="I24" s="634"/>
      <c r="J24" s="634"/>
      <c r="K24" s="634"/>
      <c r="L24" s="634"/>
      <c r="M24" s="634"/>
      <c r="N24" s="634"/>
      <c r="O24" s="634"/>
      <c r="P24" s="634"/>
      <c r="Q24" s="634"/>
      <c r="R24" s="634"/>
      <c r="S24" s="634"/>
      <c r="T24" s="634"/>
    </row>
    <row r="25" spans="1:20" x14ac:dyDescent="0.3">
      <c r="A25" s="635"/>
      <c r="B25" s="635"/>
      <c r="C25" s="634"/>
      <c r="D25" s="634"/>
      <c r="E25" s="634"/>
      <c r="F25" s="634"/>
      <c r="G25" s="634"/>
      <c r="H25" s="634"/>
      <c r="I25" s="634"/>
      <c r="J25" s="634"/>
      <c r="K25" s="634"/>
      <c r="L25" s="634"/>
      <c r="M25" s="634"/>
      <c r="N25" s="634"/>
      <c r="O25" s="634"/>
      <c r="P25" s="634"/>
      <c r="Q25" s="634"/>
      <c r="R25" s="634"/>
      <c r="S25" s="634"/>
      <c r="T25" s="634"/>
    </row>
  </sheetData>
  <mergeCells count="90">
    <mergeCell ref="S1:T3"/>
    <mergeCell ref="Q4:R4"/>
    <mergeCell ref="S4:T4"/>
    <mergeCell ref="M5:N7"/>
    <mergeCell ref="O5:P7"/>
    <mergeCell ref="M1:N3"/>
    <mergeCell ref="O1:P3"/>
    <mergeCell ref="Q5:R7"/>
    <mergeCell ref="S5:T7"/>
    <mergeCell ref="Q1:R3"/>
    <mergeCell ref="O4:P4"/>
    <mergeCell ref="A1:B2"/>
    <mergeCell ref="A3:B4"/>
    <mergeCell ref="C4:D4"/>
    <mergeCell ref="E4:F4"/>
    <mergeCell ref="G4:H4"/>
    <mergeCell ref="C1:D3"/>
    <mergeCell ref="E1:F3"/>
    <mergeCell ref="G1:H3"/>
    <mergeCell ref="I1:J3"/>
    <mergeCell ref="K1:L3"/>
    <mergeCell ref="E8:F10"/>
    <mergeCell ref="K4:L4"/>
    <mergeCell ref="M4:N4"/>
    <mergeCell ref="K8:L10"/>
    <mergeCell ref="M8:N10"/>
    <mergeCell ref="A5:B7"/>
    <mergeCell ref="I4:J4"/>
    <mergeCell ref="O8:P10"/>
    <mergeCell ref="A23:B25"/>
    <mergeCell ref="C5:D7"/>
    <mergeCell ref="E5:F7"/>
    <mergeCell ref="G5:H7"/>
    <mergeCell ref="I5:J7"/>
    <mergeCell ref="C14:D16"/>
    <mergeCell ref="E14:F16"/>
    <mergeCell ref="G14:H16"/>
    <mergeCell ref="I14:J16"/>
    <mergeCell ref="A8:B10"/>
    <mergeCell ref="A11:B13"/>
    <mergeCell ref="A14:B16"/>
    <mergeCell ref="A17:B19"/>
    <mergeCell ref="A20:B22"/>
    <mergeCell ref="C8:D10"/>
    <mergeCell ref="Q8:R10"/>
    <mergeCell ref="K5:L7"/>
    <mergeCell ref="S8:T10"/>
    <mergeCell ref="C11:D13"/>
    <mergeCell ref="E11:F13"/>
    <mergeCell ref="G11:H13"/>
    <mergeCell ref="I11:J13"/>
    <mergeCell ref="K11:L13"/>
    <mergeCell ref="M11:N13"/>
    <mergeCell ref="O11:P13"/>
    <mergeCell ref="Q11:R13"/>
    <mergeCell ref="S11:T13"/>
    <mergeCell ref="G8:H10"/>
    <mergeCell ref="I8:J10"/>
    <mergeCell ref="K14:L16"/>
    <mergeCell ref="M14:N16"/>
    <mergeCell ref="O14:P16"/>
    <mergeCell ref="Q14:R16"/>
    <mergeCell ref="S14:T16"/>
    <mergeCell ref="C17:D19"/>
    <mergeCell ref="E17:F19"/>
    <mergeCell ref="G17:H19"/>
    <mergeCell ref="I17:J19"/>
    <mergeCell ref="K17:L19"/>
    <mergeCell ref="M17:N19"/>
    <mergeCell ref="O17:P19"/>
    <mergeCell ref="Q17:R19"/>
    <mergeCell ref="Q23:R25"/>
    <mergeCell ref="S17:T19"/>
    <mergeCell ref="M20:N22"/>
    <mergeCell ref="S23:T25"/>
    <mergeCell ref="O20:P22"/>
    <mergeCell ref="Q20:R22"/>
    <mergeCell ref="S20:T22"/>
    <mergeCell ref="M23:N25"/>
    <mergeCell ref="O23:P25"/>
    <mergeCell ref="C23:D25"/>
    <mergeCell ref="E23:F25"/>
    <mergeCell ref="G23:H25"/>
    <mergeCell ref="I23:J25"/>
    <mergeCell ref="K23:L25"/>
    <mergeCell ref="C20:D22"/>
    <mergeCell ref="E20:F22"/>
    <mergeCell ref="G20:H22"/>
    <mergeCell ref="I20:J22"/>
    <mergeCell ref="K20:L22"/>
  </mergeCells>
  <pageMargins left="0.7" right="0.7" top="0.75" bottom="0.75" header="0.3" footer="0.3"/>
  <pageSetup paperSize="9"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61"/>
  <sheetViews>
    <sheetView workbookViewId="0">
      <selection sqref="A1:B3"/>
    </sheetView>
  </sheetViews>
  <sheetFormatPr baseColWidth="10" defaultRowHeight="14.4" x14ac:dyDescent="0.3"/>
  <sheetData>
    <row r="1" spans="1:24" x14ac:dyDescent="0.3">
      <c r="A1" s="638" t="s">
        <v>77</v>
      </c>
      <c r="B1" s="638"/>
      <c r="C1" s="638" t="s">
        <v>78</v>
      </c>
      <c r="D1" s="638"/>
      <c r="E1" s="638"/>
      <c r="F1" s="638"/>
      <c r="G1" s="638" t="s">
        <v>79</v>
      </c>
      <c r="H1" s="638"/>
      <c r="I1" s="638" t="s">
        <v>80</v>
      </c>
      <c r="J1" s="638"/>
      <c r="K1" s="638" t="s">
        <v>81</v>
      </c>
      <c r="L1" s="638"/>
      <c r="M1" s="638" t="s">
        <v>82</v>
      </c>
      <c r="N1" s="638"/>
      <c r="O1" s="638" t="s">
        <v>83</v>
      </c>
      <c r="P1" s="638"/>
      <c r="Q1" s="638" t="s">
        <v>84</v>
      </c>
      <c r="R1" s="638"/>
      <c r="S1" s="638" t="s">
        <v>85</v>
      </c>
      <c r="T1" s="638"/>
      <c r="U1" s="638" t="s">
        <v>86</v>
      </c>
      <c r="V1" s="638"/>
      <c r="W1" s="638" t="s">
        <v>87</v>
      </c>
      <c r="X1" s="638"/>
    </row>
    <row r="2" spans="1:24" x14ac:dyDescent="0.3">
      <c r="A2" s="638"/>
      <c r="B2" s="638"/>
      <c r="C2" s="638"/>
      <c r="D2" s="638"/>
      <c r="E2" s="638"/>
      <c r="F2" s="638"/>
      <c r="G2" s="638"/>
      <c r="H2" s="638"/>
      <c r="I2" s="638"/>
      <c r="J2" s="638"/>
      <c r="K2" s="638"/>
      <c r="L2" s="638"/>
      <c r="M2" s="638"/>
      <c r="N2" s="638"/>
      <c r="O2" s="638"/>
      <c r="P2" s="638"/>
      <c r="Q2" s="638"/>
      <c r="R2" s="638"/>
      <c r="S2" s="638"/>
      <c r="T2" s="638"/>
      <c r="U2" s="638"/>
      <c r="V2" s="638"/>
      <c r="W2" s="638"/>
      <c r="X2" s="638"/>
    </row>
    <row r="3" spans="1:24" x14ac:dyDescent="0.3">
      <c r="A3" s="638"/>
      <c r="B3" s="638"/>
      <c r="C3" s="638"/>
      <c r="D3" s="638"/>
      <c r="E3" s="638"/>
      <c r="F3" s="638"/>
      <c r="G3" s="638"/>
      <c r="H3" s="638"/>
      <c r="I3" s="638"/>
      <c r="J3" s="638"/>
      <c r="K3" s="638"/>
      <c r="L3" s="638"/>
      <c r="M3" s="638"/>
      <c r="N3" s="638"/>
      <c r="O3" s="638"/>
      <c r="P3" s="638"/>
      <c r="Q3" s="638"/>
      <c r="R3" s="638"/>
      <c r="S3" s="638"/>
      <c r="T3" s="638"/>
      <c r="U3" s="638"/>
      <c r="V3" s="638"/>
      <c r="W3" s="638"/>
      <c r="X3" s="638"/>
    </row>
    <row r="4" spans="1:24" x14ac:dyDescent="0.3">
      <c r="A4" s="637"/>
      <c r="B4" s="637"/>
      <c r="C4" s="637"/>
      <c r="D4" s="637"/>
      <c r="E4" s="637"/>
      <c r="F4" s="637"/>
      <c r="G4" s="637"/>
      <c r="H4" s="637"/>
      <c r="I4" s="637"/>
      <c r="J4" s="637"/>
      <c r="K4" s="637"/>
      <c r="L4" s="637"/>
      <c r="M4" s="637"/>
      <c r="N4" s="637"/>
      <c r="O4" s="637"/>
      <c r="P4" s="637"/>
      <c r="Q4" s="637"/>
      <c r="R4" s="637"/>
      <c r="S4" s="637"/>
      <c r="T4" s="637"/>
      <c r="U4" s="637"/>
      <c r="V4" s="637"/>
      <c r="W4" s="637"/>
      <c r="X4" s="637"/>
    </row>
    <row r="5" spans="1:24" x14ac:dyDescent="0.3">
      <c r="A5" s="637"/>
      <c r="B5" s="637"/>
      <c r="C5" s="637"/>
      <c r="D5" s="637"/>
      <c r="E5" s="637"/>
      <c r="F5" s="637"/>
      <c r="G5" s="637"/>
      <c r="H5" s="637"/>
      <c r="I5" s="637"/>
      <c r="J5" s="637"/>
      <c r="K5" s="637"/>
      <c r="L5" s="637"/>
      <c r="M5" s="637"/>
      <c r="N5" s="637"/>
      <c r="O5" s="637"/>
      <c r="P5" s="637"/>
      <c r="Q5" s="637"/>
      <c r="R5" s="637"/>
      <c r="S5" s="637"/>
      <c r="T5" s="637"/>
      <c r="U5" s="637"/>
      <c r="V5" s="637"/>
      <c r="W5" s="637"/>
      <c r="X5" s="637"/>
    </row>
    <row r="6" spans="1:24" x14ac:dyDescent="0.3">
      <c r="A6" s="637"/>
      <c r="B6" s="637"/>
      <c r="C6" s="637"/>
      <c r="D6" s="637"/>
      <c r="E6" s="637"/>
      <c r="F6" s="637"/>
      <c r="G6" s="637"/>
      <c r="H6" s="637"/>
      <c r="I6" s="637"/>
      <c r="J6" s="637"/>
      <c r="K6" s="637"/>
      <c r="L6" s="637"/>
      <c r="M6" s="637"/>
      <c r="N6" s="637"/>
      <c r="O6" s="637"/>
      <c r="P6" s="637"/>
      <c r="Q6" s="637"/>
      <c r="R6" s="637"/>
      <c r="S6" s="637"/>
      <c r="T6" s="637"/>
      <c r="U6" s="637"/>
      <c r="V6" s="637"/>
      <c r="W6" s="637"/>
      <c r="X6" s="637"/>
    </row>
    <row r="7" spans="1:24" x14ac:dyDescent="0.3">
      <c r="A7" s="637"/>
      <c r="B7" s="637"/>
      <c r="C7" s="637"/>
      <c r="D7" s="637"/>
      <c r="E7" s="637"/>
      <c r="F7" s="637"/>
      <c r="G7" s="637"/>
      <c r="H7" s="637"/>
      <c r="I7" s="637"/>
      <c r="J7" s="637"/>
      <c r="K7" s="637"/>
      <c r="L7" s="637"/>
      <c r="M7" s="637"/>
      <c r="N7" s="637"/>
      <c r="O7" s="637"/>
      <c r="P7" s="637"/>
      <c r="Q7" s="637"/>
      <c r="R7" s="637"/>
      <c r="S7" s="637"/>
      <c r="T7" s="637"/>
      <c r="U7" s="637"/>
      <c r="V7" s="637"/>
      <c r="W7" s="637"/>
      <c r="X7" s="637"/>
    </row>
    <row r="8" spans="1:24" x14ac:dyDescent="0.3">
      <c r="A8" s="637"/>
      <c r="B8" s="637"/>
      <c r="C8" s="637"/>
      <c r="D8" s="637"/>
      <c r="E8" s="637"/>
      <c r="F8" s="637"/>
      <c r="G8" s="637"/>
      <c r="H8" s="637"/>
      <c r="I8" s="637"/>
      <c r="J8" s="637"/>
      <c r="K8" s="637"/>
      <c r="L8" s="637"/>
      <c r="M8" s="637"/>
      <c r="N8" s="637"/>
      <c r="O8" s="637"/>
      <c r="P8" s="637"/>
      <c r="Q8" s="637"/>
      <c r="R8" s="637"/>
      <c r="S8" s="637"/>
      <c r="T8" s="637"/>
      <c r="U8" s="637"/>
      <c r="V8" s="637"/>
      <c r="W8" s="637"/>
      <c r="X8" s="637"/>
    </row>
    <row r="9" spans="1:24" x14ac:dyDescent="0.3">
      <c r="A9" s="637"/>
      <c r="B9" s="637"/>
      <c r="C9" s="637"/>
      <c r="D9" s="637"/>
      <c r="E9" s="637"/>
      <c r="F9" s="637"/>
      <c r="G9" s="637"/>
      <c r="H9" s="637"/>
      <c r="I9" s="637"/>
      <c r="J9" s="637"/>
      <c r="K9" s="637"/>
      <c r="L9" s="637"/>
      <c r="M9" s="637"/>
      <c r="N9" s="637"/>
      <c r="O9" s="637"/>
      <c r="P9" s="637"/>
      <c r="Q9" s="637"/>
      <c r="R9" s="637"/>
      <c r="S9" s="637"/>
      <c r="T9" s="637"/>
      <c r="U9" s="637"/>
      <c r="V9" s="637"/>
      <c r="W9" s="637"/>
      <c r="X9" s="637"/>
    </row>
    <row r="10" spans="1:24" x14ac:dyDescent="0.3">
      <c r="A10" s="637"/>
      <c r="B10" s="637"/>
      <c r="C10" s="637"/>
      <c r="D10" s="637"/>
      <c r="E10" s="637"/>
      <c r="F10" s="637"/>
      <c r="G10" s="637"/>
      <c r="H10" s="637"/>
      <c r="I10" s="637"/>
      <c r="J10" s="637"/>
      <c r="K10" s="637"/>
      <c r="L10" s="637"/>
      <c r="M10" s="637"/>
      <c r="N10" s="637"/>
      <c r="O10" s="637"/>
      <c r="P10" s="637"/>
      <c r="Q10" s="637"/>
      <c r="R10" s="637"/>
      <c r="S10" s="637"/>
      <c r="T10" s="637"/>
      <c r="U10" s="637"/>
      <c r="V10" s="637"/>
      <c r="W10" s="637"/>
      <c r="X10" s="637"/>
    </row>
    <row r="11" spans="1:24" x14ac:dyDescent="0.3">
      <c r="A11" s="637"/>
      <c r="B11" s="637"/>
      <c r="C11" s="637"/>
      <c r="D11" s="637"/>
      <c r="E11" s="637"/>
      <c r="F11" s="637"/>
      <c r="G11" s="637"/>
      <c r="H11" s="637"/>
      <c r="I11" s="637"/>
      <c r="J11" s="637"/>
      <c r="K11" s="637"/>
      <c r="L11" s="637"/>
      <c r="M11" s="637"/>
      <c r="N11" s="637"/>
      <c r="O11" s="637"/>
      <c r="P11" s="637"/>
      <c r="Q11" s="637"/>
      <c r="R11" s="637"/>
      <c r="S11" s="637"/>
      <c r="T11" s="637"/>
      <c r="U11" s="637"/>
      <c r="V11" s="637"/>
      <c r="W11" s="637"/>
      <c r="X11" s="637"/>
    </row>
    <row r="12" spans="1:24" x14ac:dyDescent="0.3">
      <c r="A12" s="637"/>
      <c r="B12" s="637"/>
      <c r="C12" s="637"/>
      <c r="D12" s="637"/>
      <c r="E12" s="637"/>
      <c r="F12" s="637"/>
      <c r="G12" s="637"/>
      <c r="H12" s="637"/>
      <c r="I12" s="637"/>
      <c r="J12" s="637"/>
      <c r="K12" s="637"/>
      <c r="L12" s="637"/>
      <c r="M12" s="637"/>
      <c r="N12" s="637"/>
      <c r="O12" s="637"/>
      <c r="P12" s="637"/>
      <c r="Q12" s="637"/>
      <c r="R12" s="637"/>
      <c r="S12" s="637"/>
      <c r="T12" s="637"/>
      <c r="U12" s="637"/>
      <c r="V12" s="637"/>
      <c r="W12" s="637"/>
      <c r="X12" s="637"/>
    </row>
    <row r="13" spans="1:24" x14ac:dyDescent="0.3">
      <c r="A13" s="637"/>
      <c r="B13" s="637"/>
      <c r="C13" s="637"/>
      <c r="D13" s="637"/>
      <c r="E13" s="637"/>
      <c r="F13" s="637"/>
      <c r="G13" s="637"/>
      <c r="H13" s="637"/>
      <c r="I13" s="637"/>
      <c r="J13" s="637"/>
      <c r="K13" s="637"/>
      <c r="L13" s="637"/>
      <c r="M13" s="637"/>
      <c r="N13" s="637"/>
      <c r="O13" s="637"/>
      <c r="P13" s="637"/>
      <c r="Q13" s="637"/>
      <c r="R13" s="637"/>
      <c r="S13" s="637"/>
      <c r="T13" s="637"/>
      <c r="U13" s="637"/>
      <c r="V13" s="637"/>
      <c r="W13" s="637"/>
      <c r="X13" s="637"/>
    </row>
    <row r="14" spans="1:24" x14ac:dyDescent="0.3">
      <c r="A14" s="637"/>
      <c r="B14" s="637"/>
      <c r="C14" s="637"/>
      <c r="D14" s="637"/>
      <c r="E14" s="637"/>
      <c r="F14" s="637"/>
      <c r="G14" s="637"/>
      <c r="H14" s="637"/>
      <c r="I14" s="637"/>
      <c r="J14" s="637"/>
      <c r="K14" s="637"/>
      <c r="L14" s="637"/>
      <c r="M14" s="637"/>
      <c r="N14" s="637"/>
      <c r="O14" s="637"/>
      <c r="P14" s="637"/>
      <c r="Q14" s="637"/>
      <c r="R14" s="637"/>
      <c r="S14" s="637"/>
      <c r="T14" s="637"/>
      <c r="U14" s="637"/>
      <c r="V14" s="637"/>
      <c r="W14" s="637"/>
      <c r="X14" s="637"/>
    </row>
    <row r="15" spans="1:24" x14ac:dyDescent="0.3">
      <c r="A15" s="637"/>
      <c r="B15" s="637"/>
      <c r="C15" s="637"/>
      <c r="D15" s="637"/>
      <c r="E15" s="637"/>
      <c r="F15" s="637"/>
      <c r="G15" s="637"/>
      <c r="H15" s="637"/>
      <c r="I15" s="637"/>
      <c r="J15" s="637"/>
      <c r="K15" s="637"/>
      <c r="L15" s="637"/>
      <c r="M15" s="637"/>
      <c r="N15" s="637"/>
      <c r="O15" s="637"/>
      <c r="P15" s="637"/>
      <c r="Q15" s="637"/>
      <c r="R15" s="637"/>
      <c r="S15" s="637"/>
      <c r="T15" s="637"/>
      <c r="U15" s="637"/>
      <c r="V15" s="637"/>
      <c r="W15" s="637"/>
      <c r="X15" s="637"/>
    </row>
    <row r="16" spans="1:24" x14ac:dyDescent="0.3">
      <c r="A16" s="637"/>
      <c r="B16" s="637"/>
      <c r="C16" s="637"/>
      <c r="D16" s="637"/>
      <c r="E16" s="637"/>
      <c r="F16" s="637"/>
      <c r="G16" s="637"/>
      <c r="H16" s="637"/>
      <c r="I16" s="637"/>
      <c r="J16" s="637"/>
      <c r="K16" s="637"/>
      <c r="L16" s="637"/>
      <c r="M16" s="637"/>
      <c r="N16" s="637"/>
      <c r="O16" s="637"/>
      <c r="P16" s="637"/>
      <c r="Q16" s="637"/>
      <c r="R16" s="637"/>
      <c r="S16" s="637"/>
      <c r="T16" s="637"/>
      <c r="U16" s="637"/>
      <c r="V16" s="637"/>
      <c r="W16" s="637"/>
      <c r="X16" s="637"/>
    </row>
    <row r="17" spans="1:24" x14ac:dyDescent="0.3">
      <c r="A17" s="637"/>
      <c r="B17" s="637"/>
      <c r="C17" s="637"/>
      <c r="D17" s="637"/>
      <c r="E17" s="637"/>
      <c r="F17" s="637"/>
      <c r="G17" s="637"/>
      <c r="H17" s="637"/>
      <c r="I17" s="637"/>
      <c r="J17" s="637"/>
      <c r="K17" s="637"/>
      <c r="L17" s="637"/>
      <c r="M17" s="637"/>
      <c r="N17" s="637"/>
      <c r="O17" s="637"/>
      <c r="P17" s="637"/>
      <c r="Q17" s="637"/>
      <c r="R17" s="637"/>
      <c r="S17" s="637"/>
      <c r="T17" s="637"/>
      <c r="U17" s="637"/>
      <c r="V17" s="637"/>
      <c r="W17" s="637"/>
      <c r="X17" s="637"/>
    </row>
    <row r="18" spans="1:24" x14ac:dyDescent="0.3">
      <c r="A18" s="637"/>
      <c r="B18" s="637"/>
      <c r="C18" s="637"/>
      <c r="D18" s="637"/>
      <c r="E18" s="637"/>
      <c r="F18" s="637"/>
      <c r="G18" s="637"/>
      <c r="H18" s="637"/>
      <c r="I18" s="637"/>
      <c r="J18" s="637"/>
      <c r="K18" s="637"/>
      <c r="L18" s="637"/>
      <c r="M18" s="637"/>
      <c r="N18" s="637"/>
      <c r="O18" s="637"/>
      <c r="P18" s="637"/>
      <c r="Q18" s="637"/>
      <c r="R18" s="637"/>
      <c r="S18" s="637"/>
      <c r="T18" s="637"/>
      <c r="U18" s="637"/>
      <c r="V18" s="637"/>
      <c r="W18" s="637"/>
      <c r="X18" s="637"/>
    </row>
    <row r="19" spans="1:24" x14ac:dyDescent="0.3">
      <c r="A19" s="637"/>
      <c r="B19" s="637"/>
      <c r="C19" s="637"/>
      <c r="D19" s="637"/>
      <c r="E19" s="637"/>
      <c r="F19" s="637"/>
      <c r="G19" s="637"/>
      <c r="H19" s="637"/>
      <c r="I19" s="637"/>
      <c r="J19" s="637"/>
      <c r="K19" s="637"/>
      <c r="L19" s="637"/>
      <c r="M19" s="637"/>
      <c r="N19" s="637"/>
      <c r="O19" s="637"/>
      <c r="P19" s="637"/>
      <c r="Q19" s="637"/>
      <c r="R19" s="637"/>
      <c r="S19" s="637"/>
      <c r="T19" s="637"/>
      <c r="U19" s="637"/>
      <c r="V19" s="637"/>
      <c r="W19" s="637"/>
      <c r="X19" s="637"/>
    </row>
    <row r="20" spans="1:24" x14ac:dyDescent="0.3">
      <c r="A20" s="637"/>
      <c r="B20" s="637"/>
      <c r="C20" s="637"/>
      <c r="D20" s="637"/>
      <c r="E20" s="637"/>
      <c r="F20" s="637"/>
      <c r="G20" s="637"/>
      <c r="H20" s="637"/>
      <c r="I20" s="637"/>
      <c r="J20" s="637"/>
      <c r="K20" s="637"/>
      <c r="L20" s="637"/>
      <c r="M20" s="637"/>
      <c r="N20" s="637"/>
      <c r="O20" s="637"/>
      <c r="P20" s="637"/>
      <c r="Q20" s="637"/>
      <c r="R20" s="637"/>
      <c r="S20" s="637"/>
      <c r="T20" s="637"/>
      <c r="U20" s="637"/>
      <c r="V20" s="637"/>
      <c r="W20" s="637"/>
      <c r="X20" s="637"/>
    </row>
    <row r="21" spans="1:24" x14ac:dyDescent="0.3">
      <c r="A21" s="637"/>
      <c r="B21" s="637"/>
      <c r="C21" s="637"/>
      <c r="D21" s="637"/>
      <c r="E21" s="637"/>
      <c r="F21" s="637"/>
      <c r="G21" s="637"/>
      <c r="H21" s="637"/>
      <c r="I21" s="637"/>
      <c r="J21" s="637"/>
      <c r="K21" s="637"/>
      <c r="L21" s="637"/>
      <c r="M21" s="637"/>
      <c r="N21" s="637"/>
      <c r="O21" s="637"/>
      <c r="P21" s="637"/>
      <c r="Q21" s="637"/>
      <c r="R21" s="637"/>
      <c r="S21" s="637"/>
      <c r="T21" s="637"/>
      <c r="U21" s="637"/>
      <c r="V21" s="637"/>
      <c r="W21" s="637"/>
      <c r="X21" s="637"/>
    </row>
    <row r="22" spans="1:24" x14ac:dyDescent="0.3">
      <c r="A22" s="637"/>
      <c r="B22" s="637"/>
      <c r="C22" s="637"/>
      <c r="D22" s="637"/>
      <c r="E22" s="637"/>
      <c r="F22" s="637"/>
      <c r="G22" s="637"/>
      <c r="H22" s="637"/>
      <c r="I22" s="637"/>
      <c r="J22" s="637"/>
      <c r="K22" s="637"/>
      <c r="L22" s="637"/>
      <c r="M22" s="637"/>
      <c r="N22" s="637"/>
      <c r="O22" s="637"/>
      <c r="P22" s="637"/>
      <c r="Q22" s="637"/>
      <c r="R22" s="637"/>
      <c r="S22" s="637"/>
      <c r="T22" s="637"/>
      <c r="U22" s="637"/>
      <c r="V22" s="637"/>
      <c r="W22" s="637"/>
      <c r="X22" s="637"/>
    </row>
    <row r="23" spans="1:24" x14ac:dyDescent="0.3">
      <c r="A23" s="637"/>
      <c r="B23" s="637"/>
      <c r="C23" s="637"/>
      <c r="D23" s="637"/>
      <c r="E23" s="637"/>
      <c r="F23" s="637"/>
      <c r="G23" s="637"/>
      <c r="H23" s="637"/>
      <c r="I23" s="637"/>
      <c r="J23" s="637"/>
      <c r="K23" s="637"/>
      <c r="L23" s="637"/>
      <c r="M23" s="637"/>
      <c r="N23" s="637"/>
      <c r="O23" s="637"/>
      <c r="P23" s="637"/>
      <c r="Q23" s="637"/>
      <c r="R23" s="637"/>
      <c r="S23" s="637"/>
      <c r="T23" s="637"/>
      <c r="U23" s="637"/>
      <c r="V23" s="637"/>
      <c r="W23" s="637"/>
      <c r="X23" s="637"/>
    </row>
    <row r="24" spans="1:24" x14ac:dyDescent="0.3">
      <c r="A24" s="637"/>
      <c r="B24" s="637"/>
      <c r="C24" s="637"/>
      <c r="D24" s="637"/>
      <c r="E24" s="637"/>
      <c r="F24" s="637"/>
      <c r="G24" s="637"/>
      <c r="H24" s="637"/>
      <c r="I24" s="637"/>
      <c r="J24" s="637"/>
      <c r="K24" s="637"/>
      <c r="L24" s="637"/>
      <c r="M24" s="637"/>
      <c r="N24" s="637"/>
      <c r="O24" s="637"/>
      <c r="P24" s="637"/>
      <c r="Q24" s="637"/>
      <c r="R24" s="637"/>
      <c r="S24" s="637"/>
      <c r="T24" s="637"/>
      <c r="U24" s="637"/>
      <c r="V24" s="637"/>
      <c r="W24" s="637"/>
      <c r="X24" s="637"/>
    </row>
    <row r="25" spans="1:24" x14ac:dyDescent="0.3">
      <c r="A25" s="637"/>
      <c r="B25" s="637"/>
      <c r="C25" s="637"/>
      <c r="D25" s="637"/>
      <c r="E25" s="637"/>
      <c r="F25" s="637"/>
      <c r="G25" s="637"/>
      <c r="H25" s="637"/>
      <c r="I25" s="637"/>
      <c r="J25" s="637"/>
      <c r="K25" s="637"/>
      <c r="L25" s="637"/>
      <c r="M25" s="637"/>
      <c r="N25" s="637"/>
      <c r="O25" s="637"/>
      <c r="P25" s="637"/>
      <c r="Q25" s="637"/>
      <c r="R25" s="637"/>
      <c r="S25" s="637"/>
      <c r="T25" s="637"/>
      <c r="U25" s="637"/>
      <c r="V25" s="637"/>
      <c r="W25" s="637"/>
      <c r="X25" s="637"/>
    </row>
    <row r="26" spans="1:24" x14ac:dyDescent="0.3">
      <c r="A26" s="637"/>
      <c r="B26" s="637"/>
      <c r="C26" s="637"/>
      <c r="D26" s="637"/>
      <c r="E26" s="637"/>
      <c r="F26" s="637"/>
      <c r="G26" s="637"/>
      <c r="H26" s="637"/>
      <c r="I26" s="637"/>
      <c r="J26" s="637"/>
      <c r="K26" s="637"/>
      <c r="L26" s="637"/>
      <c r="M26" s="637"/>
      <c r="N26" s="637"/>
      <c r="O26" s="637"/>
      <c r="P26" s="637"/>
      <c r="Q26" s="637"/>
      <c r="R26" s="637"/>
      <c r="S26" s="637"/>
      <c r="T26" s="637"/>
      <c r="U26" s="637"/>
      <c r="V26" s="637"/>
      <c r="W26" s="637"/>
      <c r="X26" s="637"/>
    </row>
    <row r="27" spans="1:24" x14ac:dyDescent="0.3">
      <c r="A27" s="637"/>
      <c r="B27" s="637"/>
      <c r="C27" s="637"/>
      <c r="D27" s="637"/>
      <c r="E27" s="637"/>
      <c r="F27" s="637"/>
      <c r="G27" s="637"/>
      <c r="H27" s="637"/>
      <c r="I27" s="637"/>
      <c r="J27" s="637"/>
      <c r="K27" s="637"/>
      <c r="L27" s="637"/>
      <c r="M27" s="637"/>
      <c r="N27" s="637"/>
      <c r="O27" s="637"/>
      <c r="P27" s="637"/>
      <c r="Q27" s="637"/>
      <c r="R27" s="637"/>
      <c r="S27" s="637"/>
      <c r="T27" s="637"/>
      <c r="U27" s="637"/>
      <c r="V27" s="637"/>
      <c r="W27" s="637"/>
      <c r="X27" s="637"/>
    </row>
    <row r="28" spans="1:24" x14ac:dyDescent="0.3">
      <c r="A28" s="637"/>
      <c r="B28" s="637"/>
      <c r="C28" s="637"/>
      <c r="D28" s="637"/>
      <c r="E28" s="637"/>
      <c r="F28" s="637"/>
      <c r="G28" s="637"/>
      <c r="H28" s="637"/>
      <c r="I28" s="637"/>
      <c r="J28" s="637"/>
      <c r="K28" s="637"/>
      <c r="L28" s="637"/>
      <c r="M28" s="637"/>
      <c r="N28" s="637"/>
      <c r="O28" s="637"/>
      <c r="P28" s="637"/>
      <c r="Q28" s="637"/>
      <c r="R28" s="637"/>
      <c r="S28" s="637"/>
      <c r="T28" s="637"/>
      <c r="U28" s="637"/>
      <c r="V28" s="637"/>
      <c r="W28" s="637"/>
      <c r="X28" s="637"/>
    </row>
    <row r="29" spans="1:24" x14ac:dyDescent="0.3">
      <c r="A29" s="637"/>
      <c r="B29" s="637"/>
      <c r="C29" s="637"/>
      <c r="D29" s="637"/>
      <c r="E29" s="637"/>
      <c r="F29" s="637"/>
      <c r="G29" s="637"/>
      <c r="H29" s="637"/>
      <c r="I29" s="637"/>
      <c r="J29" s="637"/>
      <c r="K29" s="637"/>
      <c r="L29" s="637"/>
      <c r="M29" s="637"/>
      <c r="N29" s="637"/>
      <c r="O29" s="637"/>
      <c r="P29" s="637"/>
      <c r="Q29" s="637"/>
      <c r="R29" s="637"/>
      <c r="S29" s="637"/>
      <c r="T29" s="637"/>
      <c r="U29" s="637"/>
      <c r="V29" s="637"/>
      <c r="W29" s="637"/>
      <c r="X29" s="637"/>
    </row>
    <row r="30" spans="1:24" x14ac:dyDescent="0.3">
      <c r="A30" s="637"/>
      <c r="B30" s="637"/>
      <c r="C30" s="637"/>
      <c r="D30" s="637"/>
      <c r="E30" s="637"/>
      <c r="F30" s="637"/>
      <c r="G30" s="637"/>
      <c r="H30" s="637"/>
      <c r="I30" s="637"/>
      <c r="J30" s="637"/>
      <c r="K30" s="637"/>
      <c r="L30" s="637"/>
      <c r="M30" s="637"/>
      <c r="N30" s="637"/>
      <c r="O30" s="637"/>
      <c r="P30" s="637"/>
      <c r="Q30" s="637"/>
      <c r="R30" s="637"/>
      <c r="S30" s="637"/>
      <c r="T30" s="637"/>
      <c r="U30" s="637"/>
      <c r="V30" s="637"/>
      <c r="W30" s="637"/>
      <c r="X30" s="637"/>
    </row>
    <row r="31" spans="1:24" x14ac:dyDescent="0.3">
      <c r="A31" s="637"/>
      <c r="B31" s="637"/>
      <c r="C31" s="637"/>
      <c r="D31" s="637"/>
      <c r="E31" s="637"/>
      <c r="F31" s="637"/>
      <c r="G31" s="637"/>
      <c r="H31" s="637"/>
      <c r="I31" s="637"/>
      <c r="J31" s="637"/>
      <c r="K31" s="637"/>
      <c r="L31" s="637"/>
      <c r="M31" s="637"/>
      <c r="N31" s="637"/>
      <c r="O31" s="637"/>
      <c r="P31" s="637"/>
      <c r="Q31" s="637"/>
      <c r="R31" s="637"/>
      <c r="S31" s="637"/>
      <c r="T31" s="637"/>
      <c r="U31" s="637"/>
      <c r="V31" s="637"/>
      <c r="W31" s="637"/>
      <c r="X31" s="637"/>
    </row>
    <row r="32" spans="1:24" x14ac:dyDescent="0.3">
      <c r="A32" s="637"/>
      <c r="B32" s="637"/>
      <c r="C32" s="637"/>
      <c r="D32" s="637"/>
      <c r="E32" s="637"/>
      <c r="F32" s="637"/>
      <c r="G32" s="637"/>
      <c r="H32" s="637"/>
      <c r="I32" s="637"/>
      <c r="J32" s="637"/>
      <c r="K32" s="637"/>
      <c r="L32" s="637"/>
      <c r="M32" s="637"/>
      <c r="N32" s="637"/>
      <c r="O32" s="637"/>
      <c r="P32" s="637"/>
      <c r="Q32" s="637"/>
      <c r="R32" s="637"/>
      <c r="S32" s="637"/>
      <c r="T32" s="637"/>
      <c r="U32" s="637"/>
      <c r="V32" s="637"/>
      <c r="W32" s="637"/>
      <c r="X32" s="637"/>
    </row>
    <row r="33" spans="1:24" x14ac:dyDescent="0.3">
      <c r="A33" s="637"/>
      <c r="B33" s="637"/>
      <c r="C33" s="637"/>
      <c r="D33" s="637"/>
      <c r="E33" s="637"/>
      <c r="F33" s="637"/>
      <c r="G33" s="637"/>
      <c r="H33" s="637"/>
      <c r="I33" s="637"/>
      <c r="J33" s="637"/>
      <c r="K33" s="637"/>
      <c r="L33" s="637"/>
      <c r="M33" s="637"/>
      <c r="N33" s="637"/>
      <c r="O33" s="637"/>
      <c r="P33" s="637"/>
      <c r="Q33" s="637"/>
      <c r="R33" s="637"/>
      <c r="S33" s="637"/>
      <c r="T33" s="637"/>
      <c r="U33" s="637"/>
      <c r="V33" s="637"/>
      <c r="W33" s="637"/>
      <c r="X33" s="637"/>
    </row>
    <row r="34" spans="1:24" x14ac:dyDescent="0.3">
      <c r="A34" s="637"/>
      <c r="B34" s="637"/>
      <c r="C34" s="637"/>
      <c r="D34" s="637"/>
      <c r="E34" s="637"/>
      <c r="F34" s="637"/>
      <c r="G34" s="637"/>
      <c r="H34" s="637"/>
      <c r="I34" s="637"/>
      <c r="J34" s="637"/>
      <c r="K34" s="637"/>
      <c r="L34" s="637"/>
      <c r="M34" s="637"/>
      <c r="N34" s="637"/>
      <c r="O34" s="637"/>
      <c r="P34" s="637"/>
      <c r="Q34" s="637"/>
      <c r="R34" s="637"/>
      <c r="S34" s="637"/>
      <c r="T34" s="637"/>
      <c r="U34" s="637"/>
      <c r="V34" s="637"/>
      <c r="W34" s="637"/>
      <c r="X34" s="637"/>
    </row>
    <row r="35" spans="1:24" x14ac:dyDescent="0.3">
      <c r="A35" s="637"/>
      <c r="B35" s="637"/>
      <c r="C35" s="637"/>
      <c r="D35" s="637"/>
      <c r="E35" s="637"/>
      <c r="F35" s="637"/>
      <c r="G35" s="637"/>
      <c r="H35" s="637"/>
      <c r="I35" s="637"/>
      <c r="J35" s="637"/>
      <c r="K35" s="637"/>
      <c r="L35" s="637"/>
      <c r="M35" s="637"/>
      <c r="N35" s="637"/>
      <c r="O35" s="637"/>
      <c r="P35" s="637"/>
      <c r="Q35" s="637"/>
      <c r="R35" s="637"/>
      <c r="S35" s="637"/>
      <c r="T35" s="637"/>
      <c r="U35" s="637"/>
      <c r="V35" s="637"/>
      <c r="W35" s="637"/>
      <c r="X35" s="637"/>
    </row>
    <row r="36" spans="1:24" x14ac:dyDescent="0.3">
      <c r="A36" s="637"/>
      <c r="B36" s="637"/>
      <c r="C36" s="637"/>
      <c r="D36" s="637"/>
      <c r="E36" s="637"/>
      <c r="F36" s="637"/>
      <c r="G36" s="637"/>
      <c r="H36" s="637"/>
      <c r="I36" s="637"/>
      <c r="J36" s="637"/>
      <c r="K36" s="637"/>
      <c r="L36" s="637"/>
      <c r="M36" s="637"/>
      <c r="N36" s="637"/>
      <c r="O36" s="637"/>
      <c r="P36" s="637"/>
      <c r="Q36" s="637"/>
      <c r="R36" s="637"/>
      <c r="S36" s="637"/>
      <c r="T36" s="637"/>
      <c r="U36" s="637"/>
      <c r="V36" s="637"/>
      <c r="W36" s="637"/>
      <c r="X36" s="637"/>
    </row>
    <row r="37" spans="1:24" x14ac:dyDescent="0.3">
      <c r="A37" s="637"/>
      <c r="B37" s="637"/>
      <c r="C37" s="637"/>
      <c r="D37" s="637"/>
      <c r="E37" s="637"/>
      <c r="F37" s="637"/>
      <c r="G37" s="637"/>
      <c r="H37" s="637"/>
      <c r="I37" s="637"/>
      <c r="J37" s="637"/>
      <c r="K37" s="637"/>
      <c r="L37" s="637"/>
      <c r="M37" s="637"/>
      <c r="N37" s="637"/>
      <c r="O37" s="637"/>
      <c r="P37" s="637"/>
      <c r="Q37" s="637"/>
      <c r="R37" s="637"/>
      <c r="S37" s="637"/>
      <c r="T37" s="637"/>
      <c r="U37" s="637"/>
      <c r="V37" s="637"/>
      <c r="W37" s="637"/>
      <c r="X37" s="637"/>
    </row>
    <row r="38" spans="1:24" x14ac:dyDescent="0.3">
      <c r="A38" s="637"/>
      <c r="B38" s="637"/>
      <c r="C38" s="637"/>
      <c r="D38" s="637"/>
      <c r="E38" s="637"/>
      <c r="F38" s="637"/>
      <c r="G38" s="637"/>
      <c r="H38" s="637"/>
      <c r="I38" s="637"/>
      <c r="J38" s="637"/>
      <c r="K38" s="637"/>
      <c r="L38" s="637"/>
      <c r="M38" s="637"/>
      <c r="N38" s="637"/>
      <c r="O38" s="637"/>
      <c r="P38" s="637"/>
      <c r="Q38" s="637"/>
      <c r="R38" s="637"/>
      <c r="S38" s="637"/>
      <c r="T38" s="637"/>
      <c r="U38" s="637"/>
      <c r="V38" s="637"/>
      <c r="W38" s="637"/>
      <c r="X38" s="637"/>
    </row>
    <row r="39" spans="1:24" x14ac:dyDescent="0.3">
      <c r="A39" s="637"/>
      <c r="B39" s="637"/>
      <c r="C39" s="637"/>
      <c r="D39" s="637"/>
      <c r="E39" s="637"/>
      <c r="F39" s="637"/>
      <c r="G39" s="637"/>
      <c r="H39" s="637"/>
      <c r="I39" s="637"/>
      <c r="J39" s="637"/>
      <c r="K39" s="637"/>
      <c r="L39" s="637"/>
      <c r="M39" s="637"/>
      <c r="N39" s="637"/>
      <c r="O39" s="637"/>
      <c r="P39" s="637"/>
      <c r="Q39" s="637"/>
      <c r="R39" s="637"/>
      <c r="S39" s="637"/>
      <c r="T39" s="637"/>
      <c r="U39" s="637"/>
      <c r="V39" s="637"/>
      <c r="W39" s="637"/>
      <c r="X39" s="637"/>
    </row>
    <row r="40" spans="1:24" x14ac:dyDescent="0.3">
      <c r="A40" s="637"/>
      <c r="B40" s="637"/>
      <c r="C40" s="637"/>
      <c r="D40" s="637"/>
      <c r="E40" s="637"/>
      <c r="F40" s="637"/>
      <c r="G40" s="637"/>
      <c r="H40" s="637"/>
      <c r="I40" s="637"/>
      <c r="J40" s="637"/>
      <c r="K40" s="637"/>
      <c r="L40" s="637"/>
      <c r="M40" s="637"/>
      <c r="N40" s="637"/>
      <c r="O40" s="637"/>
      <c r="P40" s="637"/>
      <c r="Q40" s="637"/>
      <c r="R40" s="637"/>
      <c r="S40" s="637"/>
      <c r="T40" s="637"/>
      <c r="U40" s="637"/>
      <c r="V40" s="637"/>
      <c r="W40" s="637"/>
      <c r="X40" s="637"/>
    </row>
    <row r="41" spans="1:24" x14ac:dyDescent="0.3">
      <c r="A41" s="637"/>
      <c r="B41" s="637"/>
      <c r="C41" s="637"/>
      <c r="D41" s="637"/>
      <c r="E41" s="637"/>
      <c r="F41" s="637"/>
      <c r="G41" s="637"/>
      <c r="H41" s="637"/>
      <c r="I41" s="637"/>
      <c r="J41" s="637"/>
      <c r="K41" s="637"/>
      <c r="L41" s="637"/>
      <c r="M41" s="637"/>
      <c r="N41" s="637"/>
      <c r="O41" s="637"/>
      <c r="P41" s="637"/>
      <c r="Q41" s="637"/>
      <c r="R41" s="637"/>
      <c r="S41" s="637"/>
      <c r="T41" s="637"/>
      <c r="U41" s="637"/>
      <c r="V41" s="637"/>
      <c r="W41" s="637"/>
      <c r="X41" s="637"/>
    </row>
    <row r="42" spans="1:24" x14ac:dyDescent="0.3">
      <c r="A42" s="637"/>
      <c r="B42" s="637"/>
      <c r="C42" s="637"/>
      <c r="D42" s="637"/>
      <c r="E42" s="637"/>
      <c r="F42" s="637"/>
      <c r="G42" s="637"/>
      <c r="H42" s="637"/>
      <c r="I42" s="637"/>
      <c r="J42" s="637"/>
      <c r="K42" s="637"/>
      <c r="L42" s="637"/>
      <c r="M42" s="637"/>
      <c r="N42" s="637"/>
      <c r="O42" s="637"/>
      <c r="P42" s="637"/>
      <c r="Q42" s="637"/>
      <c r="R42" s="637"/>
      <c r="S42" s="637"/>
      <c r="T42" s="637"/>
      <c r="U42" s="637"/>
      <c r="V42" s="637"/>
      <c r="W42" s="637"/>
      <c r="X42" s="637"/>
    </row>
    <row r="43" spans="1:24" x14ac:dyDescent="0.3">
      <c r="A43" s="637"/>
      <c r="B43" s="637"/>
      <c r="C43" s="637"/>
      <c r="D43" s="637"/>
      <c r="E43" s="637"/>
      <c r="F43" s="637"/>
      <c r="G43" s="637"/>
      <c r="H43" s="637"/>
      <c r="I43" s="637"/>
      <c r="J43" s="637"/>
      <c r="K43" s="637"/>
      <c r="L43" s="637"/>
      <c r="M43" s="637"/>
      <c r="N43" s="637"/>
      <c r="O43" s="637"/>
      <c r="P43" s="637"/>
      <c r="Q43" s="637"/>
      <c r="R43" s="637"/>
      <c r="S43" s="637"/>
      <c r="T43" s="637"/>
      <c r="U43" s="637"/>
      <c r="V43" s="637"/>
      <c r="W43" s="637"/>
      <c r="X43" s="637"/>
    </row>
    <row r="44" spans="1:24" x14ac:dyDescent="0.3">
      <c r="A44" s="637"/>
      <c r="B44" s="637"/>
      <c r="C44" s="637"/>
      <c r="D44" s="637"/>
      <c r="E44" s="637"/>
      <c r="F44" s="637"/>
      <c r="G44" s="637"/>
      <c r="H44" s="637"/>
      <c r="I44" s="637"/>
      <c r="J44" s="637"/>
      <c r="K44" s="637"/>
      <c r="L44" s="637"/>
      <c r="M44" s="637"/>
      <c r="N44" s="637"/>
      <c r="O44" s="637"/>
      <c r="P44" s="637"/>
      <c r="Q44" s="637"/>
      <c r="R44" s="637"/>
      <c r="S44" s="637"/>
      <c r="T44" s="637"/>
      <c r="U44" s="637"/>
      <c r="V44" s="637"/>
      <c r="W44" s="637"/>
      <c r="X44" s="637"/>
    </row>
    <row r="45" spans="1:24" x14ac:dyDescent="0.3">
      <c r="A45" s="637"/>
      <c r="B45" s="637"/>
      <c r="C45" s="637"/>
      <c r="D45" s="637"/>
      <c r="E45" s="637"/>
      <c r="F45" s="637"/>
      <c r="G45" s="637"/>
      <c r="H45" s="637"/>
      <c r="I45" s="637"/>
      <c r="J45" s="637"/>
      <c r="K45" s="637"/>
      <c r="L45" s="637"/>
      <c r="M45" s="637"/>
      <c r="N45" s="637"/>
      <c r="O45" s="637"/>
      <c r="P45" s="637"/>
      <c r="Q45" s="637"/>
      <c r="R45" s="637"/>
      <c r="S45" s="637"/>
      <c r="T45" s="637"/>
      <c r="U45" s="637"/>
      <c r="V45" s="637"/>
      <c r="W45" s="637"/>
      <c r="X45" s="637"/>
    </row>
    <row r="46" spans="1:24" x14ac:dyDescent="0.3">
      <c r="A46" s="637"/>
      <c r="B46" s="637"/>
      <c r="C46" s="637"/>
      <c r="D46" s="637"/>
      <c r="E46" s="637"/>
      <c r="F46" s="637"/>
      <c r="G46" s="637"/>
      <c r="H46" s="637"/>
      <c r="I46" s="637"/>
      <c r="J46" s="637"/>
      <c r="K46" s="637"/>
      <c r="L46" s="637"/>
      <c r="M46" s="637"/>
      <c r="N46" s="637"/>
      <c r="O46" s="637"/>
      <c r="P46" s="637"/>
      <c r="Q46" s="637"/>
      <c r="R46" s="637"/>
      <c r="S46" s="637"/>
      <c r="T46" s="637"/>
      <c r="U46" s="637"/>
      <c r="V46" s="637"/>
      <c r="W46" s="637"/>
      <c r="X46" s="637"/>
    </row>
    <row r="47" spans="1:24" x14ac:dyDescent="0.3">
      <c r="A47" s="637"/>
      <c r="B47" s="637"/>
      <c r="C47" s="637"/>
      <c r="D47" s="637"/>
      <c r="E47" s="637"/>
      <c r="F47" s="637"/>
      <c r="G47" s="637"/>
      <c r="H47" s="637"/>
      <c r="I47" s="637"/>
      <c r="J47" s="637"/>
      <c r="K47" s="637"/>
      <c r="L47" s="637"/>
      <c r="M47" s="637"/>
      <c r="N47" s="637"/>
      <c r="O47" s="637"/>
      <c r="P47" s="637"/>
      <c r="Q47" s="637"/>
      <c r="R47" s="637"/>
      <c r="S47" s="637"/>
      <c r="T47" s="637"/>
      <c r="U47" s="637"/>
      <c r="V47" s="637"/>
      <c r="W47" s="637"/>
      <c r="X47" s="637"/>
    </row>
    <row r="48" spans="1:24" x14ac:dyDescent="0.3">
      <c r="A48" s="637"/>
      <c r="B48" s="637"/>
      <c r="C48" s="637"/>
      <c r="D48" s="637"/>
      <c r="E48" s="637"/>
      <c r="F48" s="637"/>
      <c r="G48" s="637"/>
      <c r="H48" s="637"/>
      <c r="I48" s="637"/>
      <c r="J48" s="637"/>
      <c r="K48" s="637"/>
      <c r="L48" s="637"/>
      <c r="M48" s="637"/>
      <c r="N48" s="637"/>
      <c r="O48" s="637"/>
      <c r="P48" s="637"/>
      <c r="Q48" s="637"/>
      <c r="R48" s="637"/>
      <c r="S48" s="637"/>
      <c r="T48" s="637"/>
      <c r="U48" s="637"/>
      <c r="V48" s="637"/>
      <c r="W48" s="637"/>
      <c r="X48" s="637"/>
    </row>
    <row r="49" spans="1:24" x14ac:dyDescent="0.3">
      <c r="A49" s="637"/>
      <c r="B49" s="637"/>
      <c r="C49" s="637"/>
      <c r="D49" s="637"/>
      <c r="E49" s="637"/>
      <c r="F49" s="637"/>
      <c r="G49" s="637"/>
      <c r="H49" s="637"/>
      <c r="I49" s="637"/>
      <c r="J49" s="637"/>
      <c r="K49" s="637"/>
      <c r="L49" s="637"/>
      <c r="M49" s="637"/>
      <c r="N49" s="637"/>
      <c r="O49" s="637"/>
      <c r="P49" s="637"/>
      <c r="Q49" s="637"/>
      <c r="R49" s="637"/>
      <c r="S49" s="637"/>
      <c r="T49" s="637"/>
      <c r="U49" s="637"/>
      <c r="V49" s="637"/>
      <c r="W49" s="637"/>
      <c r="X49" s="637"/>
    </row>
    <row r="50" spans="1:24" x14ac:dyDescent="0.3">
      <c r="A50" s="637"/>
      <c r="B50" s="637"/>
      <c r="C50" s="637"/>
      <c r="D50" s="637"/>
      <c r="E50" s="637"/>
      <c r="F50" s="637"/>
      <c r="G50" s="637"/>
      <c r="H50" s="637"/>
      <c r="I50" s="637"/>
      <c r="J50" s="637"/>
      <c r="K50" s="637"/>
      <c r="L50" s="637"/>
      <c r="M50" s="637"/>
      <c r="N50" s="637"/>
      <c r="O50" s="637"/>
      <c r="P50" s="637"/>
      <c r="Q50" s="637"/>
      <c r="R50" s="637"/>
      <c r="S50" s="637"/>
      <c r="T50" s="637"/>
      <c r="U50" s="637"/>
      <c r="V50" s="637"/>
      <c r="W50" s="637"/>
      <c r="X50" s="637"/>
    </row>
    <row r="51" spans="1:24" x14ac:dyDescent="0.3">
      <c r="A51" s="637"/>
      <c r="B51" s="637"/>
      <c r="C51" s="637"/>
      <c r="D51" s="637"/>
      <c r="E51" s="637"/>
      <c r="F51" s="637"/>
      <c r="G51" s="637"/>
      <c r="H51" s="637"/>
      <c r="I51" s="637"/>
      <c r="J51" s="637"/>
      <c r="K51" s="637"/>
      <c r="L51" s="637"/>
      <c r="M51" s="637"/>
      <c r="N51" s="637"/>
      <c r="O51" s="637"/>
      <c r="P51" s="637"/>
      <c r="Q51" s="637"/>
      <c r="R51" s="637"/>
      <c r="S51" s="637"/>
      <c r="T51" s="637"/>
      <c r="U51" s="637"/>
      <c r="V51" s="637"/>
      <c r="W51" s="637"/>
      <c r="X51" s="637"/>
    </row>
    <row r="52" spans="1:24" x14ac:dyDescent="0.3">
      <c r="A52" s="637"/>
      <c r="B52" s="637"/>
      <c r="C52" s="637"/>
      <c r="D52" s="637"/>
      <c r="E52" s="637"/>
      <c r="F52" s="637"/>
      <c r="G52" s="637"/>
      <c r="H52" s="637"/>
      <c r="I52" s="637"/>
      <c r="J52" s="637"/>
      <c r="K52" s="637"/>
      <c r="L52" s="637"/>
      <c r="M52" s="637"/>
      <c r="N52" s="637"/>
      <c r="O52" s="637"/>
      <c r="P52" s="637"/>
      <c r="Q52" s="637"/>
      <c r="R52" s="637"/>
      <c r="S52" s="637"/>
      <c r="T52" s="637"/>
      <c r="U52" s="637"/>
      <c r="V52" s="637"/>
      <c r="W52" s="637"/>
      <c r="X52" s="637"/>
    </row>
    <row r="53" spans="1:24" x14ac:dyDescent="0.3">
      <c r="A53" s="637"/>
      <c r="B53" s="637"/>
      <c r="C53" s="637"/>
      <c r="D53" s="637"/>
      <c r="E53" s="637"/>
      <c r="F53" s="637"/>
      <c r="G53" s="637"/>
      <c r="H53" s="637"/>
      <c r="I53" s="637"/>
      <c r="J53" s="637"/>
      <c r="K53" s="637"/>
      <c r="L53" s="637"/>
      <c r="M53" s="637"/>
      <c r="N53" s="637"/>
      <c r="O53" s="637"/>
      <c r="P53" s="637"/>
      <c r="Q53" s="637"/>
      <c r="R53" s="637"/>
      <c r="S53" s="637"/>
      <c r="T53" s="637"/>
      <c r="U53" s="637"/>
      <c r="V53" s="637"/>
      <c r="W53" s="637"/>
      <c r="X53" s="637"/>
    </row>
    <row r="55" spans="1:24" x14ac:dyDescent="0.3">
      <c r="A55" t="s">
        <v>88</v>
      </c>
    </row>
    <row r="57" spans="1:24" x14ac:dyDescent="0.3">
      <c r="A57" s="637" t="s">
        <v>78</v>
      </c>
      <c r="B57" s="637"/>
      <c r="C57" s="637" t="s">
        <v>89</v>
      </c>
      <c r="D57" s="637"/>
      <c r="E57" s="637"/>
      <c r="F57" s="637"/>
      <c r="G57" s="637"/>
      <c r="H57" s="580" t="s">
        <v>87</v>
      </c>
      <c r="I57" s="580"/>
    </row>
    <row r="58" spans="1:24" x14ac:dyDescent="0.3">
      <c r="A58" s="637"/>
      <c r="B58" s="637"/>
      <c r="C58" s="637"/>
      <c r="D58" s="637"/>
      <c r="E58" s="637"/>
      <c r="F58" s="637"/>
      <c r="G58" s="637"/>
      <c r="H58" s="580"/>
      <c r="I58" s="580"/>
    </row>
    <row r="59" spans="1:24" x14ac:dyDescent="0.3">
      <c r="A59" s="637"/>
      <c r="B59" s="637"/>
      <c r="C59" s="637"/>
      <c r="D59" s="637"/>
      <c r="E59" s="637"/>
      <c r="F59" s="637"/>
      <c r="G59" s="637"/>
      <c r="H59" s="637"/>
      <c r="I59" s="637"/>
    </row>
    <row r="60" spans="1:24" x14ac:dyDescent="0.3">
      <c r="A60" s="637"/>
      <c r="B60" s="637"/>
      <c r="C60" s="637"/>
      <c r="D60" s="637"/>
      <c r="E60" s="637"/>
      <c r="F60" s="637"/>
      <c r="G60" s="637"/>
      <c r="H60" s="637"/>
      <c r="I60" s="637"/>
    </row>
    <row r="61" spans="1:24" x14ac:dyDescent="0.3">
      <c r="A61" s="637"/>
      <c r="B61" s="637"/>
      <c r="C61" s="637"/>
      <c r="D61" s="637"/>
      <c r="E61" s="637"/>
      <c r="F61" s="637"/>
      <c r="G61" s="637"/>
      <c r="H61" s="637"/>
      <c r="I61" s="637"/>
    </row>
  </sheetData>
  <mergeCells count="298">
    <mergeCell ref="A1:B3"/>
    <mergeCell ref="C1:F3"/>
    <mergeCell ref="G1:H3"/>
    <mergeCell ref="I1:J3"/>
    <mergeCell ref="K1:L3"/>
    <mergeCell ref="G4:H5"/>
    <mergeCell ref="I4:J5"/>
    <mergeCell ref="S6:T7"/>
    <mergeCell ref="U6:V7"/>
    <mergeCell ref="K4:L5"/>
    <mergeCell ref="M4:N5"/>
    <mergeCell ref="O4:P5"/>
    <mergeCell ref="Q4:R5"/>
    <mergeCell ref="S4:T5"/>
    <mergeCell ref="U4:V5"/>
    <mergeCell ref="A4:B5"/>
    <mergeCell ref="W6:X7"/>
    <mergeCell ref="M1:N3"/>
    <mergeCell ref="O1:P3"/>
    <mergeCell ref="Q1:R3"/>
    <mergeCell ref="S1:T3"/>
    <mergeCell ref="U1:V3"/>
    <mergeCell ref="W1:X3"/>
    <mergeCell ref="A12:B13"/>
    <mergeCell ref="C12:F13"/>
    <mergeCell ref="G12:H13"/>
    <mergeCell ref="I12:J13"/>
    <mergeCell ref="K12:L13"/>
    <mergeCell ref="M12:N13"/>
    <mergeCell ref="O12:P13"/>
    <mergeCell ref="W4:X5"/>
    <mergeCell ref="C4:F5"/>
    <mergeCell ref="A6:B7"/>
    <mergeCell ref="C6:F7"/>
    <mergeCell ref="G6:H7"/>
    <mergeCell ref="I6:J7"/>
    <mergeCell ref="K6:L7"/>
    <mergeCell ref="M6:N7"/>
    <mergeCell ref="O6:P7"/>
    <mergeCell ref="Q6:R7"/>
    <mergeCell ref="Q8:R9"/>
    <mergeCell ref="S8:T9"/>
    <mergeCell ref="U8:V9"/>
    <mergeCell ref="W8:X9"/>
    <mergeCell ref="A10:B11"/>
    <mergeCell ref="C10:F11"/>
    <mergeCell ref="G10:H11"/>
    <mergeCell ref="I10:J11"/>
    <mergeCell ref="K10:L11"/>
    <mergeCell ref="M10:N11"/>
    <mergeCell ref="A8:B9"/>
    <mergeCell ref="C8:F9"/>
    <mergeCell ref="G8:H9"/>
    <mergeCell ref="I8:J9"/>
    <mergeCell ref="K8:L9"/>
    <mergeCell ref="M8:N9"/>
    <mergeCell ref="O8:P9"/>
    <mergeCell ref="Q12:R13"/>
    <mergeCell ref="S12:T13"/>
    <mergeCell ref="U12:V13"/>
    <mergeCell ref="W12:X13"/>
    <mergeCell ref="O10:P11"/>
    <mergeCell ref="Q10:R11"/>
    <mergeCell ref="S10:T11"/>
    <mergeCell ref="U10:V11"/>
    <mergeCell ref="W10:X11"/>
    <mergeCell ref="A16:B17"/>
    <mergeCell ref="C16:F17"/>
    <mergeCell ref="G16:H17"/>
    <mergeCell ref="I16:J17"/>
    <mergeCell ref="K16:L17"/>
    <mergeCell ref="A14:B15"/>
    <mergeCell ref="C14:F15"/>
    <mergeCell ref="G14:H15"/>
    <mergeCell ref="I14:J15"/>
    <mergeCell ref="K14:L15"/>
    <mergeCell ref="M16:N17"/>
    <mergeCell ref="O16:P17"/>
    <mergeCell ref="Q16:R17"/>
    <mergeCell ref="S16:T17"/>
    <mergeCell ref="U16:V17"/>
    <mergeCell ref="W16:X17"/>
    <mergeCell ref="O14:P15"/>
    <mergeCell ref="Q14:R15"/>
    <mergeCell ref="S14:T15"/>
    <mergeCell ref="U14:V15"/>
    <mergeCell ref="W14:X15"/>
    <mergeCell ref="M14:N15"/>
    <mergeCell ref="A20:B21"/>
    <mergeCell ref="C20:F21"/>
    <mergeCell ref="G20:H21"/>
    <mergeCell ref="I20:J21"/>
    <mergeCell ref="K20:L21"/>
    <mergeCell ref="A18:B19"/>
    <mergeCell ref="C18:F19"/>
    <mergeCell ref="G18:H19"/>
    <mergeCell ref="I18:J19"/>
    <mergeCell ref="K18:L19"/>
    <mergeCell ref="M20:N21"/>
    <mergeCell ref="O20:P21"/>
    <mergeCell ref="Q20:R21"/>
    <mergeCell ref="S20:T21"/>
    <mergeCell ref="U20:V21"/>
    <mergeCell ref="W20:X21"/>
    <mergeCell ref="O18:P19"/>
    <mergeCell ref="Q18:R19"/>
    <mergeCell ref="S18:T19"/>
    <mergeCell ref="U18:V19"/>
    <mergeCell ref="W18:X19"/>
    <mergeCell ref="M18:N19"/>
    <mergeCell ref="A24:B25"/>
    <mergeCell ref="C24:F25"/>
    <mergeCell ref="G24:H25"/>
    <mergeCell ref="I24:J25"/>
    <mergeCell ref="K24:L25"/>
    <mergeCell ref="A22:B23"/>
    <mergeCell ref="C22:F23"/>
    <mergeCell ref="G22:H23"/>
    <mergeCell ref="I22:J23"/>
    <mergeCell ref="K22:L23"/>
    <mergeCell ref="M24:N25"/>
    <mergeCell ref="O24:P25"/>
    <mergeCell ref="Q24:R25"/>
    <mergeCell ref="S24:T25"/>
    <mergeCell ref="U24:V25"/>
    <mergeCell ref="W24:X25"/>
    <mergeCell ref="O22:P23"/>
    <mergeCell ref="Q22:R23"/>
    <mergeCell ref="S22:T23"/>
    <mergeCell ref="U22:V23"/>
    <mergeCell ref="W22:X23"/>
    <mergeCell ref="M22:N23"/>
    <mergeCell ref="A28:B29"/>
    <mergeCell ref="C28:F29"/>
    <mergeCell ref="G28:H29"/>
    <mergeCell ref="I28:J29"/>
    <mergeCell ref="K28:L29"/>
    <mergeCell ref="A26:B27"/>
    <mergeCell ref="C26:F27"/>
    <mergeCell ref="G26:H27"/>
    <mergeCell ref="I26:J27"/>
    <mergeCell ref="K26:L27"/>
    <mergeCell ref="M28:N29"/>
    <mergeCell ref="O28:P29"/>
    <mergeCell ref="Q28:R29"/>
    <mergeCell ref="S28:T29"/>
    <mergeCell ref="U28:V29"/>
    <mergeCell ref="W28:X29"/>
    <mergeCell ref="O26:P27"/>
    <mergeCell ref="Q26:R27"/>
    <mergeCell ref="S26:T27"/>
    <mergeCell ref="U26:V27"/>
    <mergeCell ref="W26:X27"/>
    <mergeCell ref="M26:N27"/>
    <mergeCell ref="A32:B33"/>
    <mergeCell ref="C32:F33"/>
    <mergeCell ref="G32:H33"/>
    <mergeCell ref="I32:J33"/>
    <mergeCell ref="K32:L33"/>
    <mergeCell ref="A30:B31"/>
    <mergeCell ref="C30:F31"/>
    <mergeCell ref="G30:H31"/>
    <mergeCell ref="I30:J31"/>
    <mergeCell ref="K30:L31"/>
    <mergeCell ref="M32:N33"/>
    <mergeCell ref="O32:P33"/>
    <mergeCell ref="Q32:R33"/>
    <mergeCell ref="S32:T33"/>
    <mergeCell ref="U32:V33"/>
    <mergeCell ref="W32:X33"/>
    <mergeCell ref="O30:P31"/>
    <mergeCell ref="Q30:R31"/>
    <mergeCell ref="S30:T31"/>
    <mergeCell ref="U30:V31"/>
    <mergeCell ref="W30:X31"/>
    <mergeCell ref="M30:N31"/>
    <mergeCell ref="A36:B37"/>
    <mergeCell ref="C36:F37"/>
    <mergeCell ref="G36:H37"/>
    <mergeCell ref="I36:J37"/>
    <mergeCell ref="K36:L37"/>
    <mergeCell ref="A34:B35"/>
    <mergeCell ref="C34:F35"/>
    <mergeCell ref="G34:H35"/>
    <mergeCell ref="I34:J35"/>
    <mergeCell ref="K34:L35"/>
    <mergeCell ref="M36:N37"/>
    <mergeCell ref="O36:P37"/>
    <mergeCell ref="Q36:R37"/>
    <mergeCell ref="S36:T37"/>
    <mergeCell ref="U36:V37"/>
    <mergeCell ref="W36:X37"/>
    <mergeCell ref="O34:P35"/>
    <mergeCell ref="Q34:R35"/>
    <mergeCell ref="S34:T35"/>
    <mergeCell ref="U34:V35"/>
    <mergeCell ref="W34:X35"/>
    <mergeCell ref="M34:N35"/>
    <mergeCell ref="A40:B41"/>
    <mergeCell ref="C40:F41"/>
    <mergeCell ref="G40:H41"/>
    <mergeCell ref="I40:J41"/>
    <mergeCell ref="K40:L41"/>
    <mergeCell ref="A38:B39"/>
    <mergeCell ref="C38:F39"/>
    <mergeCell ref="G38:H39"/>
    <mergeCell ref="I38:J39"/>
    <mergeCell ref="K38:L39"/>
    <mergeCell ref="M40:N41"/>
    <mergeCell ref="O40:P41"/>
    <mergeCell ref="Q40:R41"/>
    <mergeCell ref="S40:T41"/>
    <mergeCell ref="U40:V41"/>
    <mergeCell ref="W40:X41"/>
    <mergeCell ref="O38:P39"/>
    <mergeCell ref="Q38:R39"/>
    <mergeCell ref="S38:T39"/>
    <mergeCell ref="U38:V39"/>
    <mergeCell ref="W38:X39"/>
    <mergeCell ref="M38:N39"/>
    <mergeCell ref="A44:B45"/>
    <mergeCell ref="C44:F45"/>
    <mergeCell ref="G44:H45"/>
    <mergeCell ref="I44:J45"/>
    <mergeCell ref="K44:L45"/>
    <mergeCell ref="A42:B43"/>
    <mergeCell ref="C42:F43"/>
    <mergeCell ref="G42:H43"/>
    <mergeCell ref="I42:J43"/>
    <mergeCell ref="K42:L43"/>
    <mergeCell ref="M44:N45"/>
    <mergeCell ref="O44:P45"/>
    <mergeCell ref="Q44:R45"/>
    <mergeCell ref="S44:T45"/>
    <mergeCell ref="U44:V45"/>
    <mergeCell ref="W44:X45"/>
    <mergeCell ref="O42:P43"/>
    <mergeCell ref="Q42:R43"/>
    <mergeCell ref="S42:T43"/>
    <mergeCell ref="U42:V43"/>
    <mergeCell ref="W42:X43"/>
    <mergeCell ref="M42:N43"/>
    <mergeCell ref="A48:B49"/>
    <mergeCell ref="C48:F49"/>
    <mergeCell ref="G48:H49"/>
    <mergeCell ref="I48:J49"/>
    <mergeCell ref="K48:L49"/>
    <mergeCell ref="A46:B47"/>
    <mergeCell ref="C46:F47"/>
    <mergeCell ref="G46:H47"/>
    <mergeCell ref="I46:J47"/>
    <mergeCell ref="K46:L47"/>
    <mergeCell ref="M48:N49"/>
    <mergeCell ref="O48:P49"/>
    <mergeCell ref="Q48:R49"/>
    <mergeCell ref="S48:T49"/>
    <mergeCell ref="U48:V49"/>
    <mergeCell ref="W48:X49"/>
    <mergeCell ref="O46:P47"/>
    <mergeCell ref="Q46:R47"/>
    <mergeCell ref="S46:T47"/>
    <mergeCell ref="U46:V47"/>
    <mergeCell ref="W46:X47"/>
    <mergeCell ref="M46:N47"/>
    <mergeCell ref="A52:B53"/>
    <mergeCell ref="C52:F53"/>
    <mergeCell ref="G52:H53"/>
    <mergeCell ref="I52:J53"/>
    <mergeCell ref="K52:L53"/>
    <mergeCell ref="A50:B51"/>
    <mergeCell ref="C50:F51"/>
    <mergeCell ref="G50:H51"/>
    <mergeCell ref="I50:J51"/>
    <mergeCell ref="K50:L51"/>
    <mergeCell ref="M52:N53"/>
    <mergeCell ref="O52:P53"/>
    <mergeCell ref="Q52:R53"/>
    <mergeCell ref="S52:T53"/>
    <mergeCell ref="U52:V53"/>
    <mergeCell ref="W52:X53"/>
    <mergeCell ref="O50:P51"/>
    <mergeCell ref="Q50:R51"/>
    <mergeCell ref="S50:T51"/>
    <mergeCell ref="U50:V51"/>
    <mergeCell ref="W50:X51"/>
    <mergeCell ref="M50:N51"/>
    <mergeCell ref="A60:B60"/>
    <mergeCell ref="C60:G60"/>
    <mergeCell ref="H60:I60"/>
    <mergeCell ref="A61:B61"/>
    <mergeCell ref="C61:G61"/>
    <mergeCell ref="H61:I61"/>
    <mergeCell ref="A57:B58"/>
    <mergeCell ref="C57:G58"/>
    <mergeCell ref="H57:I58"/>
    <mergeCell ref="A59:B59"/>
    <mergeCell ref="C59:G59"/>
    <mergeCell ref="H59:I5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RowHeight="14.4" x14ac:dyDescent="0.3"/>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baseColWidth="10" defaultRowHeight="14.4" x14ac:dyDescent="0.3"/>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baseColWidth="10" defaultRowHeight="14.4" x14ac:dyDescent="0.3"/>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baseColWidth="10" defaultRowHeight="14.4" x14ac:dyDescent="0.3"/>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13</vt:i4>
      </vt:variant>
      <vt:variant>
        <vt:lpstr>Gráficos</vt:lpstr>
      </vt:variant>
      <vt:variant>
        <vt:i4>1</vt:i4>
      </vt:variant>
      <vt:variant>
        <vt:lpstr>Rangos con nombre</vt:lpstr>
      </vt:variant>
      <vt:variant>
        <vt:i4>1</vt:i4>
      </vt:variant>
    </vt:vector>
  </HeadingPairs>
  <TitlesOfParts>
    <vt:vector size="15" baseType="lpstr">
      <vt:lpstr>Monitoreo_Seguimento_Evaluación</vt:lpstr>
      <vt:lpstr>PINAR</vt:lpstr>
      <vt:lpstr>PLAN-ADQUISICIONES</vt:lpstr>
      <vt:lpstr>PLAN-VACANTES</vt:lpstr>
      <vt:lpstr>PREVISION-RECURSOS-HUMANOS</vt:lpstr>
      <vt:lpstr>ESTRATEGICO-TH</vt:lpstr>
      <vt:lpstr>INS-CAPACITACIONES</vt:lpstr>
      <vt:lpstr>INCENTIVOS-INSTITUCIONALES</vt:lpstr>
      <vt:lpstr>SG-SST</vt:lpstr>
      <vt:lpstr>ANTICORRUPCION</vt:lpstr>
      <vt:lpstr>PETI</vt:lpstr>
      <vt:lpstr>TRATAMIENTO-PRIVACIDAD-INFORMAC</vt:lpstr>
      <vt:lpstr>SEGURIDAD INFORMACION</vt:lpstr>
      <vt:lpstr>Gráfico1</vt:lpstr>
      <vt:lpstr>Monitoreo_Seguimento_Evaluación!Área_de_impresión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dc:creator>
  <cp:lastModifiedBy>GERARDO</cp:lastModifiedBy>
  <cp:lastPrinted>2017-09-03T02:10:22Z</cp:lastPrinted>
  <dcterms:created xsi:type="dcterms:W3CDTF">2017-01-17T16:11:32Z</dcterms:created>
  <dcterms:modified xsi:type="dcterms:W3CDTF">2025-02-17T22:28:49Z</dcterms:modified>
</cp:coreProperties>
</file>