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D:\GERARDO OMAÑA\RESPALDO GJ\VIGENCIA 2024\PLAN DE ACCION INSTITUCIONAL 2024\"/>
    </mc:Choice>
  </mc:AlternateContent>
  <xr:revisionPtr revIDLastSave="0" documentId="13_ncr:1_{441BFD60-588A-4743-B15C-0F048231BEC5}" xr6:coauthVersionLast="47" xr6:coauthVersionMax="47" xr10:uidLastSave="{00000000-0000-0000-0000-000000000000}"/>
  <bookViews>
    <workbookView xWindow="-108" yWindow="-108" windowWidth="23256" windowHeight="12576" xr2:uid="{00000000-000D-0000-FFFF-FFFF00000000}"/>
  </bookViews>
  <sheets>
    <sheet name="Monitoreo_Seguimento_Evaluación" sheetId="3" r:id="rId1"/>
    <sheet name="PINAR" sheetId="4" r:id="rId2"/>
    <sheet name="PLAN-ADQUISICIONES" sheetId="5" r:id="rId3"/>
    <sheet name="PLAN-VACANTES" sheetId="6" r:id="rId4"/>
    <sheet name="PREVISION-RECURSOS-HUMANOS" sheetId="7" r:id="rId5"/>
    <sheet name="ESTRATEGICO-TH" sheetId="8" r:id="rId6"/>
    <sheet name="INS-CAPACITACIONES" sheetId="9" r:id="rId7"/>
    <sheet name="INCENTIVOS-INSTITUCIONALES" sheetId="10" r:id="rId8"/>
    <sheet name="SG-SST" sheetId="11" r:id="rId9"/>
    <sheet name="ANTICORRUPCION" sheetId="12" r:id="rId10"/>
    <sheet name="PETI" sheetId="13" r:id="rId11"/>
    <sheet name="TRATAMIENTO-PRIVACIDAD-INFORMAC" sheetId="14" r:id="rId12"/>
    <sheet name="SEGURIDAD INFORMACION" sheetId="15" r:id="rId13"/>
  </sheets>
  <externalReferences>
    <externalReference r:id="rId14"/>
  </externalReferences>
  <definedNames>
    <definedName name="_xlnm.Print_Area" localSheetId="0">Monitoreo_Seguimento_Evaluación!$B$1:$AA$9</definedName>
    <definedName name="departamentos">[1]TABLA!$D$2:$D$36</definedName>
    <definedName name="nivel">[1]TABLA!$C$2:$C$3</definedName>
    <definedName name="orden">[1]TABLA!$A$3:$A$4</definedName>
    <definedName name="sector">[1]TABLA!$B$2:$B$26</definedName>
    <definedName name="vigencias">[1]TABLA!$E$2:$E$7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8" i="3" l="1"/>
  <c r="L88" i="3"/>
  <c r="Q88" i="3" s="1"/>
  <c r="V88" i="3" s="1"/>
  <c r="AA88" i="3" s="1"/>
  <c r="O88" i="3"/>
  <c r="T88" i="3"/>
  <c r="Y88" i="3"/>
  <c r="J90" i="3"/>
  <c r="L90" i="3" s="1"/>
  <c r="Q90" i="3" s="1"/>
  <c r="V90" i="3" s="1"/>
  <c r="AA90" i="3" s="1"/>
  <c r="O90" i="3"/>
  <c r="T90" i="3"/>
  <c r="Y90" i="3"/>
  <c r="J91" i="3"/>
  <c r="L91" i="3" s="1"/>
  <c r="Q91" i="3" s="1"/>
  <c r="V91" i="3" s="1"/>
  <c r="AA91" i="3" s="1"/>
  <c r="O91" i="3"/>
  <c r="T91" i="3"/>
  <c r="Y91" i="3"/>
  <c r="J92" i="3"/>
  <c r="L92" i="3" s="1"/>
  <c r="Q92" i="3" s="1"/>
  <c r="V92" i="3" s="1"/>
  <c r="AA92" i="3" s="1"/>
  <c r="O92" i="3"/>
  <c r="T92" i="3"/>
  <c r="Y92" i="3"/>
  <c r="J93" i="3"/>
  <c r="L93" i="3" s="1"/>
  <c r="O93" i="3"/>
  <c r="T93" i="3"/>
  <c r="Y93" i="3"/>
  <c r="J95" i="3"/>
  <c r="L95" i="3" s="1"/>
  <c r="O95" i="3"/>
  <c r="T95" i="3"/>
  <c r="Y95" i="3"/>
  <c r="AA110" i="3" l="1"/>
  <c r="Y110" i="3"/>
  <c r="V110" i="3"/>
  <c r="T110" i="3"/>
  <c r="Q110" i="3"/>
  <c r="O110" i="3"/>
  <c r="L110" i="3"/>
  <c r="J110" i="3"/>
  <c r="AA109" i="3"/>
  <c r="Y109" i="3"/>
  <c r="V109" i="3"/>
  <c r="T109" i="3"/>
  <c r="Q109" i="3"/>
  <c r="O109" i="3"/>
  <c r="L109" i="3"/>
  <c r="J109" i="3"/>
  <c r="AA108" i="3"/>
  <c r="Y108" i="3"/>
  <c r="V108" i="3"/>
  <c r="T108" i="3"/>
  <c r="Q108" i="3"/>
  <c r="O108" i="3"/>
  <c r="L108" i="3"/>
  <c r="J108" i="3"/>
  <c r="AA107" i="3"/>
  <c r="Y107" i="3"/>
  <c r="V107" i="3"/>
  <c r="T107" i="3"/>
  <c r="Q107" i="3"/>
  <c r="O107" i="3"/>
  <c r="L107" i="3"/>
  <c r="J107" i="3"/>
  <c r="AA106" i="3"/>
  <c r="Y106" i="3"/>
  <c r="V106" i="3"/>
  <c r="T106" i="3"/>
  <c r="Q106" i="3"/>
  <c r="O106" i="3"/>
  <c r="L106" i="3"/>
  <c r="J106" i="3"/>
  <c r="AA105" i="3"/>
  <c r="Y105" i="3"/>
  <c r="V105" i="3"/>
  <c r="T105" i="3"/>
  <c r="Q105" i="3"/>
  <c r="O105" i="3"/>
  <c r="L105" i="3"/>
  <c r="J105" i="3"/>
  <c r="AA104" i="3"/>
  <c r="Y104" i="3"/>
  <c r="V104" i="3"/>
  <c r="T104" i="3"/>
  <c r="Q104" i="3"/>
  <c r="O104" i="3"/>
  <c r="L104" i="3"/>
  <c r="J104" i="3"/>
  <c r="AA103" i="3"/>
  <c r="Y103" i="3"/>
  <c r="V103" i="3"/>
  <c r="T103" i="3"/>
  <c r="Q103" i="3"/>
  <c r="O103" i="3"/>
  <c r="L103" i="3"/>
  <c r="J103" i="3"/>
  <c r="AA102" i="3"/>
  <c r="Y102" i="3"/>
  <c r="V102" i="3"/>
  <c r="T102" i="3"/>
  <c r="Q102" i="3"/>
  <c r="O102" i="3"/>
  <c r="L102" i="3"/>
  <c r="J102" i="3"/>
  <c r="AA101" i="3"/>
  <c r="Y101" i="3"/>
  <c r="V101" i="3"/>
  <c r="T101" i="3"/>
  <c r="Q101" i="3"/>
  <c r="O101" i="3"/>
  <c r="L101" i="3"/>
  <c r="J101" i="3"/>
  <c r="AA100" i="3"/>
  <c r="Y100" i="3"/>
  <c r="V100" i="3"/>
  <c r="T100" i="3"/>
  <c r="Q100" i="3"/>
  <c r="O100" i="3"/>
  <c r="L100" i="3"/>
  <c r="J100" i="3"/>
  <c r="AA99" i="3"/>
  <c r="Y99" i="3"/>
  <c r="V99" i="3"/>
  <c r="T99" i="3"/>
  <c r="Q99" i="3"/>
  <c r="O99" i="3"/>
  <c r="L99" i="3"/>
  <c r="J99" i="3"/>
  <c r="V98" i="3"/>
  <c r="AA97" i="3"/>
  <c r="Y97" i="3"/>
  <c r="V97" i="3"/>
  <c r="T97" i="3"/>
  <c r="Q97" i="3"/>
  <c r="O97" i="3"/>
  <c r="L97" i="3"/>
  <c r="J97" i="3"/>
  <c r="AA51" i="3" l="1"/>
  <c r="Y51" i="3"/>
  <c r="V51" i="3"/>
  <c r="T51" i="3"/>
  <c r="Q51" i="3"/>
  <c r="O51" i="3"/>
  <c r="L51" i="3"/>
  <c r="J51" i="3"/>
  <c r="AA49" i="3"/>
  <c r="Y49" i="3"/>
  <c r="V49" i="3"/>
  <c r="T49" i="3"/>
  <c r="Q49" i="3"/>
  <c r="O49" i="3"/>
  <c r="L49" i="3"/>
  <c r="J49" i="3"/>
  <c r="AA48" i="3"/>
  <c r="Y48" i="3"/>
  <c r="V48" i="3"/>
  <c r="T48" i="3"/>
  <c r="Q48" i="3"/>
  <c r="O48" i="3"/>
  <c r="L48" i="3"/>
  <c r="J48" i="3"/>
  <c r="AA47" i="3"/>
  <c r="Y47" i="3"/>
  <c r="V47" i="3"/>
  <c r="T47" i="3"/>
  <c r="Q47" i="3"/>
  <c r="O47" i="3"/>
  <c r="L47" i="3"/>
  <c r="J47" i="3"/>
  <c r="AA46" i="3"/>
  <c r="Y46" i="3"/>
  <c r="V46" i="3"/>
  <c r="T46" i="3"/>
  <c r="Q46" i="3"/>
  <c r="O46" i="3"/>
  <c r="L46" i="3"/>
  <c r="J46" i="3"/>
  <c r="AA45" i="3"/>
  <c r="Y45" i="3"/>
  <c r="V45" i="3"/>
  <c r="T45" i="3"/>
  <c r="Q45" i="3"/>
  <c r="O45" i="3"/>
  <c r="L45" i="3"/>
  <c r="J45" i="3"/>
  <c r="AA128" i="3" l="1"/>
  <c r="V128" i="3"/>
  <c r="T128" i="3"/>
  <c r="Q128" i="3"/>
  <c r="O128" i="3"/>
  <c r="L128" i="3"/>
  <c r="J128" i="3"/>
  <c r="AA127" i="3"/>
  <c r="Y127" i="3"/>
  <c r="V127" i="3"/>
  <c r="T127" i="3"/>
  <c r="Q127" i="3"/>
  <c r="O127" i="3"/>
  <c r="L127" i="3"/>
  <c r="J127" i="3"/>
  <c r="AA126" i="3"/>
  <c r="Y126" i="3"/>
  <c r="V126" i="3"/>
  <c r="T126" i="3"/>
  <c r="Q126" i="3"/>
  <c r="O126" i="3"/>
  <c r="L126" i="3"/>
  <c r="J126" i="3"/>
  <c r="AA125" i="3"/>
  <c r="Y125" i="3"/>
  <c r="V125" i="3"/>
  <c r="T125" i="3"/>
  <c r="Q125" i="3"/>
  <c r="O125" i="3"/>
  <c r="L125" i="3"/>
  <c r="J125" i="3"/>
  <c r="AA124" i="3"/>
  <c r="Y124" i="3"/>
  <c r="V124" i="3"/>
  <c r="T124" i="3"/>
  <c r="Q124" i="3"/>
  <c r="O124" i="3"/>
  <c r="L124" i="3"/>
  <c r="J124" i="3"/>
  <c r="AA123" i="3"/>
  <c r="Y123" i="3"/>
  <c r="V123" i="3"/>
  <c r="T123" i="3"/>
  <c r="Q123" i="3"/>
  <c r="O123" i="3"/>
  <c r="L123" i="3"/>
  <c r="J123" i="3"/>
  <c r="AA122" i="3"/>
  <c r="Y122" i="3"/>
  <c r="V122" i="3"/>
  <c r="T122" i="3"/>
  <c r="Q122" i="3"/>
  <c r="O122" i="3"/>
  <c r="L122" i="3"/>
  <c r="J122" i="3"/>
  <c r="AA121" i="3"/>
  <c r="Y121" i="3"/>
  <c r="V121" i="3"/>
  <c r="T121" i="3"/>
  <c r="Q121" i="3"/>
  <c r="O121" i="3"/>
  <c r="L121" i="3"/>
  <c r="J121" i="3"/>
  <c r="AA120" i="3"/>
  <c r="Y120" i="3"/>
  <c r="V120" i="3"/>
  <c r="T120" i="3"/>
  <c r="Q120" i="3"/>
  <c r="O120" i="3"/>
  <c r="L120" i="3"/>
  <c r="J120" i="3"/>
  <c r="AA119" i="3"/>
  <c r="Y119" i="3"/>
  <c r="V119" i="3"/>
  <c r="T119" i="3"/>
  <c r="Q119" i="3"/>
  <c r="O119" i="3"/>
  <c r="L119" i="3"/>
  <c r="J119" i="3"/>
  <c r="AA118" i="3"/>
  <c r="Y118" i="3"/>
  <c r="V118" i="3"/>
  <c r="T118" i="3"/>
  <c r="Q118" i="3"/>
  <c r="O118" i="3"/>
  <c r="L118" i="3"/>
  <c r="J118" i="3"/>
  <c r="AA117" i="3"/>
  <c r="Y117" i="3"/>
  <c r="V117" i="3"/>
  <c r="T117" i="3"/>
  <c r="Q117" i="3"/>
  <c r="O117" i="3"/>
  <c r="L117" i="3"/>
  <c r="J117" i="3"/>
  <c r="AA116" i="3"/>
  <c r="Y116" i="3"/>
  <c r="V116" i="3"/>
  <c r="T116" i="3"/>
  <c r="Q116" i="3"/>
  <c r="O116" i="3"/>
  <c r="L116" i="3"/>
  <c r="J116" i="3"/>
  <c r="AA115" i="3"/>
  <c r="Y115" i="3"/>
  <c r="V115" i="3"/>
  <c r="T115" i="3"/>
  <c r="Q115" i="3"/>
  <c r="O115" i="3"/>
  <c r="L115" i="3"/>
  <c r="J115" i="3"/>
  <c r="AA114" i="3"/>
  <c r="Y114" i="3"/>
  <c r="V114" i="3"/>
  <c r="T114" i="3"/>
  <c r="Q114" i="3"/>
  <c r="O114" i="3"/>
  <c r="L114" i="3"/>
  <c r="J114" i="3"/>
  <c r="AA113" i="3"/>
  <c r="Y113" i="3"/>
  <c r="V113" i="3"/>
  <c r="T113" i="3"/>
  <c r="Q113" i="3"/>
  <c r="O113" i="3"/>
  <c r="L113" i="3"/>
  <c r="J113" i="3"/>
  <c r="AA112" i="3"/>
  <c r="Y112" i="3"/>
  <c r="V112" i="3"/>
  <c r="T112" i="3"/>
  <c r="Q112" i="3"/>
  <c r="O112" i="3"/>
  <c r="L112" i="3"/>
  <c r="J112" i="3"/>
  <c r="AA111" i="3"/>
  <c r="Y111" i="3"/>
  <c r="V111" i="3"/>
  <c r="T111" i="3"/>
  <c r="O111" i="3"/>
  <c r="L111" i="3"/>
  <c r="J111" i="3"/>
  <c r="V154" i="3"/>
  <c r="T154" i="3"/>
  <c r="Q154" i="3"/>
  <c r="O154" i="3"/>
  <c r="J154" i="3"/>
  <c r="V153" i="3"/>
  <c r="T153" i="3"/>
  <c r="Q153" i="3"/>
  <c r="O153" i="3"/>
  <c r="J153" i="3"/>
  <c r="V152" i="3"/>
  <c r="T152" i="3"/>
  <c r="Q152" i="3"/>
  <c r="O152" i="3"/>
  <c r="J152" i="3"/>
  <c r="V151" i="3"/>
  <c r="T151" i="3"/>
  <c r="Q151" i="3"/>
  <c r="O151" i="3"/>
  <c r="J151" i="3"/>
  <c r="V150" i="3"/>
  <c r="T150" i="3"/>
  <c r="Q150" i="3"/>
  <c r="O150" i="3"/>
  <c r="J150" i="3"/>
  <c r="V149" i="3"/>
  <c r="T149" i="3"/>
  <c r="Q149" i="3"/>
  <c r="O149" i="3"/>
  <c r="J149" i="3"/>
  <c r="V148" i="3"/>
  <c r="T148" i="3"/>
  <c r="Q148" i="3"/>
  <c r="O148" i="3"/>
  <c r="J148" i="3"/>
  <c r="V147" i="3"/>
  <c r="T147" i="3"/>
  <c r="Q147" i="3"/>
  <c r="O147" i="3"/>
  <c r="J147" i="3"/>
  <c r="V146" i="3"/>
  <c r="T146" i="3"/>
  <c r="Q146" i="3"/>
  <c r="O146" i="3"/>
  <c r="J146" i="3"/>
  <c r="V145" i="3"/>
  <c r="T145" i="3"/>
  <c r="Q145" i="3"/>
  <c r="O145" i="3"/>
  <c r="J145" i="3"/>
  <c r="V144" i="3"/>
  <c r="T144" i="3"/>
  <c r="Q144" i="3"/>
  <c r="O144" i="3"/>
  <c r="J144" i="3"/>
  <c r="V143" i="3"/>
  <c r="T143" i="3"/>
  <c r="Q143" i="3"/>
  <c r="O143" i="3"/>
  <c r="J143" i="3"/>
  <c r="V142" i="3"/>
  <c r="T142" i="3"/>
  <c r="Q142" i="3"/>
  <c r="O142" i="3"/>
  <c r="J142" i="3"/>
  <c r="Y84" i="3" l="1"/>
  <c r="T84" i="3"/>
  <c r="O84" i="3"/>
  <c r="L84" i="3"/>
  <c r="Q84" i="3" s="1"/>
  <c r="V84" i="3" s="1"/>
  <c r="AA84" i="3" s="1"/>
  <c r="J84" i="3"/>
  <c r="Y83" i="3"/>
  <c r="T83" i="3"/>
  <c r="O83" i="3"/>
  <c r="L83" i="3"/>
  <c r="Q83" i="3" s="1"/>
  <c r="V83" i="3" s="1"/>
  <c r="AA83" i="3" s="1"/>
  <c r="J83" i="3"/>
  <c r="Y79" i="3"/>
  <c r="T79" i="3"/>
  <c r="O79" i="3"/>
  <c r="L79" i="3"/>
  <c r="Q79" i="3" s="1"/>
  <c r="V79" i="3" s="1"/>
  <c r="AA79" i="3" s="1"/>
  <c r="J79" i="3"/>
  <c r="Y78" i="3"/>
  <c r="T78" i="3"/>
  <c r="O78" i="3"/>
  <c r="L78" i="3"/>
  <c r="Q78" i="3" s="1"/>
  <c r="V78" i="3" s="1"/>
  <c r="AA78" i="3" s="1"/>
  <c r="J78" i="3"/>
  <c r="Y76" i="3"/>
  <c r="T76" i="3"/>
  <c r="O76" i="3"/>
  <c r="L76" i="3"/>
  <c r="Q76" i="3" s="1"/>
  <c r="V76" i="3" s="1"/>
  <c r="AA76" i="3" s="1"/>
  <c r="J76" i="3"/>
  <c r="Y75" i="3"/>
  <c r="T75" i="3"/>
  <c r="O75" i="3"/>
  <c r="L75" i="3"/>
  <c r="Q75" i="3" s="1"/>
  <c r="V75" i="3" s="1"/>
  <c r="AA75" i="3" s="1"/>
  <c r="J75" i="3"/>
  <c r="Y74" i="3"/>
  <c r="T74" i="3"/>
  <c r="O74" i="3"/>
  <c r="L74" i="3"/>
  <c r="Q74" i="3" s="1"/>
  <c r="V74" i="3" s="1"/>
  <c r="AA74" i="3" s="1"/>
  <c r="J74" i="3"/>
  <c r="Y73" i="3"/>
  <c r="T73" i="3"/>
  <c r="O73" i="3"/>
  <c r="L73" i="3"/>
  <c r="Q73" i="3" s="1"/>
  <c r="V73" i="3" s="1"/>
  <c r="AA73" i="3" s="1"/>
  <c r="J73" i="3"/>
  <c r="AA72" i="3"/>
  <c r="Y72" i="3"/>
  <c r="T72" i="3"/>
  <c r="O72" i="3"/>
  <c r="L72" i="3"/>
  <c r="J72" i="3"/>
  <c r="Y71" i="3"/>
  <c r="V71" i="3"/>
  <c r="AA71" i="3" s="1"/>
  <c r="T71" i="3"/>
  <c r="O71" i="3"/>
  <c r="L71" i="3"/>
  <c r="J71" i="3"/>
  <c r="Y70" i="3"/>
  <c r="V70" i="3"/>
  <c r="AA70" i="3" s="1"/>
  <c r="T70" i="3"/>
  <c r="O70" i="3"/>
  <c r="L70" i="3"/>
  <c r="J70" i="3"/>
  <c r="Y69" i="3"/>
  <c r="T69" i="3"/>
  <c r="O69" i="3"/>
  <c r="L69" i="3"/>
  <c r="Q69" i="3" s="1"/>
  <c r="V69" i="3" s="1"/>
  <c r="AA69" i="3" s="1"/>
  <c r="J69" i="3"/>
  <c r="Y68" i="3"/>
  <c r="T68" i="3"/>
  <c r="O68" i="3"/>
  <c r="L68" i="3"/>
  <c r="Q68" i="3" s="1"/>
  <c r="V68" i="3" s="1"/>
  <c r="AA68" i="3" s="1"/>
  <c r="J68" i="3"/>
  <c r="Y67" i="3"/>
  <c r="V67" i="3"/>
  <c r="AA67" i="3" s="1"/>
  <c r="T67" i="3"/>
  <c r="O67" i="3"/>
  <c r="L67" i="3"/>
  <c r="J67" i="3"/>
  <c r="Y66" i="3"/>
  <c r="T66" i="3"/>
  <c r="O66" i="3"/>
  <c r="L66" i="3"/>
  <c r="Q66" i="3" s="1"/>
  <c r="V66" i="3" s="1"/>
  <c r="AA66" i="3" s="1"/>
  <c r="J66" i="3"/>
  <c r="Y64" i="3"/>
  <c r="T64" i="3"/>
  <c r="O64" i="3"/>
  <c r="L64" i="3"/>
  <c r="Q64" i="3" s="1"/>
  <c r="V64" i="3" s="1"/>
  <c r="AA64" i="3" s="1"/>
  <c r="J64" i="3"/>
  <c r="Y63" i="3"/>
  <c r="T63" i="3"/>
  <c r="O63" i="3"/>
  <c r="L63" i="3"/>
  <c r="Q63" i="3" s="1"/>
  <c r="V63" i="3" s="1"/>
  <c r="AA63" i="3" s="1"/>
  <c r="J63" i="3"/>
  <c r="Y61" i="3"/>
  <c r="T61" i="3"/>
  <c r="O61" i="3"/>
  <c r="J61" i="3"/>
  <c r="Y59" i="3"/>
  <c r="T59" i="3"/>
  <c r="O59" i="3"/>
  <c r="L59" i="3"/>
  <c r="Q59" i="3" s="1"/>
  <c r="V59" i="3" s="1"/>
  <c r="AA59" i="3" s="1"/>
  <c r="J59" i="3"/>
  <c r="Y57" i="3"/>
  <c r="T57" i="3"/>
  <c r="O57" i="3"/>
  <c r="J57" i="3"/>
  <c r="Y56" i="3"/>
  <c r="T56" i="3"/>
  <c r="O56" i="3"/>
  <c r="J56" i="3"/>
  <c r="Y55" i="3"/>
  <c r="T55" i="3"/>
  <c r="O55" i="3"/>
  <c r="J55" i="3"/>
  <c r="Z141" i="3" l="1"/>
  <c r="X141" i="3"/>
  <c r="Z140" i="3"/>
  <c r="X140" i="3"/>
  <c r="Z139" i="3"/>
  <c r="X139" i="3"/>
  <c r="Z138" i="3"/>
  <c r="X138" i="3"/>
  <c r="Z137" i="3"/>
  <c r="X137" i="3"/>
  <c r="Z136" i="3"/>
  <c r="X136" i="3"/>
  <c r="Z135" i="3"/>
  <c r="X135" i="3"/>
  <c r="Z134" i="3"/>
  <c r="X134" i="3"/>
  <c r="Z133" i="3"/>
  <c r="X133" i="3"/>
  <c r="Z132" i="3"/>
  <c r="X132" i="3"/>
  <c r="Z131" i="3"/>
  <c r="X131" i="3"/>
  <c r="Z130" i="3"/>
  <c r="X130" i="3"/>
  <c r="X129" i="3"/>
  <c r="L129" i="3"/>
  <c r="Z129" i="3" l="1"/>
  <c r="Y171" i="3" l="1"/>
  <c r="T171" i="3"/>
  <c r="O171" i="3"/>
  <c r="L171" i="3"/>
  <c r="Q171" i="3" s="1"/>
  <c r="V171" i="3" s="1"/>
  <c r="AA171" i="3" s="1"/>
  <c r="J171" i="3"/>
  <c r="Y170" i="3"/>
  <c r="T170" i="3"/>
  <c r="O170" i="3"/>
  <c r="L170" i="3"/>
  <c r="Q170" i="3" s="1"/>
  <c r="V170" i="3" s="1"/>
  <c r="AA170" i="3" s="1"/>
  <c r="J170" i="3"/>
  <c r="Y169" i="3"/>
  <c r="T169" i="3"/>
  <c r="O169" i="3"/>
  <c r="L169" i="3"/>
  <c r="Q169" i="3" s="1"/>
  <c r="V169" i="3" s="1"/>
  <c r="AA169" i="3" s="1"/>
  <c r="J169" i="3"/>
  <c r="Y168" i="3"/>
  <c r="T168" i="3"/>
  <c r="O168" i="3"/>
  <c r="L168" i="3"/>
  <c r="Q168" i="3" s="1"/>
  <c r="V168" i="3" s="1"/>
  <c r="AA168" i="3" s="1"/>
  <c r="J168" i="3"/>
  <c r="Y167" i="3"/>
  <c r="T167" i="3"/>
  <c r="O167" i="3"/>
  <c r="L167" i="3"/>
  <c r="Q167" i="3" s="1"/>
  <c r="V167" i="3" s="1"/>
  <c r="AA167" i="3" s="1"/>
  <c r="J167" i="3"/>
  <c r="Y166" i="3"/>
  <c r="T166" i="3"/>
  <c r="O166" i="3"/>
  <c r="L166" i="3"/>
  <c r="Q166" i="3" s="1"/>
  <c r="V166" i="3" s="1"/>
  <c r="AA166" i="3" s="1"/>
  <c r="J166" i="3"/>
  <c r="Y165" i="3"/>
  <c r="T165" i="3"/>
  <c r="O165" i="3"/>
  <c r="L165" i="3"/>
  <c r="Q165" i="3" s="1"/>
  <c r="V165" i="3" s="1"/>
  <c r="AA165" i="3" s="1"/>
  <c r="J165" i="3"/>
  <c r="Y164" i="3"/>
  <c r="T164" i="3"/>
  <c r="O164" i="3"/>
  <c r="L164" i="3"/>
  <c r="Q164" i="3" s="1"/>
  <c r="V164" i="3" s="1"/>
  <c r="AA164" i="3" s="1"/>
  <c r="J164" i="3"/>
  <c r="Y163" i="3"/>
  <c r="T163" i="3"/>
  <c r="O163" i="3"/>
  <c r="L163" i="3"/>
  <c r="Q163" i="3" s="1"/>
  <c r="V163" i="3" s="1"/>
  <c r="AA163" i="3" s="1"/>
  <c r="J163" i="3"/>
  <c r="Y162" i="3"/>
  <c r="T162" i="3"/>
  <c r="O162" i="3"/>
  <c r="L162" i="3"/>
  <c r="Q162" i="3" s="1"/>
  <c r="V162" i="3" s="1"/>
  <c r="AA162" i="3" s="1"/>
  <c r="J162" i="3"/>
  <c r="Y161" i="3"/>
  <c r="T161" i="3"/>
  <c r="O161" i="3"/>
  <c r="L161" i="3"/>
  <c r="Q161" i="3" s="1"/>
  <c r="V161" i="3" s="1"/>
  <c r="AA161" i="3" s="1"/>
  <c r="J161" i="3"/>
  <c r="Y160" i="3"/>
  <c r="T160" i="3"/>
  <c r="O160" i="3"/>
  <c r="L160" i="3"/>
  <c r="Q160" i="3" s="1"/>
  <c r="V160" i="3" s="1"/>
  <c r="AA160" i="3" s="1"/>
  <c r="J160" i="3"/>
  <c r="Y159" i="3"/>
  <c r="T159" i="3"/>
  <c r="O159" i="3"/>
  <c r="L159" i="3"/>
  <c r="Q159" i="3" s="1"/>
  <c r="V159" i="3" s="1"/>
  <c r="AA159" i="3" s="1"/>
  <c r="J159" i="3"/>
  <c r="Y158" i="3"/>
  <c r="T158" i="3"/>
  <c r="O158" i="3"/>
  <c r="L158" i="3"/>
  <c r="Q158" i="3" s="1"/>
  <c r="V158" i="3" s="1"/>
  <c r="AA158" i="3" s="1"/>
  <c r="J158" i="3"/>
  <c r="Y157" i="3"/>
  <c r="T157" i="3"/>
  <c r="O157" i="3"/>
  <c r="L157" i="3"/>
  <c r="Q157" i="3" s="1"/>
  <c r="V157" i="3" s="1"/>
  <c r="AA157" i="3" s="1"/>
  <c r="J157" i="3"/>
  <c r="Y156" i="3"/>
  <c r="T156" i="3"/>
  <c r="O156" i="3"/>
  <c r="L156" i="3"/>
  <c r="Q156" i="3" s="1"/>
  <c r="V156" i="3" s="1"/>
  <c r="AA156" i="3" s="1"/>
  <c r="J156" i="3"/>
  <c r="Y155" i="3"/>
  <c r="T155" i="3"/>
  <c r="O155" i="3"/>
  <c r="L155" i="3"/>
  <c r="Q155" i="3" s="1"/>
  <c r="V155" i="3" s="1"/>
  <c r="AA155" i="3" s="1"/>
  <c r="J155" i="3"/>
  <c r="Q206" i="3" l="1"/>
  <c r="O206" i="3"/>
  <c r="Q205" i="3"/>
  <c r="O205" i="3"/>
  <c r="AA204" i="3"/>
  <c r="V204" i="3"/>
  <c r="Q204" i="3"/>
  <c r="O204" i="3"/>
  <c r="AA203" i="3"/>
  <c r="V203" i="3"/>
  <c r="Q203" i="3"/>
  <c r="O203" i="3"/>
  <c r="AA202" i="3"/>
  <c r="V202" i="3"/>
  <c r="Q202" i="3"/>
  <c r="O202" i="3"/>
  <c r="AA201" i="3"/>
  <c r="V201" i="3"/>
  <c r="AA200" i="3"/>
  <c r="V200" i="3"/>
  <c r="Q200" i="3"/>
  <c r="AA199" i="3"/>
  <c r="V199" i="3"/>
  <c r="AA198" i="3"/>
  <c r="Y198" i="3"/>
  <c r="V198" i="3"/>
  <c r="AA197" i="3"/>
  <c r="Y197" i="3"/>
  <c r="V197" i="3"/>
  <c r="AA196" i="3"/>
  <c r="Y196" i="3"/>
  <c r="V196" i="3"/>
  <c r="AA195" i="3"/>
  <c r="Y195" i="3"/>
  <c r="V195" i="3"/>
  <c r="J195" i="3"/>
  <c r="AA194" i="3"/>
  <c r="Y194" i="3"/>
  <c r="J194" i="3"/>
  <c r="AA193" i="3"/>
  <c r="Y193" i="3"/>
  <c r="O193" i="3"/>
  <c r="AA192" i="3"/>
  <c r="Y192" i="3"/>
  <c r="V192" i="3"/>
  <c r="T192" i="3"/>
  <c r="O192" i="3"/>
  <c r="L192" i="3"/>
  <c r="AA191" i="3"/>
  <c r="T191" i="3"/>
  <c r="L191" i="3"/>
  <c r="AA190" i="3"/>
  <c r="Y190" i="3"/>
  <c r="V190" i="3"/>
  <c r="T190" i="3"/>
  <c r="Q190" i="3"/>
  <c r="O190" i="3"/>
  <c r="J190" i="3"/>
  <c r="AA189" i="3"/>
  <c r="V189" i="3"/>
  <c r="T189" i="3"/>
  <c r="Q189" i="3"/>
  <c r="O189" i="3"/>
  <c r="L189" i="3"/>
  <c r="J189" i="3"/>
  <c r="AA188" i="3"/>
  <c r="Y188" i="3"/>
  <c r="T188" i="3"/>
  <c r="O188" i="3"/>
  <c r="AA187" i="3"/>
  <c r="V187" i="3"/>
  <c r="T187" i="3"/>
  <c r="Q187" i="3"/>
  <c r="L187" i="3"/>
  <c r="J187" i="3"/>
  <c r="AA186" i="3"/>
  <c r="Y186" i="3"/>
  <c r="V186" i="3"/>
  <c r="T186" i="3"/>
  <c r="O186" i="3"/>
  <c r="AA185" i="3"/>
  <c r="Y185" i="3"/>
  <c r="V185" i="3"/>
  <c r="T185" i="3"/>
  <c r="Q185" i="3"/>
  <c r="O185" i="3"/>
  <c r="L185" i="3"/>
  <c r="AA184" i="3"/>
  <c r="Y184" i="3"/>
  <c r="T184" i="3"/>
  <c r="O184" i="3"/>
  <c r="J12" i="3" l="1"/>
  <c r="J13" i="3"/>
  <c r="J14" i="3"/>
  <c r="J15" i="3"/>
  <c r="J16" i="3"/>
  <c r="J11" i="3"/>
  <c r="L44" i="3" l="1"/>
  <c r="J44" i="3"/>
  <c r="L43" i="3"/>
  <c r="J43" i="3"/>
  <c r="L42" i="3"/>
  <c r="J42" i="3"/>
  <c r="L41" i="3"/>
  <c r="J41" i="3"/>
  <c r="L40" i="3"/>
  <c r="J40" i="3"/>
  <c r="L39" i="3"/>
  <c r="J39" i="3"/>
  <c r="L38" i="3"/>
  <c r="J38" i="3"/>
  <c r="L37" i="3"/>
  <c r="J37" i="3"/>
  <c r="L36" i="3"/>
  <c r="J36" i="3"/>
  <c r="L35" i="3"/>
  <c r="J35" i="3"/>
  <c r="L34" i="3"/>
  <c r="J34" i="3"/>
  <c r="L33" i="3"/>
  <c r="J33" i="3"/>
  <c r="L32" i="3"/>
  <c r="J32" i="3"/>
  <c r="L31" i="3"/>
  <c r="J31" i="3"/>
  <c r="L30" i="3"/>
  <c r="J30" i="3"/>
  <c r="L29" i="3"/>
  <c r="J29" i="3"/>
  <c r="L28" i="3"/>
  <c r="J28" i="3"/>
  <c r="L27" i="3"/>
  <c r="J27" i="3"/>
  <c r="L26" i="3"/>
  <c r="J26" i="3"/>
  <c r="L25" i="3"/>
  <c r="J25" i="3"/>
  <c r="L24" i="3"/>
  <c r="J24" i="3"/>
  <c r="L23" i="3"/>
  <c r="J23" i="3"/>
  <c r="L22" i="3"/>
  <c r="J22" i="3"/>
  <c r="L21" i="3"/>
  <c r="J21" i="3"/>
  <c r="L20" i="3"/>
  <c r="J20" i="3"/>
  <c r="L19" i="3"/>
  <c r="J19" i="3"/>
  <c r="L18" i="3"/>
  <c r="J18" i="3"/>
  <c r="L17" i="3"/>
  <c r="J17" i="3"/>
  <c r="L16" i="3"/>
  <c r="L15" i="3"/>
  <c r="L14" i="3"/>
  <c r="L13" i="3"/>
  <c r="L12" i="3"/>
  <c r="L11" i="3"/>
  <c r="L10" i="3"/>
  <c r="J10" i="3"/>
  <c r="AA24" i="3" l="1"/>
  <c r="Y24" i="3"/>
  <c r="AA23" i="3"/>
  <c r="Y23" i="3"/>
  <c r="AA22" i="3"/>
  <c r="Y22" i="3"/>
  <c r="AA21" i="3"/>
  <c r="Y21" i="3"/>
  <c r="AA20" i="3"/>
  <c r="Y20" i="3"/>
  <c r="AA19" i="3"/>
  <c r="Y19" i="3"/>
  <c r="AA18" i="3"/>
  <c r="Y18" i="3"/>
  <c r="AA17" i="3"/>
  <c r="Y17" i="3"/>
  <c r="AA16" i="3"/>
  <c r="Y16" i="3"/>
  <c r="AA15" i="3"/>
  <c r="Y15" i="3"/>
  <c r="AA14" i="3"/>
  <c r="Y14" i="3"/>
  <c r="AA13" i="3"/>
  <c r="Y13" i="3"/>
  <c r="AA12" i="3"/>
  <c r="Y12" i="3"/>
  <c r="AA11" i="3"/>
  <c r="Y11" i="3"/>
  <c r="AA10" i="3"/>
  <c r="Y10" i="3"/>
  <c r="AA40" i="3" l="1"/>
  <c r="Y40" i="3"/>
  <c r="V40" i="3"/>
  <c r="T40" i="3"/>
  <c r="Q40" i="3"/>
  <c r="O40" i="3"/>
  <c r="AA39" i="3"/>
  <c r="Y39" i="3"/>
  <c r="V39" i="3"/>
  <c r="T39" i="3"/>
  <c r="Q39" i="3"/>
  <c r="O39" i="3"/>
  <c r="Y38" i="3"/>
  <c r="T38" i="3"/>
  <c r="O38" i="3"/>
  <c r="Y37" i="3"/>
  <c r="Y36" i="3"/>
  <c r="AA36" i="3"/>
  <c r="Q36" i="3"/>
  <c r="O36" i="3"/>
  <c r="AA35" i="3"/>
  <c r="Y35" i="3"/>
  <c r="V35" i="3"/>
  <c r="T35" i="3"/>
  <c r="Q35" i="3"/>
  <c r="O35" i="3"/>
  <c r="AA34" i="3"/>
  <c r="Y34" i="3"/>
  <c r="V34" i="3"/>
  <c r="T34" i="3"/>
  <c r="Q34" i="3"/>
  <c r="O34" i="3"/>
  <c r="AA33" i="3"/>
  <c r="Y33" i="3"/>
  <c r="V33" i="3"/>
  <c r="T33" i="3"/>
  <c r="Q33" i="3"/>
  <c r="O33" i="3"/>
  <c r="AA32" i="3"/>
  <c r="Y32" i="3"/>
  <c r="V32" i="3"/>
  <c r="T32" i="3"/>
  <c r="Q32" i="3"/>
  <c r="O32" i="3"/>
  <c r="AA31" i="3"/>
  <c r="Y31" i="3"/>
  <c r="V31" i="3"/>
  <c r="T31" i="3"/>
  <c r="Q31" i="3"/>
  <c r="O31" i="3"/>
  <c r="Y41" i="3"/>
  <c r="AA41" i="3"/>
  <c r="Y42" i="3"/>
  <c r="AA42" i="3"/>
  <c r="V36" i="3" l="1"/>
  <c r="V37" i="3"/>
  <c r="O37" i="3"/>
  <c r="AA38" i="3"/>
  <c r="T37" i="3"/>
  <c r="AA37" i="3"/>
  <c r="V38" i="3"/>
  <c r="Q37" i="3"/>
  <c r="T36" i="3"/>
  <c r="Q38" i="3"/>
  <c r="AA30" i="3" l="1"/>
  <c r="Y30" i="3"/>
  <c r="AA29" i="3"/>
  <c r="Y29" i="3"/>
  <c r="AA28" i="3"/>
  <c r="Y28" i="3"/>
  <c r="AA27" i="3"/>
  <c r="Y27" i="3"/>
  <c r="AA26" i="3"/>
  <c r="Y26" i="3"/>
  <c r="AA25" i="3"/>
  <c r="Y25" i="3"/>
  <c r="V44" i="3" l="1"/>
  <c r="T44" i="3"/>
  <c r="V43" i="3"/>
  <c r="T43" i="3"/>
  <c r="V42" i="3"/>
  <c r="T42" i="3"/>
  <c r="V41" i="3"/>
  <c r="T41" i="3"/>
  <c r="T22" i="3" l="1"/>
  <c r="Q24" i="3" l="1"/>
  <c r="O24" i="3"/>
  <c r="Q23" i="3"/>
  <c r="O23" i="3"/>
  <c r="Q22" i="3"/>
  <c r="O22" i="3"/>
  <c r="Q21" i="3"/>
  <c r="O21" i="3"/>
  <c r="Q20" i="3"/>
  <c r="O20" i="3"/>
  <c r="Q19" i="3"/>
  <c r="O19" i="3"/>
  <c r="Q18" i="3"/>
  <c r="O18" i="3"/>
  <c r="Q17" i="3"/>
  <c r="O17" i="3"/>
  <c r="Q16" i="3"/>
  <c r="O16" i="3"/>
  <c r="Q15" i="3"/>
  <c r="O15" i="3"/>
  <c r="Q14" i="3"/>
  <c r="O14" i="3"/>
  <c r="Q13" i="3"/>
  <c r="O13" i="3"/>
  <c r="Q12" i="3"/>
  <c r="O12" i="3"/>
  <c r="Q11" i="3"/>
  <c r="O11" i="3"/>
  <c r="Q10" i="3"/>
  <c r="O10" i="3"/>
  <c r="Q44" i="3"/>
  <c r="O44" i="3"/>
  <c r="Q43" i="3"/>
  <c r="O43" i="3"/>
  <c r="Q42" i="3"/>
  <c r="O42" i="3"/>
  <c r="Q41" i="3"/>
  <c r="O41" i="3"/>
  <c r="AA44" i="3"/>
  <c r="Y44" i="3"/>
  <c r="AA43" i="3"/>
  <c r="Y43" i="3"/>
  <c r="V30" i="3"/>
  <c r="T30" i="3"/>
  <c r="Q30" i="3"/>
  <c r="O30" i="3"/>
  <c r="V29" i="3"/>
  <c r="T29" i="3"/>
  <c r="Q29" i="3"/>
  <c r="O29" i="3"/>
  <c r="V28" i="3"/>
  <c r="T28" i="3"/>
  <c r="Q28" i="3"/>
  <c r="O28" i="3"/>
  <c r="V27" i="3"/>
  <c r="T27" i="3"/>
  <c r="Q27" i="3"/>
  <c r="O27" i="3"/>
  <c r="V26" i="3"/>
  <c r="T26" i="3"/>
  <c r="Q26" i="3"/>
  <c r="O26" i="3"/>
  <c r="V25" i="3"/>
  <c r="T25" i="3"/>
  <c r="Q25" i="3"/>
  <c r="O25" i="3"/>
  <c r="V24" i="3"/>
  <c r="T24" i="3"/>
  <c r="V23" i="3"/>
  <c r="T23" i="3"/>
  <c r="V22" i="3"/>
  <c r="V21" i="3"/>
  <c r="T21" i="3"/>
  <c r="V20" i="3"/>
  <c r="T20" i="3"/>
  <c r="V19" i="3"/>
  <c r="T19" i="3"/>
  <c r="V18" i="3"/>
  <c r="T18" i="3"/>
  <c r="V17" i="3"/>
  <c r="T17" i="3"/>
  <c r="V16" i="3"/>
  <c r="T16" i="3"/>
  <c r="V15" i="3"/>
  <c r="T15" i="3"/>
  <c r="V14" i="3"/>
  <c r="T14" i="3"/>
  <c r="V13" i="3"/>
  <c r="T13" i="3"/>
  <c r="V12" i="3"/>
  <c r="T12" i="3"/>
  <c r="V11" i="3"/>
  <c r="T11" i="3"/>
  <c r="V10" i="3"/>
  <c r="T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GJ OMAÑA</author>
    <author>CASA</author>
    <author>GESTIONSP 02</author>
  </authors>
  <commentList>
    <comment ref="C7" authorId="0" shapeId="0" xr:uid="{00000000-0006-0000-0000-000001000000}">
      <text>
        <r>
          <rPr>
            <b/>
            <sz val="9"/>
            <color indexed="81"/>
            <rFont val="Tahoma"/>
            <family val="2"/>
          </rPr>
          <t>GJ OMAÑA:</t>
        </r>
        <r>
          <rPr>
            <sz val="9"/>
            <color indexed="81"/>
            <rFont val="Tahoma"/>
            <family val="2"/>
          </rPr>
          <t xml:space="preserve">
</t>
        </r>
        <r>
          <rPr>
            <sz val="18"/>
            <color indexed="81"/>
            <rFont val="Tahoma"/>
            <family val="2"/>
          </rPr>
          <t xml:space="preserve">Para los procesos misionales tener en cuenta als metas vinculadas al Plan de desarrollo departamental 2020-2023 </t>
        </r>
      </text>
    </comment>
    <comment ref="D7" authorId="0" shapeId="0" xr:uid="{00000000-0006-0000-0000-000002000000}">
      <text>
        <r>
          <rPr>
            <b/>
            <sz val="8"/>
            <color indexed="81"/>
            <rFont val="Tahoma"/>
            <family val="2"/>
          </rPr>
          <t>GJ OMAÑA:</t>
        </r>
        <r>
          <rPr>
            <sz val="16"/>
            <color indexed="81"/>
            <rFont val="Tahoma"/>
            <family val="2"/>
          </rPr>
          <t xml:space="preserve">
para el desarroollo de las actividades recordar la el area de aseguramiento los cambio que se realizaron en la vigencia 2020 y para el area de prestacion de servicios la incorporacion de las actividades de los recursos enviados a los municipios que se mencionaron en la reunion con el profesional Ernesto Sanchez  para el grupo de recursos humanos recordar las actividades realizadas desde el SGSST.
</t>
        </r>
      </text>
    </comment>
    <comment ref="U8" authorId="1" shapeId="0" xr:uid="{00000000-0006-0000-0000-000003000000}">
      <text>
        <r>
          <rPr>
            <sz val="10"/>
            <color indexed="81"/>
            <rFont val="Tahoma"/>
            <family val="2"/>
          </rPr>
          <t>Sustentar la razón del incumplimiento del indicador o  en caso contrario cual es el impacto generado</t>
        </r>
      </text>
    </comment>
    <comment ref="Z8" authorId="1" shapeId="0" xr:uid="{00000000-0006-0000-0000-000004000000}">
      <text>
        <r>
          <rPr>
            <sz val="10"/>
            <color indexed="81"/>
            <rFont val="Tahoma"/>
            <family val="2"/>
          </rPr>
          <t>Sustentar la razón del incumplimiento del indicador o  en caso contrario cual es el impacto generado</t>
        </r>
      </text>
    </comment>
    <comment ref="I142" authorId="2" shapeId="0" xr:uid="{62782D81-0FA9-4936-8129-99B4D6EEE2C2}">
      <text>
        <r>
          <rPr>
            <b/>
            <sz val="9"/>
            <color indexed="81"/>
            <rFont val="Tahoma"/>
            <family val="2"/>
          </rPr>
          <t xml:space="preserve">Cargar a 30 enero/21-ejecucion (IV) tri/20 </t>
        </r>
        <r>
          <rPr>
            <sz val="9"/>
            <color indexed="81"/>
            <rFont val="Tahoma"/>
            <family val="2"/>
          </rPr>
          <t xml:space="preserve">
</t>
        </r>
      </text>
    </comment>
    <comment ref="N142" authorId="2" shapeId="0" xr:uid="{A7C54933-AC79-42CB-9E59-04B27B82B201}">
      <text>
        <r>
          <rPr>
            <b/>
            <sz val="9"/>
            <color indexed="81"/>
            <rFont val="Tahoma"/>
            <family val="2"/>
          </rPr>
          <t xml:space="preserve">Cargar a 30 de abril/21-ejecucion (I) tri/21 </t>
        </r>
        <r>
          <rPr>
            <sz val="9"/>
            <color indexed="81"/>
            <rFont val="Tahoma"/>
            <family val="2"/>
          </rPr>
          <t xml:space="preserve">
</t>
        </r>
      </text>
    </comment>
    <comment ref="S142" authorId="2" shapeId="0" xr:uid="{A7A6AB99-D35C-4F35-8BA7-E7D5C296751E}">
      <text>
        <r>
          <rPr>
            <b/>
            <sz val="9"/>
            <color indexed="81"/>
            <rFont val="Tahoma"/>
            <family val="2"/>
          </rPr>
          <t xml:space="preserve">Cargar a 30  de julio/21-ejecucion (II) tri-21 </t>
        </r>
        <r>
          <rPr>
            <sz val="9"/>
            <color indexed="81"/>
            <rFont val="Tahoma"/>
            <family val="2"/>
          </rPr>
          <t xml:space="preserve">
</t>
        </r>
      </text>
    </comment>
    <comment ref="I145" authorId="2" shapeId="0" xr:uid="{8FCE8643-1142-42BC-96A0-9484A05EB471}">
      <text>
        <r>
          <rPr>
            <b/>
            <sz val="9"/>
            <color indexed="81"/>
            <rFont val="Tahoma"/>
            <family val="2"/>
          </rPr>
          <t xml:space="preserve">Cargar a 30 enero/21-ejecucion (IV) tri/20 </t>
        </r>
        <r>
          <rPr>
            <sz val="9"/>
            <color indexed="81"/>
            <rFont val="Tahoma"/>
            <family val="2"/>
          </rPr>
          <t xml:space="preserve">
</t>
        </r>
      </text>
    </comment>
    <comment ref="N145" authorId="2" shapeId="0" xr:uid="{6A747EA9-2C6B-4933-B1F5-527246B9C0EF}">
      <text>
        <r>
          <rPr>
            <b/>
            <sz val="9"/>
            <color indexed="81"/>
            <rFont val="Tahoma"/>
            <family val="2"/>
          </rPr>
          <t xml:space="preserve">Cargar a 30 enero/21-ejecucion (IV) tri/20 </t>
        </r>
        <r>
          <rPr>
            <sz val="9"/>
            <color indexed="81"/>
            <rFont val="Tahoma"/>
            <family val="2"/>
          </rPr>
          <t xml:space="preserve">
</t>
        </r>
      </text>
    </comment>
    <comment ref="S145" authorId="2" shapeId="0" xr:uid="{4D4682C3-1F16-4E26-9DAF-DCF637F69EB0}">
      <text>
        <r>
          <rPr>
            <b/>
            <sz val="9"/>
            <color indexed="81"/>
            <rFont val="Tahoma"/>
            <family val="2"/>
          </rPr>
          <t xml:space="preserve">Cargar a 30 enero/21-ejecucion (IV) tri/20 </t>
        </r>
        <r>
          <rPr>
            <sz val="9"/>
            <color indexed="81"/>
            <rFont val="Tahoma"/>
            <family val="2"/>
          </rPr>
          <t xml:space="preserve">
</t>
        </r>
      </text>
    </comment>
    <comment ref="I146" authorId="2" shapeId="0" xr:uid="{351E9D37-5D41-4ABE-A9D2-77F85F19F5EE}">
      <text>
        <r>
          <rPr>
            <b/>
            <sz val="9"/>
            <color indexed="81"/>
            <rFont val="Tahoma"/>
            <family val="2"/>
          </rPr>
          <t xml:space="preserve">Revisar a 30 enero/21-El cargue del PAS/21 y ejecucion (IV) tri/20 </t>
        </r>
        <r>
          <rPr>
            <sz val="9"/>
            <color indexed="81"/>
            <rFont val="Tahoma"/>
            <family val="2"/>
          </rPr>
          <t xml:space="preserve">
</t>
        </r>
      </text>
    </comment>
    <comment ref="N146" authorId="2" shapeId="0" xr:uid="{B6B1C596-C47C-4C6F-AD3C-9FE402956FBB}">
      <text>
        <r>
          <rPr>
            <b/>
            <sz val="9"/>
            <color indexed="81"/>
            <rFont val="Tahoma"/>
            <family val="2"/>
          </rPr>
          <t xml:space="preserve">Revisar a 30 de abril/21-El cargue ejecucion (I) tri/21 </t>
        </r>
        <r>
          <rPr>
            <sz val="9"/>
            <color indexed="81"/>
            <rFont val="Tahoma"/>
            <family val="2"/>
          </rPr>
          <t xml:space="preserve">
</t>
        </r>
      </text>
    </comment>
    <comment ref="S146" authorId="2" shapeId="0" xr:uid="{F3D6938D-27EA-48DD-898D-60F76B59C42F}">
      <text>
        <r>
          <rPr>
            <b/>
            <sz val="9"/>
            <color indexed="81"/>
            <rFont val="Tahoma"/>
            <family val="2"/>
          </rPr>
          <t xml:space="preserve">Revisar a 30  de julio/21-El cargue ejecucion (II) tri-21 </t>
        </r>
        <r>
          <rPr>
            <sz val="9"/>
            <color indexed="81"/>
            <rFont val="Tahoma"/>
            <family val="2"/>
          </rPr>
          <t xml:space="preserve">
</t>
        </r>
      </text>
    </comment>
    <comment ref="I201" authorId="2" shapeId="0" xr:uid="{B8A4F315-DC50-4A2E-92FE-F9CD417F6041}">
      <text>
        <r>
          <rPr>
            <b/>
            <sz val="9"/>
            <color indexed="81"/>
            <rFont val="Tahoma"/>
            <family val="2"/>
          </rPr>
          <t xml:space="preserve">Cargar a 30 enero/21-ejecucion (IV) tri/20 </t>
        </r>
        <r>
          <rPr>
            <sz val="9"/>
            <color indexed="81"/>
            <rFont val="Tahoma"/>
            <family val="2"/>
          </rPr>
          <t xml:space="preserve">
</t>
        </r>
      </text>
    </comment>
    <comment ref="I205" authorId="2" shapeId="0" xr:uid="{D3C01F7A-D6D7-4594-8981-802DA70E16DC}">
      <text>
        <r>
          <rPr>
            <b/>
            <sz val="9"/>
            <color indexed="81"/>
            <rFont val="Tahoma"/>
            <family val="2"/>
          </rPr>
          <t xml:space="preserve">Cargar a 30 enero/21-ejecucion (IV) tri/20 </t>
        </r>
        <r>
          <rPr>
            <sz val="9"/>
            <color indexed="81"/>
            <rFont val="Tahoma"/>
            <family val="2"/>
          </rPr>
          <t xml:space="preserve">
</t>
        </r>
      </text>
    </comment>
    <comment ref="I206" authorId="2" shapeId="0" xr:uid="{23503F6F-7846-43A8-B43E-ED25824FA40A}">
      <text>
        <r>
          <rPr>
            <b/>
            <sz val="9"/>
            <color indexed="81"/>
            <rFont val="Tahoma"/>
            <family val="2"/>
          </rPr>
          <t xml:space="preserve">Revisar a 30 enero/21-El cargue del PAS/21 y ejecucion (IV) tri/20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Luz Miriam Diaz Diaz</author>
  </authors>
  <commentList>
    <comment ref="G37" authorId="0" shapeId="0" xr:uid="{00000000-0006-0000-0900-000001000000}">
      <text>
        <r>
          <rPr>
            <sz val="12"/>
            <color indexed="81"/>
            <rFont val="Tahoma"/>
            <family val="2"/>
          </rPr>
          <t>Escriba el nombre completo de la entidad</t>
        </r>
      </text>
    </comment>
    <comment ref="G39" authorId="0" shapeId="0" xr:uid="{00000000-0006-0000-0900-000002000000}">
      <text>
        <r>
          <rPr>
            <sz val="10"/>
            <color indexed="81"/>
            <rFont val="Tahoma"/>
            <family val="2"/>
          </rPr>
          <t>Seleccione el sector al que pertenece la entidad (sólo para entidades del orden nacional)</t>
        </r>
      </text>
    </comment>
    <comment ref="M39" authorId="0" shapeId="0" xr:uid="{00000000-0006-0000-0900-000003000000}">
      <text>
        <r>
          <rPr>
            <sz val="10"/>
            <color indexed="81"/>
            <rFont val="Tahoma"/>
            <family val="2"/>
          </rPr>
          <t>Seleccione el orden al que pertenece la entidad (nacional o territorial)</t>
        </r>
        <r>
          <rPr>
            <sz val="9"/>
            <color indexed="81"/>
            <rFont val="Tahoma"/>
            <family val="2"/>
          </rPr>
          <t xml:space="preserve">
</t>
        </r>
      </text>
    </comment>
    <comment ref="G41" authorId="0" shapeId="0" xr:uid="{00000000-0006-0000-0900-000004000000}">
      <text>
        <r>
          <rPr>
            <sz val="10"/>
            <color indexed="81"/>
            <rFont val="Tahoma"/>
            <family val="2"/>
          </rPr>
          <t>Seleccione el departamento donde está ubicada la entidad (solo para entidades del orden territorial)</t>
        </r>
      </text>
    </comment>
    <comment ref="M41" authorId="0" shapeId="0" xr:uid="{00000000-0006-0000-0900-000005000000}">
      <text>
        <r>
          <rPr>
            <sz val="10"/>
            <color indexed="81"/>
            <rFont val="Tahoma"/>
            <family val="2"/>
          </rPr>
          <t>Seleccione el año en que va a presentar la propuesta de racionalización</t>
        </r>
        <r>
          <rPr>
            <sz val="9"/>
            <color indexed="81"/>
            <rFont val="Tahoma"/>
            <family val="2"/>
          </rPr>
          <t xml:space="preserve">
</t>
        </r>
      </text>
    </comment>
    <comment ref="G43" authorId="0" shapeId="0" xr:uid="{00000000-0006-0000-0900-000006000000}">
      <text>
        <r>
          <rPr>
            <sz val="12"/>
            <color indexed="81"/>
            <rFont val="Tahoma"/>
            <family val="2"/>
          </rPr>
          <t>Escriba el nombre del Municipio donde se ubica la entidad (sólo para entidades del orden territorial)</t>
        </r>
      </text>
    </comment>
  </commentList>
</comments>
</file>

<file path=xl/sharedStrings.xml><?xml version="1.0" encoding="utf-8"?>
<sst xmlns="http://schemas.openxmlformats.org/spreadsheetml/2006/main" count="1378" uniqueCount="1009">
  <si>
    <t>INDICADOR</t>
  </si>
  <si>
    <t>Observaciones</t>
  </si>
  <si>
    <t>META</t>
  </si>
  <si>
    <t>ACTIVIDADES</t>
  </si>
  <si>
    <t>EVIDENCIA</t>
  </si>
  <si>
    <t>Versión: 01</t>
  </si>
  <si>
    <t>DIRECCIONAMIENTO ESTRATEGICO</t>
  </si>
  <si>
    <t>Código: F-DE-PE30-02</t>
  </si>
  <si>
    <t>Fecha Aprobación:
08/06/17</t>
  </si>
  <si>
    <t>Coordinación  de Planeación</t>
  </si>
  <si>
    <t>Coordinación  de Planeación y Sistemas de Informacion</t>
  </si>
  <si>
    <t>Coordinación  de Planeación, Grupos, Subgrupos y Dimensiones del PDSP</t>
  </si>
  <si>
    <t>Coordinación  de Planeación, Grupos, Subgrupos y Dimensiones del PDSP y Sistemas de Informacion - Control Interno</t>
  </si>
  <si>
    <t>Coordinación  de Planeación y Sistemas de Informacion - Control Interno</t>
  </si>
  <si>
    <t>Oficina de Planeacion y Sistemas de Informacion y Oficina de Control Interno</t>
  </si>
  <si>
    <t>Coordinación  de Planeación (infraestructura)</t>
  </si>
  <si>
    <t>Todos los Grupos, subgrupos - Oficina de Planeacion y Sistemas de Informacion</t>
  </si>
  <si>
    <t>GRUPO, SUBGRUPO O DEPENDENCIA RESPONSABLE</t>
  </si>
  <si>
    <t>FORMULA</t>
  </si>
  <si>
    <t>RESULTADO DEL INDICADOR</t>
  </si>
  <si>
    <t>Acumulado trimestre</t>
  </si>
  <si>
    <t xml:space="preserve">NUMERO DE ACTIVIDADES
PROGRAMADAS PARA LA VIGENCIA </t>
  </si>
  <si>
    <t>MONITOREO, SEGUIMIENTO Y EVALUACION DEL PLAN DE ACCION INSTITUCIONAL</t>
  </si>
  <si>
    <t>Acumulado Anual</t>
  </si>
  <si>
    <t>Acumulado al Tercer Trimestre</t>
  </si>
  <si>
    <t>% de Cumplimiento
IV Trimestre</t>
  </si>
  <si>
    <t>% Cumplimiento
III Trimestre</t>
  </si>
  <si>
    <t>Acumulado al Segundo Trimestre</t>
  </si>
  <si>
    <t>% de Cumplimiento
II Trimestre</t>
  </si>
  <si>
    <t>% de Cumplimiento
I Trimestre</t>
  </si>
  <si>
    <t>numerador
(ejecutado)</t>
  </si>
  <si>
    <t>denominador
(programado)</t>
  </si>
  <si>
    <t>MONITOREO, SEGUIMIENTO Y EVALUACION - IV TRIMESTRE</t>
  </si>
  <si>
    <t>MONITOREO, SEGUIMIENTO Y EVALUACION - III TRIMESTRE</t>
  </si>
  <si>
    <t>MONITOREO, SEGUIMIENTO Y EVALUACION - II TRIMESTRE</t>
  </si>
  <si>
    <t>MONITOREO, SEGUIMIENTO Y EVALUACION - I TRIMESTRE</t>
  </si>
  <si>
    <t>Pagina ___ de ___</t>
  </si>
  <si>
    <t>Sistemas de Información</t>
  </si>
  <si>
    <t>Todas las dependencias</t>
  </si>
  <si>
    <t xml:space="preserve">Coordinación de Archivo                               </t>
  </si>
  <si>
    <t>Oficina de Planeacion -Coordinación de Archivo</t>
  </si>
  <si>
    <t>Coordinación  de Planeación y Participación Social</t>
  </si>
  <si>
    <t xml:space="preserve">Dirección y Oficina de Planeacion </t>
  </si>
  <si>
    <t>Coordinación  de Planeación, Control Interno y Dirección</t>
  </si>
  <si>
    <t>Grupo Recursos Humanos</t>
  </si>
  <si>
    <t>Recursos Financieros</t>
  </si>
  <si>
    <t>Recursos Financieros, Presupuesto, Tesorería, Jurídica, Prestación de Servicios y Salud Pública</t>
  </si>
  <si>
    <t xml:space="preserve"> Areas involucradas en el Plan de Desarrollo (Coordinadora Recursos Financieros y Presupuesto)</t>
  </si>
  <si>
    <t>Recuros Financieros, Presupuesto, Contabilidad y Pagaduría.</t>
  </si>
  <si>
    <t>Recuros Financieros, Presupuesto, Contabilidad  y Pagaduría.</t>
  </si>
  <si>
    <t>Presupuesto, Contabilidad y Tesorería/ pagaduría</t>
  </si>
  <si>
    <t>Recursos Financieros- Central de Cuentas, Presupuesto,Contabildiad y Tesoreria</t>
  </si>
  <si>
    <t>Recursos Financieros, Presupuesto</t>
  </si>
  <si>
    <t>GRUPO RECURSOS FÍSICOS / ALMACÉN</t>
  </si>
  <si>
    <t>GRUPO RECURSOS FÍSICOS</t>
  </si>
  <si>
    <t>GRUPO RECURSOS FÍSICOS / DIRECCIÓN</t>
  </si>
  <si>
    <t>ÁREAS</t>
  </si>
  <si>
    <t>ÁREAS / DIRECCIÓN</t>
  </si>
  <si>
    <t>RECURSOS FÍSICOS</t>
  </si>
  <si>
    <t>DIRECCIÓN</t>
  </si>
  <si>
    <t>RECURSOS FÍSICOS / ALMACÉN / FINANCIERA</t>
  </si>
  <si>
    <t>GRUPO RECURSOS FÍSICOS / SISTEMAS DE INFORMACIÓN</t>
  </si>
  <si>
    <t>SUBGRUPO VIGILANCIA Y CONTROL</t>
  </si>
  <si>
    <t>JURIDICA</t>
  </si>
  <si>
    <t>Grupo de Atenciòn en Salud (Aseguramiento)</t>
  </si>
  <si>
    <t xml:space="preserve">Grupo de Atenciòn en Salud </t>
  </si>
  <si>
    <t xml:space="preserve">Trimestral </t>
  </si>
  <si>
    <t xml:space="preserve">PLAN O PROYECTO </t>
  </si>
  <si>
    <t xml:space="preserve">TIEMPO EJECUCION </t>
  </si>
  <si>
    <t xml:space="preserve">Actualizar las Tablas de
retención Documental  </t>
  </si>
  <si>
    <t xml:space="preserve">Programa de Gestión
Documental </t>
  </si>
  <si>
    <t xml:space="preserve">Sistema Integrado de
Conservación  </t>
  </si>
  <si>
    <t xml:space="preserve">Plan de mejoramiento en la
estructura física y propia del
IDS (Construcción del edificio 
propio del IDS)  </t>
  </si>
  <si>
    <t xml:space="preserve">Programas de Capacitación
en la Gestión Documental  </t>
  </si>
  <si>
    <t xml:space="preserve">Valoración de los Fondos
acumulados  </t>
  </si>
  <si>
    <t xml:space="preserve">Digitalización de los
Documentos  </t>
  </si>
  <si>
    <t>Corto Plazo (1
año)</t>
  </si>
  <si>
    <t>Mediano Plazo (1 -
4 años)</t>
  </si>
  <si>
    <t>Largo Plazo
(años enadelante)</t>
  </si>
  <si>
    <t>CODIGO UNSPSC</t>
  </si>
  <si>
    <t xml:space="preserve">DESCRIPCION </t>
  </si>
  <si>
    <t xml:space="preserve">FECHA ESTIMADA DE INICIO DE PROCESO DE SELECCIÓN </t>
  </si>
  <si>
    <t xml:space="preserve">DURACION ESTIMADA DE CONTRATO </t>
  </si>
  <si>
    <t>MODALIDAD DE SELECCIÓN</t>
  </si>
  <si>
    <t xml:space="preserve">FUENTE DE RECURSO </t>
  </si>
  <si>
    <t xml:space="preserve">VALOR ESTIMADO </t>
  </si>
  <si>
    <t xml:space="preserve">VALOR ESTIMADO EN LA VIGENCIA ACTUAL </t>
  </si>
  <si>
    <t>¿SE REQUIERE VIGENCIAS FUTURAS ?</t>
  </si>
  <si>
    <t xml:space="preserve">ESTADO DE SOLICITUD DE VIGENCIAS FUTURAS </t>
  </si>
  <si>
    <t xml:space="preserve">DATOS DE CONTACTO DEL RESPONSABLE </t>
  </si>
  <si>
    <t xml:space="preserve">NECESIDADES ADICIONALES </t>
  </si>
  <si>
    <t>POSIBLES CODIGOS UNSPSC</t>
  </si>
  <si>
    <r>
      <t xml:space="preserve">Entidad: </t>
    </r>
    <r>
      <rPr>
        <b/>
        <u/>
        <sz val="14"/>
        <color theme="1"/>
        <rFont val="Arial"/>
        <family val="2"/>
      </rPr>
      <t>INSTITUTO DEPARTAMENTAL DE SALUD DE NORTE DE SANTANDER</t>
    </r>
  </si>
  <si>
    <r>
      <t xml:space="preserve">Vigencia: </t>
    </r>
    <r>
      <rPr>
        <b/>
        <u/>
        <sz val="14"/>
        <color theme="1"/>
        <rFont val="Arial"/>
        <family val="2"/>
      </rPr>
      <t>2018</t>
    </r>
  </si>
  <si>
    <r>
      <t>Fecha de Publicación:</t>
    </r>
    <r>
      <rPr>
        <b/>
        <u/>
        <sz val="14"/>
        <color theme="1"/>
        <rFont val="Arial"/>
        <family val="2"/>
      </rPr>
      <t xml:space="preserve"> 30 de Enero de 2018</t>
    </r>
  </si>
  <si>
    <t>Plan Anticorrupción y de Atención al Ciudadano</t>
  </si>
  <si>
    <r>
      <rPr>
        <b/>
        <u/>
        <sz val="18"/>
        <color rgb="FFC00000"/>
        <rFont val="Arial"/>
        <family val="2"/>
      </rPr>
      <t>Componente 1:</t>
    </r>
    <r>
      <rPr>
        <b/>
        <sz val="18"/>
        <color theme="1"/>
        <rFont val="Arial"/>
        <family val="2"/>
      </rPr>
      <t xml:space="preserve"> Gestión del Riesgo de Corrupción - Mapa de Riesgos de Corrupción</t>
    </r>
  </si>
  <si>
    <t xml:space="preserve">Subcomponente/procesos </t>
  </si>
  <si>
    <t xml:space="preserve">Actividades </t>
  </si>
  <si>
    <t>Meta o producto</t>
  </si>
  <si>
    <t xml:space="preserve"> Responsable</t>
  </si>
  <si>
    <t xml:space="preserve"> Fecha programada</t>
  </si>
  <si>
    <r>
      <rPr>
        <b/>
        <sz val="12"/>
        <color theme="1"/>
        <rFont val="Arial"/>
        <family val="2"/>
      </rPr>
      <t>Subcomponente/proceso 1</t>
    </r>
    <r>
      <rPr>
        <sz val="12"/>
        <color theme="1"/>
        <rFont val="Arial"/>
        <family val="2"/>
      </rPr>
      <t xml:space="preserve">
Política de Administración de Riesgos</t>
    </r>
  </si>
  <si>
    <t>Socializar el proyecto de presupuesto de la entidad lo que incluye el POAI y el COAI-PAS en el comité Directivo de la entidad.</t>
  </si>
  <si>
    <t>Proyecto de presupuesto socializado y concertado antes de presentar el proyecto de presupuesto a la Junta Directiva de salud para su aprobación antes del 30 de enero de cada vigencia.</t>
  </si>
  <si>
    <t>Alta Dirección, Coordinación del área financiera  y Comité directivo (Integrantes)</t>
  </si>
  <si>
    <t xml:space="preserve">El servidor público bien sea personal de planta o contratista debe abstenerse de obstaculizar, poner trabas o direccionar a terceras personas la elaboración de informes o documentos técnicos; condicionando la viabilidad o conceptos ténicos a cambio de dadibas.  </t>
  </si>
  <si>
    <t xml:space="preserve"> Rectoria e imagen institucional fortalecida. </t>
  </si>
  <si>
    <t>Funcionarios de planta y contratistas de la entidad.</t>
  </si>
  <si>
    <t>1.2.1</t>
  </si>
  <si>
    <t>Seguimiento al cumplimiento del Plan de capacitaciones y asistencia técnicas en los cuales se evidencien soportes como: Listas de asistencias con actas/ informes de monitoreo, que incluyan de las sugerencias, recomendaciones técnicas y los compromisos con fecha de cumplimiento y responsables.</t>
  </si>
  <si>
    <t>Capacitaciones y asistencias técnicas debidamente soportadas que evidencien la Gestión con Valores para Resultados.</t>
  </si>
  <si>
    <t xml:space="preserve">Coordinadores de los grupos, subgrupos y responsables de las dimensiones del PTS. </t>
  </si>
  <si>
    <t>Implementación y divulgación del código de integridad del servidos público.</t>
  </si>
  <si>
    <t xml:space="preserve"> Rectoria e imagen institucional fortalecida enfocada a la Gestión con Valores para Resultados.</t>
  </si>
  <si>
    <t>Alta Dirección y Comité Funcionarios de planta y contratistas de la entidad.</t>
  </si>
  <si>
    <r>
      <rPr>
        <b/>
        <sz val="12"/>
        <color theme="1"/>
        <rFont val="Arial"/>
        <family val="2"/>
      </rPr>
      <t>Subcomponente/proceso 2</t>
    </r>
    <r>
      <rPr>
        <sz val="12"/>
        <color theme="1"/>
        <rFont val="Arial"/>
        <family val="2"/>
      </rPr>
      <t xml:space="preserve">
Construcción del Mapa de Riesgos de
Corrupción</t>
    </r>
  </si>
  <si>
    <t>2.1</t>
  </si>
  <si>
    <t xml:space="preserve">Elaboración de un Listado de recepción de documentación por parte de los prestadores de servicios de salud. 
Analisis del tiempo recepción, gestión y registro del prestador de servicios de salud  </t>
  </si>
  <si>
    <t>Evitar la dilatación del proceso de inscripción o Novedades en el registro especial de prestadores de servicios de salud</t>
  </si>
  <si>
    <t>Vigilancia y Control</t>
  </si>
  <si>
    <t>Semestralmente</t>
  </si>
  <si>
    <t>2.2</t>
  </si>
  <si>
    <t>Elaboración de formato en declaración por parte de verificación</t>
  </si>
  <si>
    <t>Evitar favorecer la habilitacion de servicios de salud a prestadores que no cumplen con los estandares de habilitación</t>
  </si>
  <si>
    <t>trimestral</t>
  </si>
  <si>
    <t>2.3</t>
  </si>
  <si>
    <t>Elaboración de Acta de seguimiento del proceso de licencia de funcionamiento para emisiones ionizantes</t>
  </si>
  <si>
    <t xml:space="preserve">Expedicion de Licencias de funcionamiento para emisiones ionizantes cumpliendo con los requisitos minimos </t>
  </si>
  <si>
    <t>2.4</t>
  </si>
  <si>
    <t xml:space="preserve">
Seguimiento mensual al cumplimiento del procedimiento para efectuar los recobros</t>
  </si>
  <si>
    <t>Recobros efecutuados- recuperación del recursos PPNA</t>
  </si>
  <si>
    <t>Prestacion de Servicios de Salud</t>
  </si>
  <si>
    <t>Mensual</t>
  </si>
  <si>
    <t>2.5</t>
  </si>
  <si>
    <t>Conformar equipo interdisciplinario: líder de financiera, auditor y un jurídico de PSS para las auditorias y la conciliación de glosas con IPS ó ESE  
Sistematizacion de la trazabilidad de la facturación</t>
  </si>
  <si>
    <t>Actas de conciliación suscritas por el equipo interdiciplinario.</t>
  </si>
  <si>
    <t>Subcomponente/proceso 2
Construcción del Mapa de Riesgos de
Corrupción</t>
  </si>
  <si>
    <t>2.7</t>
  </si>
  <si>
    <t>Contar con una base de datos (Bitácora) donde se revisan todas las remisiones
Establecer politicas para garantizar la remisión de los pacientes
Adquirir sotfware</t>
  </si>
  <si>
    <t>Evitar favorecer la remision de pacientes a IPS especificas</t>
  </si>
  <si>
    <t>CRUE</t>
  </si>
  <si>
    <t>2.8</t>
  </si>
  <si>
    <t>Capacitar al recurso humano en la responsabilidad del manejo y custodia de vacunas.
Seguimiento al debido proceso en el reporte de pérdidas de biológico.</t>
  </si>
  <si>
    <t>85% del talento humano de IPS Públicas y Privadas capacitados en el manejo y custodia de vacunas.
100% de municipios con seguimiento en el reporte de pérdidas de biológico.</t>
  </si>
  <si>
    <t>PAI</t>
  </si>
  <si>
    <t>2.9</t>
  </si>
  <si>
    <t>Garantizar la Trazabilidad y Seguimiento al manejo y uso adecuado de los insecticidas del grupo salud pública.</t>
  </si>
  <si>
    <t>Evitar la perdida o comercializacion de los insumos para control de vectores</t>
  </si>
  <si>
    <t>Vectores</t>
  </si>
  <si>
    <t>2.10</t>
  </si>
  <si>
    <t>Realizar visitas aleatorias a establecimientos farmaceuticos con conceptos favorables para aperturas y traslados</t>
  </si>
  <si>
    <t>10% de seguimiento a conceptos favorables para aperturas y traslados de establecimientos farmacéuticos en el Departamento.</t>
  </si>
  <si>
    <t>Medicamentos</t>
  </si>
  <si>
    <t>2.11</t>
  </si>
  <si>
    <t>Realizar visitas aleatorias a los establecimientos farmaceuticos autorizados</t>
  </si>
  <si>
    <t>2% de visitas aleatorias a establecimientos autorizados para verificar el concepto técnico emitido por el inspector de medicamentos.</t>
  </si>
  <si>
    <t>2.12</t>
  </si>
  <si>
    <t>Seguimiento y revision previa a los autos o expedicion de fallos en primera y en segunda instancia con el fin de evitar la dilatación de los procesos disciplinarios con el proposito de obtener el vencimiento de terminos o prescripcion del mismo</t>
  </si>
  <si>
    <t>Agilidad en los procesos diciplinarios.</t>
  </si>
  <si>
    <t>Juridica</t>
  </si>
  <si>
    <t>permanente</t>
  </si>
  <si>
    <t>2.14</t>
  </si>
  <si>
    <t>Actualizar el manual de contratación.</t>
  </si>
  <si>
    <t>Manual de contrataciónn actualizado.</t>
  </si>
  <si>
    <t>Alta Dirección y oficina Júridica.</t>
  </si>
  <si>
    <t>2.15</t>
  </si>
  <si>
    <t xml:space="preserve">Realizar una efectiva supervision y exigencia en el cumplimiento de los contratos y emitir los correspondientes informes de supervisión de acuerdo al manual de supervisión de contratos. </t>
  </si>
  <si>
    <t>Objetos contractuales cumplidos.</t>
  </si>
  <si>
    <t xml:space="preserve">Supervisores de contratos </t>
  </si>
  <si>
    <t>2.16</t>
  </si>
  <si>
    <t>Cruce información entre prestacionde servicios de salud, contabilidad, presupuesto y pagaduria.
Utilizacion del modulo de contratacion del Software de TNS, con el fin de evitar el doble pago de factura por falta de trazabilidad de la factura de prestación de servicios de salud  que permitan identificar y controlar las diferentes pagos realizados</t>
  </si>
  <si>
    <t>Información conciliada, verás y oportuna.</t>
  </si>
  <si>
    <t>Contabilidad y Prestacion de Servicios</t>
  </si>
  <si>
    <t>2.18</t>
  </si>
  <si>
    <t>Verificación con las instituciones públicas y privadas de los titulos a Registrar por la oficina de registros profesionales.</t>
  </si>
  <si>
    <t>Autorización y registro profesional con cumplimiento de los requisitos.</t>
  </si>
  <si>
    <t>Recursos Humanos</t>
  </si>
  <si>
    <r>
      <rPr>
        <b/>
        <sz val="12"/>
        <color theme="1"/>
        <rFont val="Arial"/>
        <family val="2"/>
      </rPr>
      <t>Subcomponente/proceso 3</t>
    </r>
    <r>
      <rPr>
        <sz val="12"/>
        <color theme="1"/>
        <rFont val="Arial"/>
        <family val="2"/>
      </rPr>
      <t xml:space="preserve">
Consulta y divulgación</t>
    </r>
  </si>
  <si>
    <t>3.1</t>
  </si>
  <si>
    <t xml:space="preserve">Fortalecimiento a la implementación del software de gestión documental medinate Capacitación y sencibilización al personal de la Entidad para la </t>
  </si>
  <si>
    <t>Software de gestión documental operando en la Institución</t>
  </si>
  <si>
    <t>Alta dirección Planeación - Sistemas de información - archivo y recursos humanos</t>
  </si>
  <si>
    <t>3.2</t>
  </si>
  <si>
    <t>Publicación en la página web el Plan Anticorrupción e otros informes del IDS de interes a la comunidad en general</t>
  </si>
  <si>
    <t xml:space="preserve">Publicación constante en la pagina www.ids.gov.co </t>
  </si>
  <si>
    <t>Planeación y Sistemas de Información</t>
  </si>
  <si>
    <r>
      <rPr>
        <b/>
        <sz val="12"/>
        <color theme="1"/>
        <rFont val="Arial"/>
        <family val="2"/>
      </rPr>
      <t>Subcomponente/proceso 4</t>
    </r>
    <r>
      <rPr>
        <sz val="12"/>
        <color theme="1"/>
        <rFont val="Arial"/>
        <family val="2"/>
      </rPr>
      <t xml:space="preserve">
Monitorio y revisión</t>
    </r>
  </si>
  <si>
    <t>4.1</t>
  </si>
  <si>
    <t>Los líderes de los procesos en conjunto con sus equipos deben monitorear y revisar periódicamente el documento del Mapa de Riesgos de Corrupción y si es del caso ajustarlo haciendo públicos los cambios.</t>
  </si>
  <si>
    <t>Monitorear permanentemente la gestión del riesgo y la efectividad de los controles establecidos</t>
  </si>
  <si>
    <t>Coordinadores de los grupos, subgrupos, Control Interno y Planeación</t>
  </si>
  <si>
    <r>
      <rPr>
        <b/>
        <sz val="12"/>
        <color theme="1"/>
        <rFont val="Arial"/>
        <family val="2"/>
      </rPr>
      <t>Subcomponente/proceso 5</t>
    </r>
    <r>
      <rPr>
        <sz val="12"/>
        <color theme="1"/>
        <rFont val="Arial"/>
        <family val="2"/>
      </rPr>
      <t xml:space="preserve">
Seguimiento</t>
    </r>
  </si>
  <si>
    <t>5.1</t>
  </si>
  <si>
    <t xml:space="preserve">Realizar auditorías internas analice las causas, los riesgos de corrupción y la efectividad de los controles incorporados en el Mapa de Riesgos de Corrupción.
</t>
  </si>
  <si>
    <t>Adelantar seguimiento al Mapa de Riesgos de
Corrupción.</t>
  </si>
  <si>
    <t>Control Interno</t>
  </si>
  <si>
    <t>ESTRATEGIA DE RACIONALIZACIÓN DE TRÁMITES</t>
  </si>
  <si>
    <t>Nombre de la entidad</t>
  </si>
  <si>
    <t>Instituto Departamental de Salud de Norte de Santander</t>
  </si>
  <si>
    <t>Sector Administrativo</t>
  </si>
  <si>
    <t>No aplica</t>
  </si>
  <si>
    <t>Orden</t>
  </si>
  <si>
    <t>Territorial</t>
  </si>
  <si>
    <t>Departamento:</t>
  </si>
  <si>
    <t>Norte de Santander</t>
  </si>
  <si>
    <t>Año Vigencia:</t>
  </si>
  <si>
    <t>Municipio:</t>
  </si>
  <si>
    <t>San José de Cúcuta</t>
  </si>
  <si>
    <r>
      <rPr>
        <b/>
        <sz val="9"/>
        <rFont val="Arial"/>
        <family val="2"/>
      </rPr>
      <t>DATOS TRÁMITES A RACIONALIZAR</t>
    </r>
  </si>
  <si>
    <r>
      <rPr>
        <b/>
        <sz val="9"/>
        <rFont val="Arial"/>
        <family val="2"/>
      </rPr>
      <t>ACCIONES DE RACIONALIZACIÓN A DESARROLLAR</t>
    </r>
  </si>
  <si>
    <r>
      <rPr>
        <b/>
        <sz val="9"/>
        <rFont val="Arial"/>
        <family val="2"/>
      </rPr>
      <t>PLAN DE EJECUCIÓN</t>
    </r>
  </si>
  <si>
    <r>
      <rPr>
        <b/>
        <sz val="9"/>
        <rFont val="Arial"/>
        <family val="2"/>
      </rPr>
      <t>Tipo</t>
    </r>
  </si>
  <si>
    <r>
      <rPr>
        <b/>
        <sz val="9"/>
        <rFont val="Arial"/>
        <family val="2"/>
      </rPr>
      <t>Número</t>
    </r>
  </si>
  <si>
    <r>
      <rPr>
        <b/>
        <sz val="9"/>
        <rFont val="Arial"/>
        <family val="2"/>
      </rPr>
      <t>Nombre</t>
    </r>
  </si>
  <si>
    <r>
      <rPr>
        <b/>
        <sz val="9"/>
        <rFont val="Arial"/>
        <family val="2"/>
      </rPr>
      <t>Estado</t>
    </r>
  </si>
  <si>
    <r>
      <rPr>
        <b/>
        <sz val="9"/>
        <rFont val="Arial"/>
        <family val="2"/>
      </rPr>
      <t>Situación actual</t>
    </r>
  </si>
  <si>
    <r>
      <rPr>
        <b/>
        <sz val="9"/>
        <rFont val="Arial"/>
        <family val="2"/>
      </rPr>
      <t>Mejora por implementar</t>
    </r>
  </si>
  <si>
    <r>
      <rPr>
        <b/>
        <sz val="9"/>
        <rFont val="Arial"/>
        <family val="2"/>
      </rPr>
      <t>Beneficio al ciudadano o entidad</t>
    </r>
  </si>
  <si>
    <r>
      <rPr>
        <b/>
        <sz val="9"/>
        <rFont val="Arial"/>
        <family val="2"/>
      </rPr>
      <t>Tipo racionalización</t>
    </r>
  </si>
  <si>
    <r>
      <rPr>
        <b/>
        <sz val="9"/>
        <rFont val="Arial"/>
        <family val="2"/>
      </rPr>
      <t>Acciones racionalización</t>
    </r>
  </si>
  <si>
    <r>
      <rPr>
        <b/>
        <sz val="9"/>
        <rFont val="Arial"/>
        <family val="2"/>
      </rPr>
      <t>Fecha inicio</t>
    </r>
  </si>
  <si>
    <r>
      <rPr>
        <b/>
        <sz val="9"/>
        <rFont val="Arial"/>
        <family val="2"/>
      </rPr>
      <t>Fecha final presente vigencia</t>
    </r>
  </si>
  <si>
    <r>
      <rPr>
        <b/>
        <sz val="9"/>
        <rFont val="Arial"/>
        <family val="2"/>
      </rPr>
      <t>Fecha final racionalizaci ón</t>
    </r>
  </si>
  <si>
    <r>
      <rPr>
        <b/>
        <sz val="9"/>
        <rFont val="Arial"/>
        <family val="2"/>
      </rPr>
      <t>Responsable</t>
    </r>
  </si>
  <si>
    <r>
      <rPr>
        <sz val="9"/>
        <rFont val="Arial"/>
        <family val="2"/>
      </rPr>
      <t>Modelo Único – Hijo</t>
    </r>
  </si>
  <si>
    <r>
      <rPr>
        <sz val="9"/>
        <rFont val="Arial"/>
        <family val="2"/>
      </rPr>
      <t>Credencial de expendedor de drogas</t>
    </r>
  </si>
  <si>
    <r>
      <rPr>
        <sz val="9"/>
        <rFont val="Arial"/>
        <family val="2"/>
      </rPr>
      <t>Inscrito</t>
    </r>
  </si>
  <si>
    <t>El ciudadano
radica a través de correo electrónico la documentación, sin embargo, debe allegar las estampillas y consignacion en original para finalizar el trámite</t>
  </si>
  <si>
    <t>Lograr la compra de estampilla por PSE y que el trámite sea completamente en línea</t>
  </si>
  <si>
    <r>
      <rPr>
        <sz val="9"/>
        <rFont val="Arial"/>
        <family val="2"/>
      </rPr>
      <t xml:space="preserve">Ahorro en tiempo y costos de desplazamiento.
</t>
    </r>
    <r>
      <rPr>
        <sz val="9"/>
        <rFont val="Arial"/>
        <family val="2"/>
      </rPr>
      <t>Disponibilidad total para la solicitud del trámite 24/7.</t>
    </r>
  </si>
  <si>
    <t>Tecnológica</t>
  </si>
  <si>
    <t>Pago en línea
Disponer mecanismos de seguimiento
Trámite total en Línea</t>
  </si>
  <si>
    <t>Julio de 2018</t>
  </si>
  <si>
    <t>Diciembre de 2018</t>
  </si>
  <si>
    <t>Junio de 2019</t>
  </si>
  <si>
    <t>Oficina de Control de Medicamentos
Sistemas de Información
Hacienda Departamental</t>
  </si>
  <si>
    <r>
      <rPr>
        <sz val="9"/>
        <rFont val="Arial"/>
        <family val="2"/>
      </rPr>
      <t>Cancelación de la inscripción para el manejo de medicamentos de control especial</t>
    </r>
  </si>
  <si>
    <t xml:space="preserve">El ciudadano radica a través de correo electrónico oficio informando la novedad de cierre de manejo de medicamento de control especial. </t>
  </si>
  <si>
    <r>
      <rPr>
        <sz val="9"/>
        <rFont val="Arial"/>
        <family val="2"/>
      </rPr>
      <t>Diseñar un formulario de cierre e implementar que el trámite sea en línea (que se pueda diligenciar el formulario haciendo la novedad del cierre).</t>
    </r>
    <r>
      <rPr>
        <sz val="9"/>
        <color rgb="FFFF0000"/>
        <rFont val="Arial"/>
        <family val="2"/>
      </rPr>
      <t xml:space="preserve"> </t>
    </r>
  </si>
  <si>
    <t xml:space="preserve">Verificar pago de formulario de cierre en linea. </t>
  </si>
  <si>
    <t>Oficina de Control de Medicamentos
Sistemas de Información</t>
  </si>
  <si>
    <r>
      <rPr>
        <sz val="9"/>
        <rFont val="Arial"/>
        <family val="2"/>
      </rPr>
      <t>Inscripción, renovación, ampliación o modificación para el manejo de medicamentos de control especial</t>
    </r>
  </si>
  <si>
    <t>El ciudadano
radica a través de correo electrónico la documentación, sin embargo, debe allegar las estampillas en original y la consignación para finalizar el trámite</t>
  </si>
  <si>
    <r>
      <rPr>
        <sz val="9"/>
        <rFont val="Arial"/>
        <family val="2"/>
      </rPr>
      <t>Autorización de funcionamiento de establecimientos farmacéuticos</t>
    </r>
  </si>
  <si>
    <r>
      <rPr>
        <sz val="9"/>
        <rFont val="Arial"/>
        <family val="2"/>
      </rPr>
      <t>Único</t>
    </r>
  </si>
  <si>
    <r>
      <rPr>
        <sz val="9"/>
        <rFont val="Arial"/>
        <family val="2"/>
      </rPr>
      <t>Autorización y/o renovación en buenas practicas del servicio farmacéutico (BPSF),</t>
    </r>
  </si>
  <si>
    <r>
      <t>Fecha de Publicación:</t>
    </r>
    <r>
      <rPr>
        <b/>
        <u/>
        <sz val="14"/>
        <color theme="1"/>
        <rFont val="Arial"/>
        <family val="2"/>
      </rPr>
      <t xml:space="preserve"> 30 de Enero 2018</t>
    </r>
  </si>
  <si>
    <r>
      <rPr>
        <b/>
        <u/>
        <sz val="18"/>
        <color theme="5"/>
        <rFont val="Arial"/>
        <family val="2"/>
      </rPr>
      <t>Componente 3:</t>
    </r>
    <r>
      <rPr>
        <b/>
        <sz val="18"/>
        <color theme="1"/>
        <rFont val="Arial"/>
        <family val="2"/>
      </rPr>
      <t xml:space="preserve"> Rendición de Cuentas</t>
    </r>
  </si>
  <si>
    <r>
      <rPr>
        <b/>
        <sz val="12"/>
        <color theme="1"/>
        <rFont val="Arial"/>
        <family val="2"/>
      </rPr>
      <t>Subcomponente/proceso 1</t>
    </r>
    <r>
      <rPr>
        <sz val="12"/>
        <color theme="1"/>
        <rFont val="Arial"/>
        <family val="2"/>
      </rPr>
      <t xml:space="preserve">
Información de calidad y en lenguaje
comprensible</t>
    </r>
  </si>
  <si>
    <t>1.1</t>
  </si>
  <si>
    <t>Facilitar el control social, que comprende acciones de petición de información y de explicaciones para buscar la transparencia de la gestión de la administración pública y lograr la adopción de los principios de Buen Gobierno (Decreto 2641 de 2012 reglamentario Ley Anticorrupción</t>
  </si>
  <si>
    <t>Suministrar de manera permanente la información actualizada de PQRSD en la página web del IDS</t>
  </si>
  <si>
    <t>Planeacion y sistemas de información - Servicio de  atención a comunidad-SAC</t>
  </si>
  <si>
    <t>Trimestral</t>
  </si>
  <si>
    <t>1.2</t>
  </si>
  <si>
    <t xml:space="preserve">La Rendición de Cuentas es un instrumento que implica la obligación de informar y el derecho de ser informado, se desarrollará como un proceso permanente de entrega de resultados, donde el ciudadano conozca los planes y desarrollo de las acciones, para lo cual, el Instituto Departamental de Salud a través de la página web insitucional www.ids.gov.co mantendrá informado al ciudadano con la invitación permanente a participar a través de sus preguntas,  opiniones y sugerencias, en el seguimiento y mejoramiento de la gestión. </t>
  </si>
  <si>
    <t>El Instituto Departamental de Salud desarrollará el proceso de rendición de cuentas a través de las publicaciones en la pagina web institucional (Plan de Acción vigencia 2017, Ejecuciones presupuestales - Plan de Inversion, Informes de Gestión trimestrales publicados para fácil acceso de la comunidad, Contratación y demás información pública)</t>
  </si>
  <si>
    <t>Planeacion y sistemas de información - Participación Social y atencion a la comunidad</t>
  </si>
  <si>
    <t>Permanente</t>
  </si>
  <si>
    <r>
      <rPr>
        <b/>
        <sz val="12"/>
        <color theme="1"/>
        <rFont val="Arial"/>
        <family val="2"/>
      </rPr>
      <t>Subcomponente/proceso 2</t>
    </r>
    <r>
      <rPr>
        <sz val="12"/>
        <color theme="1"/>
        <rFont val="Arial"/>
        <family val="2"/>
      </rPr>
      <t xml:space="preserve">
Diálogo de doble vía con la ciudadanía
y sus organizaciones</t>
    </r>
  </si>
  <si>
    <t>Anualmente se efectuará un evento de Audiencia Pública de Rendición de Cuentas a la Ciudadanía, donde se efectuará un balance de la gestión, las metas alcanzadas, los resultados obtenidos y los recursos utilizados.</t>
  </si>
  <si>
    <t>Realizar una (1) Audiencia Pública de Rendición de Cuentas</t>
  </si>
  <si>
    <t>Dirección, Planeación y sistemas de información - Participación Social y Comunicaciones</t>
  </si>
  <si>
    <t>Cuarto trimestre 2018</t>
  </si>
  <si>
    <r>
      <rPr>
        <b/>
        <sz val="12"/>
        <color theme="1"/>
        <rFont val="Arial"/>
        <family val="2"/>
      </rPr>
      <t>Subcomponente/proceso 3</t>
    </r>
    <r>
      <rPr>
        <sz val="12"/>
        <color theme="1"/>
        <rFont val="Arial"/>
        <family val="2"/>
      </rPr>
      <t xml:space="preserve">
Incentivos para motivar la cultura de la
rendición y petición de cuentas</t>
    </r>
  </si>
  <si>
    <t>Incentivar a la comunidad sobre los eventos de interés de salud, sus deberes y derechos en salud</t>
  </si>
  <si>
    <t>Realización de los Comtés de vigilancia epidemiológica comunitaria -COVECOM.
Capacitaciones EAPB con las asociaciones de usuarios y coordinaciones de salud pública de los 40 municipios para la replica a las entidades y asociaciones de usuarios , seguimiento a la operatividad de los mecanismos de participación social que operan en el muncipio.</t>
  </si>
  <si>
    <t>Grupo de salud pública-vigilancia en salud pública,  sistemas de información - Participación Social y Comunicaciones</t>
  </si>
  <si>
    <r>
      <rPr>
        <b/>
        <sz val="12"/>
        <color theme="1"/>
        <rFont val="Arial"/>
        <family val="2"/>
      </rPr>
      <t>Subcomponente/proceso 4</t>
    </r>
    <r>
      <rPr>
        <sz val="12"/>
        <color theme="1"/>
        <rFont val="Arial"/>
        <family val="2"/>
      </rPr>
      <t xml:space="preserve">
Evaluación y retroalimentación a la
gestión institucional</t>
    </r>
  </si>
  <si>
    <t>Realizar trimestralmente los informes de gestión</t>
  </si>
  <si>
    <t>Elaborar 4 informes de gestión (trimestrales) publicados en la pagina web del IDS</t>
  </si>
  <si>
    <t>Planeacion y sistemas de información</t>
  </si>
  <si>
    <t>Anual y trimestral.</t>
  </si>
  <si>
    <t>4.2</t>
  </si>
  <si>
    <t>Rendir información de la gestión realizada a la Gobernacion del Dpto, Miembros del CTSSS, Asamblea Dptal y Entes de Control (según Demanda)</t>
  </si>
  <si>
    <t>Rendir 4 informes de gestión de manera oportuna a la Gobernacion del Dpto, Miembros del CTSSS, Asamblea Dptal y Entes de Control.</t>
  </si>
  <si>
    <t>Dirección, Planeación y sistemas de información - Coordinadores de los grupos del IDS, Participación Social y Comunicaciones</t>
  </si>
  <si>
    <t>Trimestral según fechas definidas enla circular No 585 de fecha 14 de Diciembre de 2017</t>
  </si>
  <si>
    <r>
      <rPr>
        <b/>
        <u/>
        <sz val="18"/>
        <color theme="6" tint="-0.499984740745262"/>
        <rFont val="Arial"/>
        <family val="2"/>
      </rPr>
      <t>Componente 4:</t>
    </r>
    <r>
      <rPr>
        <b/>
        <sz val="18"/>
        <color theme="1"/>
        <rFont val="Arial"/>
        <family val="2"/>
      </rPr>
      <t xml:space="preserve"> Atención al Ciudadano</t>
    </r>
  </si>
  <si>
    <r>
      <rPr>
        <b/>
        <sz val="12"/>
        <color theme="1"/>
        <rFont val="Arial"/>
        <family val="2"/>
      </rPr>
      <t>Subcomponente/proceso 1</t>
    </r>
    <r>
      <rPr>
        <sz val="12"/>
        <color theme="1"/>
        <rFont val="Arial"/>
        <family val="2"/>
      </rPr>
      <t xml:space="preserve">
Estructura administrativa y
Direccionamiento estratégico</t>
    </r>
  </si>
  <si>
    <t>Fortalecer la operatividad de la oficina del servicio de Atencion a la Comunidad (SAC) en el seguimiento y cirerre de las PQR.</t>
  </si>
  <si>
    <t xml:space="preserve">Informes trimestrales que evidence el oportuno seguimiento y cirerre de las PQR.  </t>
  </si>
  <si>
    <t xml:space="preserve">Servicio de atencion a la comunidad (SAC) </t>
  </si>
  <si>
    <t>Definir y difundir el portafolio de servicio al ciudadano de la entidad</t>
  </si>
  <si>
    <t>Portafolio socializado en la Entidad y difundido a través de la web www.ids.gov.co</t>
  </si>
  <si>
    <t>Servicio de atencion a la comunidad (SAC) - Participación Social - Sistemas de Información</t>
  </si>
  <si>
    <r>
      <rPr>
        <b/>
        <sz val="12"/>
        <color theme="1"/>
        <rFont val="Arial"/>
        <family val="2"/>
      </rPr>
      <t>Subcomponente/proceso 2</t>
    </r>
    <r>
      <rPr>
        <sz val="12"/>
        <color theme="1"/>
        <rFont val="Arial"/>
        <family val="2"/>
      </rPr>
      <t xml:space="preserve">
Fortalecimiento de los canales de
atención</t>
    </r>
  </si>
  <si>
    <t xml:space="preserve">Poner a disposición de la ciudadanía espacios físicos visibles de la información actualizada sobre:
- Derechos y deberes de los usuarios y medios para garantizarlos.  
- Descripción de los procedimientos, trámites y servicios de la entidad.  
- Tiempos de entrega de cada trámite o servicio. 
- Requisitos e indicaciones necesarios para que los ciudadanos puedan cumplir con sus obligaciones o ejercer sus derechos. 
 Horarios y puntos de atención.  
- Dependencia, nombre y cargo del servidor a quien debe dirigirse en caso de una queja o un reclamo. 
-Informar a la ciudadanía sobre los medios de atención con los que cuenta la entidad para recepción de peticiones, quejas, sugerencias, reclamos y denuncias de actos de corrupción. </t>
  </si>
  <si>
    <t>Campaña de información y solcialización a traves de medios de comunicación orales y escitos y página web.
Informacion actualizada en cartelera, televisor, pendones y demás medios de que se disponga.</t>
  </si>
  <si>
    <t xml:space="preserve">Servicio de atención a la comunidad (SAC) </t>
  </si>
  <si>
    <r>
      <rPr>
        <b/>
        <sz val="12"/>
        <color theme="1"/>
        <rFont val="Arial"/>
        <family val="2"/>
      </rPr>
      <t>Subcomponente/proceso 3</t>
    </r>
    <r>
      <rPr>
        <sz val="12"/>
        <color theme="1"/>
        <rFont val="Arial"/>
        <family val="2"/>
      </rPr>
      <t xml:space="preserve">
Talento Humano</t>
    </r>
  </si>
  <si>
    <t>Afianzar la cultura de servicio al ciudadano en los Servidores Públicos,  mediante programas de capacitación y sensibilización.</t>
  </si>
  <si>
    <t>Durante la presente vigencia realizar una jornada de sensibilización sobre atención al ciudadano en los servidores de la entidad.</t>
  </si>
  <si>
    <t xml:space="preserve">Recursos Humanos y Servicio de atencion a la comunidad (SAC) </t>
  </si>
  <si>
    <t>30 de Junio de 2018</t>
  </si>
  <si>
    <r>
      <rPr>
        <b/>
        <sz val="12"/>
        <color theme="1"/>
        <rFont val="Arial"/>
        <family val="2"/>
      </rPr>
      <t>Subcomponente/proceso 4</t>
    </r>
    <r>
      <rPr>
        <sz val="12"/>
        <color theme="1"/>
        <rFont val="Arial"/>
        <family val="2"/>
      </rPr>
      <t xml:space="preserve">
Normativo y procedimental</t>
    </r>
  </si>
  <si>
    <t xml:space="preserve">Actualizar el acto administrativo de reglamento interno de PQR y denuncias.
</t>
  </si>
  <si>
    <t>Acto administrativo de reglamento interno de PQR y denuncias actualizado</t>
  </si>
  <si>
    <t>Servicio de atencion a la comunidad (SAC) - Participación Social - Planeación - Juridica y Alta dirección</t>
  </si>
  <si>
    <r>
      <rPr>
        <b/>
        <sz val="12"/>
        <color theme="1"/>
        <rFont val="Arial"/>
        <family val="2"/>
      </rPr>
      <t>Subcomponente/proceso 5</t>
    </r>
    <r>
      <rPr>
        <sz val="12"/>
        <color theme="1"/>
        <rFont val="Arial"/>
        <family val="2"/>
      </rPr>
      <t xml:space="preserve">
Relacionamiento con el ciudadano</t>
    </r>
  </si>
  <si>
    <t>Medir la satisfacción del ciudadano en relación con los trámites y servicios que presta la Entidad.</t>
  </si>
  <si>
    <t>Evaluar trimestralmente la encuesta  para medir la satisfacción del ciudadano</t>
  </si>
  <si>
    <t>Servicio de atencion a la comunidad (SAC) - Participación Social</t>
  </si>
  <si>
    <t>5.2</t>
  </si>
  <si>
    <t>Identificar necesidades, expectativas e intereses del ciudadano para gestionar la atención adecuada y oportuna</t>
  </si>
  <si>
    <t>Establecer estadísticamente cuáles son las solicitudes y necesidades más comunes por las cuales acude el ciudadano al IDS.</t>
  </si>
  <si>
    <t>Servicio de atencion a la comunidad (SAC) quien coordina a nivel institucional.</t>
  </si>
  <si>
    <t xml:space="preserve">Semestral </t>
  </si>
  <si>
    <r>
      <t>Fecha de Publicación:</t>
    </r>
    <r>
      <rPr>
        <b/>
        <u/>
        <sz val="14"/>
        <color theme="1"/>
        <rFont val="Arial"/>
        <family val="2"/>
      </rPr>
      <t xml:space="preserve"> 31 de Enero de 2018</t>
    </r>
  </si>
  <si>
    <t>Plan Anticorrupción y de Atención al CIudadano</t>
  </si>
  <si>
    <r>
      <rPr>
        <b/>
        <u/>
        <sz val="18"/>
        <color theme="8" tint="-0.249977111117893"/>
        <rFont val="Arial"/>
        <family val="2"/>
      </rPr>
      <t>Componente 5:</t>
    </r>
    <r>
      <rPr>
        <b/>
        <sz val="18"/>
        <color theme="1"/>
        <rFont val="Arial"/>
        <family val="2"/>
      </rPr>
      <t xml:space="preserve"> Transparencia y Acceso a la Informcaión</t>
    </r>
  </si>
  <si>
    <t>Indicadores</t>
  </si>
  <si>
    <r>
      <rPr>
        <b/>
        <sz val="12"/>
        <color theme="1"/>
        <rFont val="Arial"/>
        <family val="2"/>
      </rPr>
      <t>Subcomponente/proceso 1</t>
    </r>
    <r>
      <rPr>
        <sz val="12"/>
        <color theme="1"/>
        <rFont val="Arial"/>
        <family val="2"/>
      </rPr>
      <t xml:space="preserve">
Lineamientos de Transparencia
Activa</t>
    </r>
  </si>
  <si>
    <t>Realizar un diagnostico de la información publicada, de acuerdo a la norma de transparencia y acceso a la información.</t>
  </si>
  <si>
    <t>Diagnóstico realizado</t>
  </si>
  <si>
    <t>Diagnóstico elaborado</t>
  </si>
  <si>
    <t>Abril de 2018</t>
  </si>
  <si>
    <t>Mantener actualizada la página web con la información de acuerdo a la Ley de transparencia y acceso a la información.</t>
  </si>
  <si>
    <t>Enlace de transparencia y acceso a la información en la página web</t>
  </si>
  <si>
    <t># de publicaciones/# total de publicaciones solicitadas</t>
  </si>
  <si>
    <t>1.3</t>
  </si>
  <si>
    <t>Mantener actualizados en la plataforma SUIT los trámites y OPA de la entidad</t>
  </si>
  <si>
    <t>Trámites y OPA registrados y actualizados en el SUIT</t>
  </si>
  <si>
    <t># de trámites inscritos/# total de trámites</t>
  </si>
  <si>
    <t>Planeación y Sistemas de Información junto a las dependencias y grupos involucrados</t>
  </si>
  <si>
    <t>1.4</t>
  </si>
  <si>
    <t>Asegurar el registro de los contratos de Función Pública en el SECOP y SIA OBSERVA</t>
  </si>
  <si>
    <t>100% de los contratos registrados</t>
  </si>
  <si>
    <t># de contratos publicados / #  contratos celebrados</t>
  </si>
  <si>
    <t>Recursos Fìsicos, Recursos Humanos, Prestación de Servicios y Salud Pública Colectiva</t>
  </si>
  <si>
    <t>1.5</t>
  </si>
  <si>
    <t>Identificar, analizar, estructurar, aprobar y publicar datos abiertos</t>
  </si>
  <si>
    <t>Datos abiertos publicados</t>
  </si>
  <si>
    <t># de datos abiertos publicados / #  de datos abiertos conformados</t>
  </si>
  <si>
    <t>Sistemas de Información junto a todas la dependencias y grupos</t>
  </si>
  <si>
    <r>
      <rPr>
        <b/>
        <sz val="12"/>
        <color theme="1"/>
        <rFont val="Arial"/>
        <family val="2"/>
      </rPr>
      <t>Subcomponente/proceso 2</t>
    </r>
    <r>
      <rPr>
        <sz val="12"/>
        <color theme="1"/>
        <rFont val="Arial"/>
        <family val="2"/>
      </rPr>
      <t xml:space="preserve">
Lineamientos de Transparencia
Pasiva</t>
    </r>
  </si>
  <si>
    <t>Permitir a los usuarios dar seguimiento en línea de las PQRSD</t>
  </si>
  <si>
    <t>Software adquirido</t>
  </si>
  <si>
    <t>Software implementado</t>
  </si>
  <si>
    <t>Servicio de Atención a la Comunidad, Planeación y Sistemas de Información</t>
  </si>
  <si>
    <t>Octubre de 2018</t>
  </si>
  <si>
    <r>
      <rPr>
        <b/>
        <sz val="12"/>
        <color theme="1"/>
        <rFont val="Arial"/>
        <family val="2"/>
      </rPr>
      <t>Subcomponente/proceso 3</t>
    </r>
    <r>
      <rPr>
        <sz val="12"/>
        <color theme="1"/>
        <rFont val="Arial"/>
        <family val="2"/>
      </rPr>
      <t xml:space="preserve">
Elaboración los Instrumentos
de Gestión de la
Información</t>
    </r>
  </si>
  <si>
    <t>Actualizar el inventario de activos de información y el índice de Información Clasificada y Reservada teniendo en cuenta los requerimientos de GEL</t>
  </si>
  <si>
    <t>Publicación en la página web la actaulización del Inventario de activos de información e Índice de información clasificada y reservada</t>
  </si>
  <si>
    <t>Publicaciones</t>
  </si>
  <si>
    <t>Jurídica y Planeación y Sistemas de Información</t>
  </si>
  <si>
    <t>Agosto de 2018</t>
  </si>
  <si>
    <r>
      <rPr>
        <b/>
        <sz val="12"/>
        <color theme="1"/>
        <rFont val="Arial"/>
        <family val="2"/>
      </rPr>
      <t>Subcomponente/proceso 4</t>
    </r>
    <r>
      <rPr>
        <sz val="12"/>
        <color theme="1"/>
        <rFont val="Arial"/>
        <family val="2"/>
      </rPr>
      <t xml:space="preserve">
Criterio Diferencial de
Accesibilidad</t>
    </r>
  </si>
  <si>
    <t>Cambiar el diseño de la página web que cumpla con criterios diferencial de accesibilidad y a los lineamientos de la política editorial de la entidad</t>
  </si>
  <si>
    <t>Página web con nuevo diseño</t>
  </si>
  <si>
    <t>Página web actualizada</t>
  </si>
  <si>
    <r>
      <rPr>
        <b/>
        <sz val="12"/>
        <color theme="1"/>
        <rFont val="Arial"/>
        <family val="2"/>
      </rPr>
      <t>Subcomponente/proceso 5</t>
    </r>
    <r>
      <rPr>
        <sz val="12"/>
        <color theme="1"/>
        <rFont val="Arial"/>
        <family val="2"/>
      </rPr>
      <t xml:space="preserve">
Monitoreo del Acceso a
la Información Pública</t>
    </r>
  </si>
  <si>
    <t>Mantener informado al ciudadado del comportamiento de las solicitudes de acceso a la información pública</t>
  </si>
  <si>
    <t>Publicación del Informe de Acceso a la Información Pública</t>
  </si>
  <si>
    <t>Capítulo incluido en el informe de PQRSD/ Informe PQRSD</t>
  </si>
  <si>
    <t>Servicio de Atención a la Comunidad y Sistemas de Información</t>
  </si>
  <si>
    <t>Recursos Financieros, Atención en Salud, Recursos Humanos, Jurídica,  Planeación (Arquitectura) (Sistemas)</t>
  </si>
  <si>
    <t>Recursos Financieros, Atención en Salud, Recursos Humanos, Jurídica,  Planeación Sistemas</t>
  </si>
  <si>
    <t>Grupo Financiero con responsabilidad de las ESE como empleadoras y las Entidades Administradoras  (Cesantías, Salud, Pensiones y ARL)</t>
  </si>
  <si>
    <t>Recuros Financieros, Atención en Salud.</t>
  </si>
  <si>
    <t>Recuros Financieros, Presupuesto y Pagaduría.</t>
  </si>
  <si>
    <t>Lograr el 100% de
las actividades
planeadas con
eficiencia y
oportunidad.</t>
  </si>
  <si>
    <t>Desarrollo del 100% del Proceso interno de competencia de Recursos Humanos correspondiente al servicio social obligatorio y RETHUS</t>
  </si>
  <si>
    <t>consolidacion ejecucion y publicacion en pagina web del plan estrategico de talento humano para la actual vigencia</t>
  </si>
  <si>
    <t xml:space="preserve">Elaboracion, consolidacion y seguimiento del plan anual de vacantes </t>
  </si>
  <si>
    <t xml:space="preserve">Elaboracion, consolidacion, seguimiento y publicacion del plan institucional de capacitacion </t>
  </si>
  <si>
    <t xml:space="preserve">Elaboracion, consolidacion y seguimiento del plan de prevision de recursos humano </t>
  </si>
  <si>
    <t xml:space="preserve">Elaboracion, consolidacion y seguimiento del plan de trabajo anual en seguridad y salud en el trabajo </t>
  </si>
  <si>
    <t>Revision del100% de los formatos de recurso humano decreto 2193 de las ESES en las fechas estipuladas.</t>
  </si>
  <si>
    <t>Liquidacion de l 100% de las nominas y salarios de los funcionarios y exfuncionarios del IDS</t>
  </si>
  <si>
    <t>Dirección/CRUE/Salud Pública/Atención en Salud/Prestación de Servicios</t>
  </si>
  <si>
    <t>Vigilancia en Salud Pública/CRUE/Salud Ambiemtal/Salud Mental/vida saludable y enfermedades Transmisibles/Coordinador de Salud Pública</t>
  </si>
  <si>
    <t>GESTION EN SALUD PUBLICA</t>
  </si>
  <si>
    <t>PROMOCION Y PREVENCION EN SALUD PUBLICA</t>
  </si>
  <si>
    <t>VIGILANCIA Y CONTROL EN SALUD PUBLICA</t>
  </si>
  <si>
    <t>LABORATORIO DE SALUD PUBLICA</t>
  </si>
  <si>
    <t>DT POBLACIONES VULNERABLES (Víctimas)</t>
  </si>
  <si>
    <t>DT POBLACIONES VULNERABLES (Discapacidad)</t>
  </si>
  <si>
    <t>CENTRO REGULADOR DE URGENCIAS Y EMERGENCIAS</t>
  </si>
  <si>
    <t>CONTROL INTERNO DE GESTION</t>
  </si>
  <si>
    <t>GESTION JURIDICA DE RECUPERACION DE CARTERA</t>
  </si>
  <si>
    <t>POBLACIONES VULNERABLES (NNA)</t>
  </si>
  <si>
    <t>POBLACIONES VULNERABLES (ETNIAS)</t>
  </si>
  <si>
    <t xml:space="preserve">MACROPROCESO </t>
  </si>
  <si>
    <t>Direccionamiento
Estrategico</t>
  </si>
  <si>
    <t>Direccionamiento</t>
  </si>
  <si>
    <t>Estrategico</t>
  </si>
  <si>
    <t>Gestión de Control Interno</t>
  </si>
  <si>
    <t>GESTION JURIDICA</t>
  </si>
  <si>
    <t xml:space="preserve">GESTION CONTRACTUAL </t>
  </si>
  <si>
    <t>GESTION FINANCIERA</t>
  </si>
  <si>
    <t xml:space="preserve">ATENCION EN SALUD </t>
  </si>
  <si>
    <t xml:space="preserve">SALUD PUBLICA </t>
  </si>
  <si>
    <t>Mediante circulares N° 108 -109 del 10-03-2022, se convoca al I Mesa de Salud y Subcomite de medidas de rehabilitación vigencia 2022, se realiza convocatoria mediante correo electronico , la I Mesa de Salud y Sucomite se lideró el 28 de Marzo 2022 del cual se elabora acta N° V012</t>
  </si>
  <si>
    <t>LAS DEMANDAS RADICADAS EN EL TRIMESTRE, SE CONTESTAN DENTRO DE LOS TERMINOS EN EL MISMO TRIMETRES O EN EL SIGUIENTE.</t>
  </si>
  <si>
    <t>%</t>
  </si>
  <si>
    <t>SE PRESENTRA EN EL TRANSCURSO DEL SEGUNDO SEMESTRE DEL AÑO</t>
  </si>
  <si>
    <t>Grupo Financiero - Asesores con responsabilidad de las ESE para documento de distribución y ejecución Recursos de Oferta del Sistema General de Participaciones</t>
  </si>
  <si>
    <t>Grupo financiero - Asesores seguimiento a los recursos asignados por el MSPS a las ESE</t>
  </si>
  <si>
    <t>Recursos Financieros- Asesores-</t>
  </si>
  <si>
    <t>Recursos Financieros- Ministerio de Salud y Hacienda</t>
  </si>
  <si>
    <t xml:space="preserve">Recuros Financieros, Presupuesto, Tesoreria  y Prestación de Servicios de Salud </t>
  </si>
  <si>
    <t>Avances esperados y ejecutados en los Informes de Gestion, Planes de Accion. 
Logro de Metas Planteadas 
Mejoramiento de Gestión</t>
  </si>
  <si>
    <t>Formulacion y consolidacion de plan de desarrollo departamental  para el sector salud 
Logro de Metas Planteadas 
Mejoramiento de Gestión</t>
  </si>
  <si>
    <t>Avances esperados en el Plan Anticorrupcion, acciones preventivas, correctivas y de mejoramiento.</t>
  </si>
  <si>
    <t>Cumplir con los lineamientos del Ministerio de Salud en cuanto al Plan Territorial de Salud</t>
  </si>
  <si>
    <t>Cumplimiento de la Resolución 2003 de 2014 para la vigencia 2016</t>
  </si>
  <si>
    <t>Cumplir con la entrega de informes oportunos a los diferentes Entes de Control</t>
  </si>
  <si>
    <t>Fomentar la cultura de gestión de proyectos del Instituto Departamental de Salud</t>
  </si>
  <si>
    <t>Dar cumplimiento a las politicas y lineamientos  del modelo integrado de planeacion y gestion MIPG</t>
  </si>
  <si>
    <t>Cumplir con los estandares de la Normatividad de la Ley General de Archivo</t>
  </si>
  <si>
    <t>Concientizar en la entidad la importancia de la implementación de la Política Digital</t>
  </si>
  <si>
    <t>Software cumpliendo con la normatividad y los procedimeintos establecidos por la Entidad</t>
  </si>
  <si>
    <t>Mantener actualizados los contenidos de la página web de la entidad en  cumplimiento de la normatividad vigente.</t>
  </si>
  <si>
    <t>Garantizar el óptimo funcionamiento de las tecnologías de información y comunicación.</t>
  </si>
  <si>
    <t>Proyectos tecnológicos alineados con los objetivos institucionales y con el Modelo integrado de Planeación y Gestión</t>
  </si>
  <si>
    <t>Asistencia tecnica en la formulacion del Plan de Acción Institucional 2024 programado con Coordinadores de Grupos, Subgrupos y Dimensiones del PDSP,  Planeación y el Director del IDS</t>
  </si>
  <si>
    <t>Plan de Acción  Institutocional 2024</t>
  </si>
  <si>
    <t>Elaboración de  plan de Accion  institucional 2024</t>
  </si>
  <si>
    <t>Documento Plan de Accion Revisado y consolidado</t>
  </si>
  <si>
    <t>Elaboración de Informe de Evaluación y Seguimiento trimestralmente del Plan de Acción Institucional 2024</t>
  </si>
  <si>
    <t>Documento Informe de Gestion Revisado y consolidado</t>
  </si>
  <si>
    <t>Participacion en mesas de concertacion realizadas en las subregiones para el desarrollo de la consolidacion de nuevo plan de desarrollo departamentan para periodo de gobierno 2024-2027</t>
  </si>
  <si>
    <t>Documento establecido por parte de equipo tecnico - Gobernacion</t>
  </si>
  <si>
    <t>Revisión metas e indicadores de ejecucion con respecto a lo definido en plan de desarrollo departamental para el sector salud en el periodo de gobierno 2024-2027</t>
  </si>
  <si>
    <t>Documento previamente entregado y Actas</t>
  </si>
  <si>
    <t xml:space="preserve">Presentación a los Miembros del CTSSS, Asamblea Departamental y al Sr.Gobernador junto al procesos de rendicion de cuentas </t>
  </si>
  <si>
    <t xml:space="preserve">elaboracion y socializacion de informe </t>
  </si>
  <si>
    <t>Realizar mesas de trabajo para identificar los riesgos de corrupcion de la Entidad</t>
  </si>
  <si>
    <t xml:space="preserve">Actas de Reuniones y firmas de asistencias
</t>
  </si>
  <si>
    <t>Elaborar el Plan Anticorrupcion de la Entidad 2024</t>
  </si>
  <si>
    <t>Documento elaborado</t>
  </si>
  <si>
    <t xml:space="preserve">Publicar en la web el Plan de Anticorrupcion </t>
  </si>
  <si>
    <t>página web web institucional - del Plan anticorrupcion</t>
  </si>
  <si>
    <t>Socializar e informar sobre el Plan de Anticorrupcion  y de Atencion al Ciudadano a LA Dirección y todos los Coordinadores de la Entidad.</t>
  </si>
  <si>
    <t>Brindar apoyo técnico a nivel institucional en los  procesos de adaptación y adopción de los contenidos establecidos en el Plan Decenal de Salud Publica en cada cuatrenio a través del Plan Territorial de Salud (Departamento y Municipios) mediante reuniones o informes con el equipo  técnico (sector salud) para la formulación, implementación, monitoreo y evaluación del plan territorial de salud del departamento en cumplimiento de la Res. 0545 de fecha  27/11/14 de l Gobierno Departamental  y la Res.  No. 02230 de fecha  7/07/17 del IDS.</t>
  </si>
  <si>
    <t xml:space="preserve">Actas con asistencias a las reuniones, informes y circulares informativas. </t>
  </si>
  <si>
    <t>Relizar monitoreo los avances en el cargue de la plataforma e Informe del reporte avance cargue en Portal Web del PTS del Departamento y brindar asesoria a los responsables del monitoreo por parte de las 8 dimensiones transversales y las 2 dimensiones prioritarias del PTS, como integrantes del equipo técnico territorial para la formulación, implementación, monitoreo y evaluación del plan territorial de salud del departamento</t>
  </si>
  <si>
    <t>Presentación y aprobación del plan de acción en salud-pas y el componente operativo anual de inversiones coai 2024 ante el consejo de gobierno</t>
  </si>
  <si>
    <t>Acta de Consejo de gobierno y listado de asistencias</t>
  </si>
  <si>
    <t>Participacion en el proceso de diagnostico  formulacion y aprobacion del plan de desarrollo departamental 2024-2027 y Plan Territorial de Salud</t>
  </si>
  <si>
    <t>Ordenanza de aprobacion y documento plan de desarrollo Dptal y PTS</t>
  </si>
  <si>
    <t>Asesorar y verificar el cumplimento del estandar de infraestructura fisica de la Resolución 3100 de 2014</t>
  </si>
  <si>
    <t>Plano revisado y firmado</t>
  </si>
  <si>
    <t xml:space="preserve">Revisar, verificar y consolidar la información solicitada por los diferentes Entes de Control </t>
  </si>
  <si>
    <t>Documentos</t>
  </si>
  <si>
    <t xml:space="preserve">Apoyar la realización de los proyectos de Inversión del Instituto Departamental de salud , para acceder a la asignación de recursos.                                              
Apoyar el levantamiento de información para fundamentar el marco lógico de proyectos de Inversión del Instituto Departamental e salud.
Radicar los proyectos de inversión en el banco de proyectos de planeacion departamental para la asignacion de codigo BPIN.
</t>
  </si>
  <si>
    <t>Fichas MGA WEB
Inscirpcion Sistema 
Interno de Radicacion de Proyectos
Radicacion Banco de Proyectos de la Gobernacion</t>
  </si>
  <si>
    <t>Revisar los diferenctes documentos (caracterizacion, procedimientos, formatos) referentes al sistema integrado de gestión  y proponer ajustes a los mismos.</t>
  </si>
  <si>
    <t xml:space="preserve">Documentos recibidos para ajustes y aprobación en el sistema integrado de gestion </t>
  </si>
  <si>
    <t>Dirección, Coordinadores de Grupos, subgrupos y dependencias del IDS y la oficina de planeación</t>
  </si>
  <si>
    <t>Realizar la  emision, distribución y control de documentos del sistema de gestion de la calidad.</t>
  </si>
  <si>
    <t>Control de documentos y registros</t>
  </si>
  <si>
    <t xml:space="preserve">Desarrollo de gestiones ante la Gobernacion del Deaprtamento en la aprobacion de las TRD para el IDS </t>
  </si>
  <si>
    <t>Documento actualizado y aprobado</t>
  </si>
  <si>
    <t>Planeación y Archivo</t>
  </si>
  <si>
    <t>seguimiento al Plan Institucional de Archivos - PINAR</t>
  </si>
  <si>
    <t>Formular plan de mejoramiento archivistico</t>
  </si>
  <si>
    <t>Documento elaborado y aprobado</t>
  </si>
  <si>
    <t>Planeación y Sistemas de Inf</t>
  </si>
  <si>
    <t xml:space="preserve"> Diagnostico Integral de Archivos</t>
  </si>
  <si>
    <t xml:space="preserve">Cronograma, actas, listado de asistencia </t>
  </si>
  <si>
    <t>Planeación</t>
  </si>
  <si>
    <t>Desarrollar capacitaciones y asistencias tecnicas todos los actores del sistema.</t>
  </si>
  <si>
    <t>Cronograma de capacitación y/o asistencia técnica
Actas y listados de asistencias</t>
  </si>
  <si>
    <t>Apoyar tecnicamente en las auditorias realizadas por los entes de control.</t>
  </si>
  <si>
    <t xml:space="preserve">Plan Anual de Auditoria
Cronograma de Auditoria
</t>
  </si>
  <si>
    <t>Planeación - Control Interno y Dirección</t>
  </si>
  <si>
    <t>Realización del Comité de Gestion y Desempeño de MIPG</t>
  </si>
  <si>
    <t>Actas y listado de asistencias</t>
  </si>
  <si>
    <t>Planeación, Sistemas de Información y Control Interno</t>
  </si>
  <si>
    <t>Seguimiento y revisión a las tareas de clasificación, organización, descripcion, actualización  e identificacion de los inventariós documentales de los archivos de gestión de todas las oficinas productoras</t>
  </si>
  <si>
    <t>cronograma - inventarios documental</t>
  </si>
  <si>
    <t xml:space="preserve">Radicar proyecto de fortalecimiento de la gestion documental del instituto departamental de salud presentado en la gobernacion departamental  </t>
  </si>
  <si>
    <t xml:space="preserve">correos institucionales,  comunicaciones </t>
  </si>
  <si>
    <t>Recepción, verificación, radicación en el SIEDOC Documental y distribución de la correspondencia externa recibida.</t>
  </si>
  <si>
    <t>Numero de radicados y registros en el SIEDOC documental</t>
  </si>
  <si>
    <t>Atención a consulta  y prestamo de Documentos en el archivo central</t>
  </si>
  <si>
    <t>Numero de consultas</t>
  </si>
  <si>
    <t xml:space="preserve">oficios de gestion radicados en planeacion departamental </t>
  </si>
  <si>
    <t xml:space="preserve">Capacitar al personal de la Institucion de acuerdo con las necesidades detectadas en los procesos de Gestión Documental. </t>
  </si>
  <si>
    <t>Cronograma, registro fotografico,Listado de Asistencias y Actas de capacitaciones</t>
  </si>
  <si>
    <t xml:space="preserve">Programar jornadas de fumigación y desinfeccion a los archivos </t>
  </si>
  <si>
    <t>Cronograma - comunicaciones</t>
  </si>
  <si>
    <t>Dar seguimiento al PETI y al Sistema de Gestión de Seguridad Informática
Aplicar los lineamientos TIC para el Estado, TIC para la sociedad y los elementos habilitadores de la Política Digital
Dar seguimiento al Plan de Seguridad y Privacidad de la Información
Realizar el proceso de transición al protocolo IPv6 en convivencia con el protocolo IPv4
Dar seguimiento al Plan de Acción de Gobierno Digital
Dar continuidad al programa de correcta disposición final de los residuos tecnológicos - RAEE de acuerdo con la normatividad del gobierno nacional</t>
  </si>
  <si>
    <t>Planes PETI, Plan de tratamiento de riesgos de Seguridad y Privacidad de la Información y Plan de Seguridad y Privacidad de la Información  publicados en la página web institucional.
Presentación del seguimiento a los planes PETI, Plan de tratamiento de riesgos de Seguridad y Privacidad de la Información y Plan de Seguridad y Privacidad de la Información ante el Comité Institucional de Gestión y Desempeño 
Entrega al distribuidor autorizado  de los elementos de la Entidad con concepto de improductivos, obsoletos
y  que se encuentran en mal estado</t>
  </si>
  <si>
    <t>Socializar software adquiridos
Mantener actualizado el catálogo de sistemas de información.
Prestar soporte técnico en la implementación del software
Dar seguimiento a los ajustes pertinentes del software.</t>
  </si>
  <si>
    <t>Catálogo de sistemas de información</t>
  </si>
  <si>
    <t>Socializar la Guía de mantenimiento
preventivo y correctivo a los equipos informáticos de la Entidad y las Políticas de Seguridad Informática</t>
  </si>
  <si>
    <t xml:space="preserve">Lista de asistencia a socializaciones de la Guía de mantenimiento
preventivo y correctivo a los equipos informáticos de la Entidad y las Políticas de Seguridad y Privacidad de la Información.
Formatos de solicitud interna </t>
  </si>
  <si>
    <t>Prestar soporte técnico oportuno y mantener continuidad en los servicios tecnológicos.</t>
  </si>
  <si>
    <t>Formatos de solicitud interna</t>
  </si>
  <si>
    <t>Aportar a la planificación y ejecución de proyectos para el fortalecimiento de tecnologías de la información y comunicaciones</t>
  </si>
  <si>
    <t>Proyectos de fortalecimiento TIC</t>
  </si>
  <si>
    <t>N/A</t>
  </si>
  <si>
    <t xml:space="preserve"> (Informe avance Plan de accion / informes de seguimiento planeados en el año)  * 100 </t>
  </si>
  <si>
    <t>(Metas alcanzadas por la entidad para la vigencia/ Total metas planeadas por la entidad en la vigencia) * 100</t>
  </si>
  <si>
    <t xml:space="preserve">informes entregados y socializados </t>
  </si>
  <si>
    <t>Numero de capacitaciones realizadas / Numero de capacitaciones programadas</t>
  </si>
  <si>
    <t xml:space="preserve">(Numero de  socializaciones realizadas / Numero Socializaciones programadas)  *  100
</t>
  </si>
  <si>
    <t>Sumatoria de estrategias presentadas para la adopcion del plan Decenal</t>
  </si>
  <si>
    <t>(Número de acciones implementadas/número de acciones propuestas en la estrategia) * 100</t>
  </si>
  <si>
    <t xml:space="preserve">(Numero de  capacitaciones realizadas / Numero capacitaciones programadas)  *  100
</t>
  </si>
  <si>
    <t>Sumatoria de proyectos  de inversion del Instituto relacionados en el banco de proyectos</t>
  </si>
  <si>
    <t xml:space="preserve">No. de documentos analisadospor el SIG  y evaluados / total de documentos entregados. </t>
  </si>
  <si>
    <t xml:space="preserve"># de procesos aplicando la actualizacion modificacion de sus procedimientos en busca del lineamiento del MIPG (reuniones y/o asistencias tecnicas) / total de procesos de la instituto departamental de salud </t>
  </si>
  <si>
    <t>No.de documentos aprobados por direccion y publicados / total de documentos entregados al SIG</t>
  </si>
  <si>
    <t xml:space="preserve">concepto entregado por parte de Archivo General del departamento </t>
  </si>
  <si>
    <t>Actas de reunion y entrega de formatos de seguimiento a planes de mejora</t>
  </si>
  <si>
    <t xml:space="preserve">No. de capacitaciones realizadas en pro del SIG / total de capacitaciones programadas </t>
  </si>
  <si>
    <t xml:space="preserve">No. de auditorias y capacitaciones externas al ids / total de auditorias y capacitaciones asistidas </t>
  </si>
  <si>
    <t>Numero de reuniones realizadas de Comites/ Numero de reuniones programadas de Comites</t>
  </si>
  <si>
    <t xml:space="preserve"> (Numero de capacitaciones realizadas / Numero capacitaciones  programadas)  *  100</t>
  </si>
  <si>
    <t>Planes de Gobierno Digital elaborados/Total de planes requeridos por normatividad  * 100</t>
  </si>
  <si>
    <t xml:space="preserve">Publicaciones realizadas/Total de solicitudes de publicación * 100
</t>
  </si>
  <si>
    <r>
      <t xml:space="preserve">Vigencia: </t>
    </r>
    <r>
      <rPr>
        <b/>
        <u/>
        <sz val="14"/>
        <rFont val="Arial"/>
        <family val="2"/>
      </rPr>
      <t>2024</t>
    </r>
  </si>
  <si>
    <t>Desarrollar el Documento del Plan de Desarrollo 2024-2027 y Plan Territorial de Salud</t>
  </si>
  <si>
    <t>Fortalecer la Unidad de Archivo y correspondencia en equipos de digitalización e insumos archivisticos , teniendo en cuental la proyeccion del Recurso humano en la vigencia 2024-2027</t>
  </si>
  <si>
    <t>Mantener  en 98%  la cobertura Universal del SGSSS en los 40 municipios del Departamento, incluyendo los 8 municipios PDET</t>
  </si>
  <si>
    <t>Asesoria, Asistencia tecnica y  Seguimiento a los municipios para la afiliacion a los PPNA</t>
  </si>
  <si>
    <t>Circular
Actas, 
correos, listados de asistencia</t>
  </si>
  <si>
    <t>No. de asesoria a municipios/ total de municipios
No. de asesoria a poblacion solicitante/ total de solicitantes
No. de seguimiento a municipios / Total de municipios</t>
  </si>
  <si>
    <t>Cruce de usuarios afiliados frentea la base de datos del sisben nacional para identificar que poblacion no se encuentra sisbenizada</t>
  </si>
  <si>
    <t>Base de datos</t>
  </si>
  <si>
    <t>No. Reportes cruce base de datos</t>
  </si>
  <si>
    <t>Monitoreo  a los 40 municipios  de las actas de reunion mensual con las eps, donde se refleje el consolidado de ingresos de ppna mensualmente</t>
  </si>
  <si>
    <t>Acta de Reunión</t>
  </si>
  <si>
    <t>No. de municipios asistidos / total de municipios</t>
  </si>
  <si>
    <t xml:space="preserve">Asistencia Tecnica  y seguimiento a municipios a los procesos del regimen subsidiado.
</t>
  </si>
  <si>
    <t>Acta</t>
  </si>
  <si>
    <t>No. de municipios asistidos/ Total de municipios</t>
  </si>
  <si>
    <t>Realizar seguimiento alos municipios sobre el acto administrativo que garantice la continuidad y la universalidad del regimen subsidiado</t>
  </si>
  <si>
    <t>Acto administrativo municipal</t>
  </si>
  <si>
    <t>No. de actos administrativos por municipio / Total de municipios</t>
  </si>
  <si>
    <t xml:space="preserve">40 municipios  con Asistencia Técnica y visitas de Vigilancia y Seguimiento en la ejecución de las competencias en Aseguramiento, incluyendo los 8 municipios PDET </t>
  </si>
  <si>
    <t>Gestion para comprometer los recursos de rentas departamentales para el cofinanciamiento del regimen subsidiado a los 40 municipios del departamento</t>
  </si>
  <si>
    <t>Acto administrativo , 
CDP , 
RP</t>
  </si>
  <si>
    <t>No. recursos departamentales comprometidos / Total de recursos departamentales de regimen subsidiado comprometidos</t>
  </si>
  <si>
    <t>Gestion para el giro efectivo de los recurso departamentales a la administradora del SGSSS - ADRES</t>
  </si>
  <si>
    <t>Formato de Giro</t>
  </si>
  <si>
    <t>No. de giros a ADRES / Total de giros  a ADRES</t>
  </si>
  <si>
    <t>Según Demanda</t>
  </si>
  <si>
    <t>Seguimiento al  descargue presupuestal de los recursos sin situacion de fondos por parte de los municipios acorde a  LMA</t>
  </si>
  <si>
    <t>Comprobante de Egresos</t>
  </si>
  <si>
    <t>No. de seguimientos a descargue de recursos / Total de seguimientos programados.</t>
  </si>
  <si>
    <t>Revision de la informacion cargada en las auditorias GAUDI ejecutadas por los municipios</t>
  </si>
  <si>
    <t>Actas de revision</t>
  </si>
  <si>
    <t>Numero de actas de revision de auditorias GAUDI de municipios / Total de municipios</t>
  </si>
  <si>
    <t>100% de  EAPB  con Seguimiento y Monitoreo por parte del Ente Territorial</t>
  </si>
  <si>
    <t>Vigilar el cumplimiento de depuracion de cartera y conciliacion de cuentas a las IPS por parte de las ERP y repòrte a la Superintendencia Nacional de Salud</t>
  </si>
  <si>
    <t>Mesa de conciliacion , 
Compromisos de depuracion y pago</t>
  </si>
  <si>
    <t>No. de mesas realizadas / Total de mesas programadas</t>
  </si>
  <si>
    <t>Auditorías de seguimiento a las EAPB regimen Contributivo y Subsidiado habilitadas en el departamento mediante la guia GAUDI</t>
  </si>
  <si>
    <t>Actas</t>
  </si>
  <si>
    <t>No. de auditorias GAUDI realizadas / Total de auditorias programadas</t>
  </si>
  <si>
    <t>Seguimiento a las EAPB en  la Ejecución de acciones de Salud pública de las Dimensiones de salud Mental y Dimensión de Poblaciones vulnerables.</t>
  </si>
  <si>
    <t xml:space="preserve">No. de Seguimiento </t>
  </si>
  <si>
    <t>Auditorias programa desnutricion en menores de 5 años a las EAPB basados en resolucion 2350 de 2020</t>
  </si>
  <si>
    <t>No. de auditorias  realizadas / Total de auditorias programadas</t>
  </si>
  <si>
    <t>Visita de auditoria a las eps del regimen especial y de excepcion que operan en el departamento en el cumplimiento de la normatividad vigente</t>
  </si>
  <si>
    <t xml:space="preserve"> Actas </t>
  </si>
  <si>
    <t>No. de auditorias realizadas a EPS reg especial y excepcion / Total de auditorias programadas</t>
  </si>
  <si>
    <t>Informe ante la Supersalud y MSPS del seguimiento programa desnutricion en las EAPB basados en resolucion 2350 de 2020</t>
  </si>
  <si>
    <t>Informes</t>
  </si>
  <si>
    <t xml:space="preserve">No.de informes enviados / Total de informes a enviar </t>
  </si>
  <si>
    <t>Tramite administrativo y gestión de quejas interpuestas por la prestación de servicios de salud, en contra de las EAPB y regímenes especiales y de excepción del Departamento de Norte de Santander.</t>
  </si>
  <si>
    <t>Base de datos, en donde se relaciona toda la información de las quejas recibidas y tramitadas por parte de la oficina de Atención en Salud</t>
  </si>
  <si>
    <t>No. de tramites agilizados</t>
  </si>
  <si>
    <t xml:space="preserve">Participación en el Seguimiento a las EPS en la Implementación de las RIAS. </t>
  </si>
  <si>
    <t>Acta de Reunión , Reportes , Circulares , Correos</t>
  </si>
  <si>
    <t>Participacion y seguimiento de los equipos basicos en salud en el marco de la estrategia Atencion Primaria en Salud APS</t>
  </si>
  <si>
    <t xml:space="preserve">Circular, 
Informes, Registros </t>
  </si>
  <si>
    <t>16 ESEs con Seguimiento al programa Territorial de rediseño, reorganización y modernización de la red pública del Departamento aprobado por el Ministerio de Salud y Protección Social, en los servicios de baja, mediana y alta complejidad, incluyendo las ESE que cubren los 8 municipios PDET</t>
  </si>
  <si>
    <t>Apoyo al  Modelo de Acción Integral Territorial (MAITE) en  el componente de redes integrales de prestadores de servicios de salud</t>
  </si>
  <si>
    <t>Asistencia tecnica , asesoria y seguimiento al cumplimiento del PTRRM de la red publica del departamento. A 16 ESE dptamentales</t>
  </si>
  <si>
    <t xml:space="preserve">100% de las ESE  del departamento fortalecidas con Asistencia Técnica, especialmente las que están en riesgo financiero y con seguimiento del SIHO - Decreto 2193 de 2004 </t>
  </si>
  <si>
    <t>Apoyo en la consolidación, validación y presentación de los informes, en lo referente a producción y calidad conforme al decreto 2193 del 2004; de la información remitida por las instituciones públicas prestadoras de servicios de salud, al Ministerio de Salud y Protección Social.</t>
  </si>
  <si>
    <t>Consolidacion, validación y presentación de  informes trimestrales de produccion de servicios de salud de las 16 ESEs del departamento (dec 2193)</t>
  </si>
  <si>
    <t xml:space="preserve">No. de Informes </t>
  </si>
  <si>
    <t>Apoyo en el monitoreo, seguimiento y evaluación, de la información remitida por las instituciones públicas prestadoras de servicios de salud; categorizadas en riesgo medio o alto, que adoptaron en cumplimiento de los programas de saneamiento fiscal y financiero, en lo referente a la producción de servicios de salud</t>
  </si>
  <si>
    <t>Monitoreo, seguimiento y Evaluacion trimestral de produccion de servicios de las ESEs; categorizadas en riesgo medio o alto. 2 ESE del estado</t>
  </si>
  <si>
    <t>Seguimiento a la ejecución del Plan de Saneamiento Fiscal y financiero PSFF de las ESES:  Hospital San Juan de Dios  de Pamplona y Centro de Rehabilitación Neuro Muscular</t>
  </si>
  <si>
    <t>Planes Hospitalarios de Emergencias de las ESEs actualizado, estableciendo objetivos, acciones y la organización del hospital y sus servicios. Así como las responsabilidades del personal frente a situaciones de emergencia o desastre. A fin de controlar sus efectos adversos y/o atender los daños a la salud que se puedan presentar.</t>
  </si>
  <si>
    <t>actas de revision de los planes</t>
  </si>
  <si>
    <t>(# Actividades programadas / # Actividades ejecutadas) * 100</t>
  </si>
  <si>
    <t>Informacion de la conformacion operación, y del personal de contacto de la red de bancos de sangre (articulo 4 literal D-11 Resolucion 1220 de 2010)</t>
  </si>
  <si>
    <t>Solicitar  la disponibilidad de componentes sanguíneos y hemoderivados, mensualmente a los bancos de sangre y unidades transfuncionales del departamento</t>
  </si>
  <si>
    <t>informe de disponibilidad de componentes sanguineos del aplicativo SIHEVI</t>
  </si>
  <si>
    <t>verificacion en el aplicativo SIHEVI</t>
  </si>
  <si>
    <t>Fortalecimiento de la disponibilidad de Hemoderivados</t>
  </si>
  <si>
    <t>Jornada Masiva Donacion Sangre
Fotografías</t>
  </si>
  <si>
    <t>Apoyar el sistema de vigilancia epidemiológica en los eventos de urgencia, emergencia o desastre. (articulo 5 literal H Resolucion 1220 de 2010)</t>
  </si>
  <si>
    <t>Asistencia a comité de sanidad portuaria</t>
  </si>
  <si>
    <t>actas de reunion del comité</t>
  </si>
  <si>
    <t>(# asistencia a comité de sanidad portuaria/ # de comité de sanidad portuaria programados)</t>
  </si>
  <si>
    <t>Acompañamiento del Equipo de Respuesta Inmediata (ERI) ante Brotes, Epidemias, Desastres y Emergencias Sanitarias.</t>
  </si>
  <si>
    <t>Acompañamiento del equipo de respuesta inmediata</t>
  </si>
  <si>
    <t>actas de reunion del ERI</t>
  </si>
  <si>
    <t>(# de reuniones programadas/ # de reuniones ejecutadas)</t>
  </si>
  <si>
    <t>Coordinar la operación con los procesos de referencia y contrarreferencia en el área de influencia del CRUE en situaciones de emergencia o desastre.</t>
  </si>
  <si>
    <t>Gestión de las referencias de los pacientes presentados al CRUE</t>
  </si>
  <si>
    <t>bitacora de referencia de pacientes del CRUE</t>
  </si>
  <si>
    <t>(# de pacientes presentados/# de pacientes gesrionados)</t>
  </si>
  <si>
    <t xml:space="preserve">Apoyo a la red de prestadores de servicios de salud para la atención oportuna de la población afectada por situaciones de urgencia, emergencia o desastre.
</t>
  </si>
  <si>
    <t>Seguimiento al stock kit toxicologico</t>
  </si>
  <si>
    <t>kardex de inventario</t>
  </si>
  <si>
    <t>(# de informe de inventario de kit toxicologia/ # meses del año)</t>
  </si>
  <si>
    <t>Proyección de actos administrativos de vinculación y situaciones administrativas del recurso humano del Instituto Departamental de Salud</t>
  </si>
  <si>
    <t>carpeta de Historia laboral</t>
  </si>
  <si>
    <t>N° de total de actos administrativos proyectados / N° de actos legalizados</t>
  </si>
  <si>
    <t>SEGÚN DEMANDA</t>
  </si>
  <si>
    <t>Inducción al personal vinculado.</t>
  </si>
  <si>
    <t>formato de asistencia</t>
  </si>
  <si>
    <t>(No. de inducciones realizadas a personal vinculado/ Total personal vinculado )*100</t>
  </si>
  <si>
    <t>Circular de información y requerimiento a jefes inmediatos sobre la la evaluación del desempeño laboral de los funcionarios inscritos en carrera.</t>
  </si>
  <si>
    <t>Circular fisica o e-mail</t>
  </si>
  <si>
    <t>(No. Circulares fisicas o e-mail elaboradas/ No. Circulares - enviadas )*100</t>
  </si>
  <si>
    <t>Apoyo al proceso para el  sorteo de plazas para Servicio Social Obligatorio profesionales de Salud realizado por el ministerio de Salud y Protección Social.</t>
  </si>
  <si>
    <t>Circulares, e-mail, información del proceso</t>
  </si>
  <si>
    <t>(No. de plazas sorteadas/ Total de  Profesionales asignados)*100</t>
  </si>
  <si>
    <t>Registro de autorizaciones de las profesiones y ocupaciones del área de salud  y reporte mensual al RETHUS.</t>
  </si>
  <si>
    <t>registro y resoluciones</t>
  </si>
  <si>
    <t>(No. de registros realizados / No. De registros solicitados)</t>
  </si>
  <si>
    <t>Organizar  reuniones del Comité de Servicio Social Obligatorio en cumplimiento de sus competencias</t>
  </si>
  <si>
    <t>Oficios enviados por los profesionales y convocatoria.</t>
  </si>
  <si>
    <t>(No. de casos allegados /No. de casos resueltos)</t>
  </si>
  <si>
    <t xml:space="preserve">Elaboracion y envio para publicación en la pagina Institucional el plan estrategico de talento humano </t>
  </si>
  <si>
    <t>Documento de plan estrategico de talento humano y publicación en la pagina Web de la Entidad</t>
  </si>
  <si>
    <t>plan estrategico de talento humanos/ plan estrategico aprobado y publicado</t>
  </si>
  <si>
    <t>elaboracion y cargue a la plataforma web institucional del plan anual de vacantes</t>
  </si>
  <si>
    <t>publicacion del plan anual de vacantes en la pagina web institucional</t>
  </si>
  <si>
    <t xml:space="preserve">(% de elaboracion de plan anual de vacantes / publicacion del plan anual de vacantes) </t>
  </si>
  <si>
    <t xml:space="preserve">Elaboracion, seguimiento y consolidacion del plan institucional de capacitaciones </t>
  </si>
  <si>
    <t xml:space="preserve">publicacion en la pagina web institucional del plan institucional de capacitacion </t>
  </si>
  <si>
    <t>(% de elaboracion del plan institucional de capacitacion / publicacion y seguimiento del plan institucional de capacitacion )</t>
  </si>
  <si>
    <t xml:space="preserve">Elaboracion del plan de prevision de recursos humanos </t>
  </si>
  <si>
    <t xml:space="preserve">publicacion del plan de prevision de recursos humanos </t>
  </si>
  <si>
    <t>(% elaboracion del plan de prevision de recursos humanos / publicacion del plan de prevision de recursos humanos )</t>
  </si>
  <si>
    <t xml:space="preserve">elaboracion, seguimiento y consolidacion del plan de trabajo anual en seguridad y salud en el trabajo </t>
  </si>
  <si>
    <t xml:space="preserve">publicacion del plan de trabajo anual en seguridad y salud en el trabajo </t>
  </si>
  <si>
    <t>(elaboracion y seguimiento del plan anual de trabajo en seguridad y salud en el trabjo / publicacion web del plan anual de trabajo en seguridad y salud en el trabajo)</t>
  </si>
  <si>
    <t>verificar en el software la informacion registrada por las ESES en los formatos del decreto 2193 trimestralmente contratacion y anual recurso humano y dar asistencia tecnica cuando se requiera</t>
  </si>
  <si>
    <t>el software, cuadros solicitadas y ejecuciones</t>
  </si>
  <si>
    <t>(No. de informes verificados en plataforma /  Total informes viabilizados )*100</t>
  </si>
  <si>
    <t>digitación de las novedades del personal y liquidacion de la nomina mensuales de salarios y prestaciones sociales en el software de nómina</t>
  </si>
  <si>
    <t>copia de las nóminas realizadas</t>
  </si>
  <si>
    <t>(N° de nominas liquidadas / N° de nominas tramitadas)</t>
  </si>
  <si>
    <t xml:space="preserve"> - Contar con inventarios físicos impresos y en medio magnético debidamente actualizados</t>
  </si>
  <si>
    <t xml:space="preserve"> - Elaboración del inventario de bienes activos e inactivos
 - Parametrización de la información de inventarios con contabilidad</t>
  </si>
  <si>
    <t xml:space="preserve"> - Documento de Inventario de bienes
- Información en estados financieros</t>
  </si>
  <si>
    <t>Meta propuesta de centros de costo / levantamiento de la información de inventarios activos e inactivos por centro de costos</t>
  </si>
  <si>
    <t xml:space="preserve"> - Gestionar los desplazamientos oficiales del personal 
- Contar con los actos administrativos de comiones y desplazamientos
- Cumplir con los pagos de las facturas de servicios públicos de la entidad</t>
  </si>
  <si>
    <t xml:space="preserve"> - Liquidar las comisiones y desplazamientos y elaborar los actos administrativos
 - Tramitar el pago de las facturas de servicios públicos de la entidad</t>
  </si>
  <si>
    <t xml:space="preserve"> - Resoluciones de desplazamientos y comisiones
- Egreso de los pagos de los servicios públicos</t>
  </si>
  <si>
    <t>Numero de solicitudes de comisiones de desplazamiento / Numero de Actos administrativos de comisiones realizadas y liquidadas</t>
  </si>
  <si>
    <t>según demanda</t>
  </si>
  <si>
    <t>Numero de facturas de servicios a pagar / pago de las facturas de servicios públicos de la entidad recibidas</t>
  </si>
  <si>
    <t>Contar con un Plan Anual de Adquisiciones que involucre todos los conceptos que demanda la entidad para la vigencia</t>
  </si>
  <si>
    <t xml:space="preserve"> - Definir matriz de consolidación de información de las necesidades
- Tamizar, racionalizar y estandarizar la información recibida y consolidarla
- Aplicar metodología de plenación a la información consolidada y valorarla para establecer un valor global del PAA</t>
  </si>
  <si>
    <t>Documento de PLAN ANUAL DE ADQUISICIONES</t>
  </si>
  <si>
    <t>Necesidades generales consolidadas / necesidades valoradas y estandarizadas</t>
  </si>
  <si>
    <t>Garantizar el suministro de bienes y servicios a las diferentes áreas y programas de la entidad para el funcionamiento administrativo y operativo de la misma</t>
  </si>
  <si>
    <t xml:space="preserve"> - Definición técnica de la necesidad en bienes o servicios</t>
  </si>
  <si>
    <t>Solicitud del profesional que requiere el bien o servicio</t>
  </si>
  <si>
    <t xml:space="preserve"> - Autorización del ordenador del gasto para iniciar el proceso</t>
  </si>
  <si>
    <t>Memorando de autorización del ordenador para iniciar el proceso precontractual, analizado previamente por los asesores jurídicos del Director</t>
  </si>
  <si>
    <t xml:space="preserve"> - Consecución de los recursos presupuestales </t>
  </si>
  <si>
    <t>Solicitud de las disponibilidades presupuestales</t>
  </si>
  <si>
    <t xml:space="preserve"> - Apliación de la modalidad según el presupuesto oficial del proceso</t>
  </si>
  <si>
    <t>Pliegos de condiciones en SECOP o Resolución de justificación de contratación directa</t>
  </si>
  <si>
    <t xml:space="preserve"> - Aceptación de oferta y/o celebración del respectivo contrato</t>
  </si>
  <si>
    <t>Aceptaciones o Contratos firmados</t>
  </si>
  <si>
    <t>Número total de procesos / Número de aceptaciones o contratos suscritos</t>
  </si>
  <si>
    <t xml:space="preserve"> - Recibo de los bienes o servicios y tramite del pago correspondiente</t>
  </si>
  <si>
    <t>Facturas de venta de bienes, o de servicios</t>
  </si>
  <si>
    <t>Total aceptaciones o contratos / Pagos de bienes y servicios</t>
  </si>
  <si>
    <t>Publicar los documentos contractuales requeridos y en los términos legales</t>
  </si>
  <si>
    <t xml:space="preserve"> - Revisión de los documentos a insertar en el SECOP</t>
  </si>
  <si>
    <t>Documentos publicados en el SECOP</t>
  </si>
  <si>
    <t>Total procesos contractuales realizados / procesos cargados en el SECOP</t>
  </si>
  <si>
    <t xml:space="preserve"> - Inserción en el SECOP de los documentos</t>
  </si>
  <si>
    <t xml:space="preserve"> - Verificación y seguimiento a la publicación de los documentos</t>
  </si>
  <si>
    <t xml:space="preserve">25% los Prestadores de Servicios de Salud con implementación del Sistema de Garantía de la Calidad en los Servicios de Salud </t>
  </si>
  <si>
    <t>Verificación de los soportes de Inscripcion y Asignacion de Codigo al Prestador que cumple con los requisitos, revision y Validacion de Novedades de los Prestadores.</t>
  </si>
  <si>
    <t>Registro de recepcion y tramite de quejas.</t>
  </si>
  <si>
    <t>(Número de novedades revisadas y validadas /
total novedades programadas )*100</t>
  </si>
  <si>
    <t xml:space="preserve">Búsqueda activa de Prestadores no habilitados (directorio telefónico, revistas, página web).   </t>
  </si>
  <si>
    <t>Resgistro de Licencias expedidas</t>
  </si>
  <si>
    <t>(Número prestadores no habilitados identificados / Total de prestadores programados ) * 100</t>
  </si>
  <si>
    <t>Realizar las Visitas Previas y  Programadas de acuerdo a lo contemplado en el decreto 780 del 2016  Resolucion 3100 del 2019 ( las visitas programadas se encuentran suspendidas según Resolución 1719 del 20 de Septiembre del 2022, )  y Visitas  de  IVC, según los lineamientos del MSPS.</t>
  </si>
  <si>
    <t>(Número de visitas realizadas/Número de visitas programadas)*100</t>
  </si>
  <si>
    <t>Recepción  y trámite de quejas y reclamos interpuestas por usuarios afiliados al SGSSS.</t>
  </si>
  <si>
    <t>Formato de Revision de Tecnologia Biomedica.</t>
  </si>
  <si>
    <t>(Número de quejas tramitadas/ total de quejas recepcionadas )*100</t>
  </si>
  <si>
    <t>Recepción, revisión de documentación y expedición de licencias de funcionamiento de equipos emisores de radiaciones ionizantes</t>
  </si>
  <si>
    <t>Actas de  Evaluaciones y seguimientos a PAMEC.</t>
  </si>
  <si>
    <t>Sumatoria de Licencias de Funcionamiento de equipos de emisores de radiaciones ionizantes./ total programadas *100</t>
  </si>
  <si>
    <t>Recepciòn , revision de documentación y expedición de licencias de  Seguridad  y Salud en el trabajo.</t>
  </si>
  <si>
    <t>Actas de  Evaluaciones y seguimientos a Sistemas de Informacion.</t>
  </si>
  <si>
    <t>(Número de licencias expedidas de Seguridad y Salud en el trabajo/ total  programadas )*100</t>
  </si>
  <si>
    <t xml:space="preserve">Seguimiento, monitoreo y verificación según plan anual de visitas para cada vigencia de las condiciones de tecnologia biomedica </t>
  </si>
  <si>
    <t>Resgistro de asistencias o capacitaciones.</t>
  </si>
  <si>
    <t xml:space="preserve">(Número de IPS con tecnologia biomedica con seguimiento, monitoreo y verificación/ Total de visitas programadas) *100 </t>
  </si>
  <si>
    <t xml:space="preserve">Verificacion en la implementacion del PAMEC según plan anual de visitas programadas para cada vigencia </t>
  </si>
  <si>
    <t>Registro de Asesoria en
 Sistema Unico de Acreditación.</t>
  </si>
  <si>
    <t>(Número de Evaluaciones  en implementación del PAMEC/ Total de Evaluaciones  programadas)*100</t>
  </si>
  <si>
    <t>Verificacion de la  aplicación y seguimiento y reporte de Sistemas de Informacion por parte de las IPS programadas en el plan anual de visitas para cada vigencia.</t>
  </si>
  <si>
    <t>Registro de Asesoria en normatividad 
vigente para conformacion 
de Unidades Funcionales de Atención de Cancer. UFCA- UACAI.</t>
  </si>
  <si>
    <t>(Número de Evaluaciones  de  indicadores de sistemas de informacion / Total de Evaluaciones  programadas)*100</t>
  </si>
  <si>
    <t xml:space="preserve">Realizar jornadas de (Asistencia 
Tecnica) Capacitación sobre la normatividad vigente a los Prestadores de Servicios de Salud programados para visita durante la Vigencia. </t>
  </si>
  <si>
    <t xml:space="preserve">Registro de Asesoria y/o Asistencia Tecnica en normatividad 
vigente.
</t>
  </si>
  <si>
    <t>(Número de prestadores de servicios de salud capacitados y /o Asistencia tecnica / total de prestadores de salud  programados)*100</t>
  </si>
  <si>
    <t>Asesorar  y brindar acompañamiento a los prestadores que voluntariamente participen del Modelo de Asistencia Tecnica Sistema Unico de Acreditación. En el marco del Plan Nacional de Mejoramiento de la Calidad en Salud. (PNMCS )</t>
  </si>
  <si>
    <t>Número de  IPS Asesoradas en SUA /  Total de IPS programadas.</t>
  </si>
  <si>
    <t>Asesorar  en la conformacion de Unidades 
Funcionales  de Atención del Cancer 
a todas las Instituciones  prestadoras de servicios de salud interesadas en
 habilitar una UFCA - UACAI
UFCA= Unidad Funcional de Cancer Adultos
UACAI= Unidad de Atención de Cancer  Infantil.</t>
  </si>
  <si>
    <t>Número de  IPS Asesoradas en UFCA - UACAI /  Total de IPS programadas.</t>
  </si>
  <si>
    <t xml:space="preserve">Asesoria y Asistencia Tecnica  en normatividad  vigente Resolución 3100 a los Cooperantes sobre el proceso de habilitacion para la prestacion de los servicios   de salud. </t>
  </si>
  <si>
    <t>Número de  Cooperantes  Asesorados  en Resolucion 3100 de 2019 /  Total de Cooperantes  programados.</t>
  </si>
  <si>
    <t>100% de los insumos de interes en salud publica priorizados, con estudios de necesidades para el control de riesgos en salud publica.</t>
  </si>
  <si>
    <t>Gestionar la adquisicion de  los insumos de interes en salud publica.</t>
  </si>
  <si>
    <t>Estudios de necesidades
solicitud insumos de interes en salud publica
Contrato de compras de bienes</t>
  </si>
  <si>
    <t>100% de los municipios programados (PAS 2024), con asesoria y asistencia tecnica en formulacion de planes, programas o proyectos, que permitan el desarrollo de las estrategias definidas para los componentes de las diferentes Dimensiones del Plan Territorial de Salud 2024 - 2027</t>
  </si>
  <si>
    <t>Realizar jornadas de asesoria y asistencia tecnica (presencial, virtual, telefonico) con el personal de las Entidades Territoriales relacionada con las actividades pertinentes para lograr el desarrollo de las estrategias definidas para los componentes de las diferentes Dimensiones del Plan Territorial de Salud 2024 -2027</t>
  </si>
  <si>
    <t xml:space="preserve">Informe de asesoria y asistencia tecnica </t>
  </si>
  <si>
    <t>Socializacion del 100% de lineamientos de las politicas públicas, estrategias, guias y programas de salud, con los actores del sistema general de seguridad social en salud presentes en el territorio.</t>
  </si>
  <si>
    <t>Socializar a traves de jornadas laborales (mesas de trabajo, reuniones), los lineamientos de las políticas públicas, estrategias, guias y programas de salud con los difrentes actores del Sistema General de Seguridad Social en Salud presentes en los municipios.</t>
  </si>
  <si>
    <t>Informe de socializacion</t>
  </si>
  <si>
    <t>100% de Entidades Territoriales e Instituciones prestadores de servicios de salud programados, con desarrollo de capacidades en su talento humano, orientados a mejorar la salud de sus habitantes.</t>
  </si>
  <si>
    <t xml:space="preserve">Realizar jornadas  (conversatorios, capácitaciones, talleres, videoconferencias) de transferencia de conocimiento en salud publica, dirigidas al Talento humano de las entidades territoriales responsables de las politicas de salud y proteccion social.
</t>
  </si>
  <si>
    <t xml:space="preserve">Listados de asistencia
Convocatorias
</t>
  </si>
  <si>
    <t>100% de los municipios de jurisdiccion con monitoreo l PAS 2024  y evaluacion de la ejecucion del PAS 2023</t>
  </si>
  <si>
    <t>Realizar monitoreo del PAS 2024 y evaluacion del PAS 2023  formulados por los municipios de jurisdiccion.</t>
  </si>
  <si>
    <t>Actas o
Informes de monitoreo PAS 2024
Informe evaluacion tecnico financiera PAS 2023</t>
  </si>
  <si>
    <t>100% Plan de Accion en Salud (PAS) 2024 con  actividades enfocadas a intervenir  las prioridades en salud publica del PTS 2024- 2027</t>
  </si>
  <si>
    <t>Construir el PAS Departamental 2024, a partir de las prioridades en salud publica del PTS  2024-2027.</t>
  </si>
  <si>
    <t>PAS Departamental 2024 formulado</t>
  </si>
  <si>
    <t>Ejecucion del 100% de los  procedimientos, actividades e insumos del plan de salud publica de intervenciones colectivas (PIC),  priorizados por la Direccion territorial de salud.</t>
  </si>
  <si>
    <t>Formulacion del PIC Departamental siguiendo lineamiento de RIAS</t>
  </si>
  <si>
    <t>Plan de intervenciones colectivas Departamental 2024</t>
  </si>
  <si>
    <t xml:space="preserve">100% de municipios programados, con acciones IVC en seguridad sanitaria  y ambiental  </t>
  </si>
  <si>
    <t>Realizar las acciones de Inspección, Vigilancia y Control de los factores de riesgo del ambiente, y de control de vectores y zoonosis de competencia del sector salud; en los municipios de categoria 4, 5 y 6.</t>
  </si>
  <si>
    <t>Actas de IVC</t>
  </si>
  <si>
    <t>100% de los municipios programados, con acciones de IVC en control de medicamentos</t>
  </si>
  <si>
    <t>Realizar las visitas programadas de inspeccion vigilancia y control  a  toda persona, prestadores de servicios de salud, regímenes de excepción,  establecimiento farmacéutico donde se almacenen, comercialicen, distribuyan o dispensen  medicamentos, medicamentos de control especial y demás productos farmacéuticos.</t>
  </si>
  <si>
    <t xml:space="preserve">100% de la Unidades Notificadoras (entidad territorial) con acciones de verificacion los estándares de calidad, veracidad y oportunidad de la notificación  de  EISP al SIVIGILA </t>
  </si>
  <si>
    <t>Verificar la calidad del dato, veracidad y oportunidad de la notificación  de  eventos de interes en salud publica (EISP) al SIVIGILA por parte de las 40 unidades notificadoras municipales (UNM)</t>
  </si>
  <si>
    <t>Archivos planos notificacion de los eventos de interes en salud publica ( EISP)</t>
  </si>
  <si>
    <t>Apoyar el 100% de las acciones de   vigilancia en salud pública, vigilancia y control sanitario y gestión de la calidad que demanden los servicios del laboratorio de Salud Publica</t>
  </si>
  <si>
    <t>Realizar los analisis a las muestras remitidas para  diagnostico y/o control de calidad; con el propósito de apoyar la vigilancia en salud pública, vigilancia y control sanitario y gestión de la calidad de los diagnosticos realizados por la red departamental de laboratorios.</t>
  </si>
  <si>
    <t>Registros de resultados  y análisis de laboratorio</t>
  </si>
  <si>
    <t>Numero de Estudio de necesidades elaborados para compra  de insumos de interes en salud publica / Total   de necesiadades  de insumos  de interes en salud publica programados en la vigencia * 100</t>
  </si>
  <si>
    <t>Numero de municipios con asesoria y asistencia tecnica PAS 2024, relacionada con las actividades pertinentes para lograr el desarrollo de las estrategias definidas para los componentes de las diferentes Dimensiones del Plan Territorial de Salud 2024- 2027 / Total de municipios programados * 100</t>
  </si>
  <si>
    <t>N° de jornadas (mesas de trabajo, reuniones) realizadas con actores sectoriales / Total de jornadas (mesas de trabajo, reuniones) programadas * 100
N° de jornadas (mesas de trabajo, reuniones)  realizadas con actores intersectoriales / Total de jornadas (mesas de trabajo, reuniones)  programadas con actores intesectoriales * 100</t>
  </si>
  <si>
    <t>N° de personas de la ET que participan de la trasnferencia de conocimiento / Total de personas designadas por la  ET a participar de la actividad * 100
N° de personas de las IPS que participan de la trasnferencia de conocimiento /  Total de personas designadas por la  IPS a participar de la actividad * 100</t>
  </si>
  <si>
    <t>Numero de municipios con monitoero del PAS 2024/ Total de municipios * 100
Numero de municipios con evaluación  del PAS 2023/ Total de municipios * 100</t>
  </si>
  <si>
    <t xml:space="preserve">Plan de accion en salud  departamental 2024 formulado </t>
  </si>
  <si>
    <t>Plan de intervenciones colectivas Departamental 2024 formulado</t>
  </si>
  <si>
    <t>Numero de municipios categoria 4, 5 y 6 con  acciones de IVC de los factores de riesgode los factores de riesgo del ambiente, y de control de vectores y zoonosis de competencia del sector salud / Total municipios  4, 5 y 6  * 100</t>
  </si>
  <si>
    <t>Numero de servicios y establecimientos farmacéuticos con  acciones de IVC en la produccion, expendio, comercializacion y distribucion de medicamentos / Total servicios y establecimientos farmacéuticos con visitas programados * 100</t>
  </si>
  <si>
    <t xml:space="preserve">Numero de UNM con verificacion de  los estándares de calidad, veracidad y oportunidad de la notificación  de  EISP al SIVIGILA/ Total UNM </t>
  </si>
  <si>
    <t>Numero muestras analizadas para vigilancia en salud pública  / Total de muestras recibidas para vigilancia en salud pública * 100
Numero muestras analizadas para vigilancia y control sanitario  / Total de muestras recibidas para, vigilancia y control sanitario * 100
Numero muestras analizadas para  gestión de la calidad  / Total de muestras recibidas para  gestión de la calidad de los diagnosticos realizados por la red departamental de laboratorios * 100</t>
  </si>
  <si>
    <t>Trimestral
Anual</t>
  </si>
  <si>
    <t>Desarrollar el 100% del Programa Anual de Auditorias</t>
  </si>
  <si>
    <t>1)Formular a más tardar en el mes de febrero el Programa Anual de Auditorías, el cual será revisado y aprobado por  el Comité de Control Interno (CICI).
2)Desarrollar en un 100% el Programa Anual de Aduditoría aprobado por el CICI.</t>
  </si>
  <si>
    <t>Informes de Auditoría Y Evaluaciones e Informes de gestión de la OCI formulados en el plan anual de audittoria</t>
  </si>
  <si>
    <t>FORMULACION Y APROBACION DEL PLAN ANUAL DE AUDITORIAS VIGENCIA 2024</t>
  </si>
  <si>
    <t>Evaluacion MECI a traves de la plataforma del FURAG</t>
  </si>
  <si>
    <t>Diligenciar el formulario de MECI en la pataforma FURAG</t>
  </si>
  <si>
    <t>Certificacion obtenida resultado de la evaluacion Funcion Publica.</t>
  </si>
  <si>
    <t>Dos (2) sesiones de Comité Institucional de Control Interno</t>
  </si>
  <si>
    <t>Conjuntamente con la Dirección convocar a Comité de Control Interno, como mínimo dos (2) veces al año.</t>
  </si>
  <si>
    <t>Actas de Comité.</t>
  </si>
  <si>
    <t>Asesorar a la dirección del IDS en el desarrollo de lineamientos, políticas, estrategias, planes y programas y en las diferentes actividades que desarrolla el instituto, que permitan el cumplimiento de las normas jurídicas.</t>
  </si>
  <si>
    <t>Acompañamiento y participación en la Junta Directiva del Instituto.</t>
  </si>
  <si>
    <t xml:space="preserve">Acta - lista de asistencia - acuerdos </t>
  </si>
  <si>
    <t xml:space="preserve"> Acompañamiento y participación en   Comité Directivo  y demás Comités del IDS.</t>
  </si>
  <si>
    <t xml:space="preserve">Acta - lista de asistencia </t>
  </si>
  <si>
    <t>Proyectar actos administrativos</t>
  </si>
  <si>
    <t>Atender oportunamente los requerimientos de la Dirección de la entidad respecto a la elaboración de proyectos de actos administrativos</t>
  </si>
  <si>
    <t>Resoluciones, Acuerdos,Circulares, oficios, convenios</t>
  </si>
  <si>
    <t>Emitir conceptos jurídicos</t>
  </si>
  <si>
    <t>Atender con diligencia la solicitud de conceptos jurídicos solicitados por la Dirección del Instituto.</t>
  </si>
  <si>
    <t xml:space="preserve">Conceptos, actas </t>
  </si>
  <si>
    <t>Dar respuesta oportuna  a derechos de petición que son trasladados a esta oficina</t>
  </si>
  <si>
    <t>Una vez recibido el Derecho de Petición, se deben efectuar las tareas de registro, revisión, trámite y respuesta oportuna al peticionario.</t>
  </si>
  <si>
    <t>Oficios, actas, notificaciones</t>
  </si>
  <si>
    <t xml:space="preserve"> Inventariar los procesos adelantados en contra y a favor del IDS</t>
  </si>
  <si>
    <t>Alimentar permanentemente la base de datos de los procesos judiciales que se adelantan en la entidad, a fin de mantener la organización, información y control de los mismos.</t>
  </si>
  <si>
    <t>Base de datos actualizada - Procesos judiciales</t>
  </si>
  <si>
    <t>Contestar o formular demandas y demás actuaciones que sustenten la posición de la entidad</t>
  </si>
  <si>
    <t xml:space="preserve"> Notificación de la demanda</t>
  </si>
  <si>
    <t>Expdiente Auto Admisorio , link o expdeinte en fisico de Demanda, Contestacion de demanda, poder, expedientes</t>
  </si>
  <si>
    <t>Realizar seguimiento</t>
  </si>
  <si>
    <t>Contestar o formular acciones de tutela y demás actuaciones que sustenten la posición de la entidad</t>
  </si>
  <si>
    <t xml:space="preserve"> Dar respuesta accion de tutela una vez se alleguen los soportes por la dependencia responsable</t>
  </si>
  <si>
    <t>expediente en fisico, digital, auto admisorio, escrito de tutela,  contestacion de tutela y fallo - consolidado excell</t>
  </si>
  <si>
    <t xml:space="preserve"> Seguimiento</t>
  </si>
  <si>
    <t>1.     Convocar y desarrollar el Comité de Conciliación y Defensa Judicial</t>
  </si>
  <si>
    <t>Convocar a Comité de Conciliación conforme a solicitudes de conciliación y fechas programadas por la Procuraduría.</t>
  </si>
  <si>
    <t>Solicitud de Conciliacion - convocatoria - citaciones de procuraduria, supersalud etc</t>
  </si>
  <si>
    <t xml:space="preserve"> Designar los abogados que tramitarán cada uno de los casos para que presenten ante el comité la ponencia  correspondiente</t>
  </si>
  <si>
    <t>Poder debidamente firmado y asignado, constancia y expediente prejudicial</t>
  </si>
  <si>
    <t xml:space="preserve"> Levantar actas de reunión comité</t>
  </si>
  <si>
    <t xml:space="preserve">ACTAS </t>
  </si>
  <si>
    <t>Presentar un informe semestral de gestión y la ejecución de sus decisiones. (Ley 2220 de 2022)</t>
  </si>
  <si>
    <t>Iforme semestral, Publicacion pagina web IDS</t>
  </si>
  <si>
    <t>Propender por la reducción  de demandas y condenas en contra de la entidad, respecto a acciones u omisiones.</t>
  </si>
  <si>
    <t xml:space="preserve">De acuerdo a la cantidad de demandas Recomendar a la dirección de la entidad la continuidad de la contratación de los profesionales que ejercen la defensa judicial de la entidad. </t>
  </si>
  <si>
    <t>Demandas, informe trimestral a contabilidad y presupuesto, consolidado excell</t>
  </si>
  <si>
    <t>Realizar seguimiento a los fallos judiciales en contra de la entidad</t>
  </si>
  <si>
    <t>Demandas, consolidado excell</t>
  </si>
  <si>
    <t>1.   Mantener al día los procesos de investigación disciplinaria a que haya lugar</t>
  </si>
  <si>
    <t xml:space="preserve"> Estudiar y tomar decisiones de abrir o no investigaciones por hechos o actos de los funcionarios que puedan configurar faltas disciplinarias.</t>
  </si>
  <si>
    <t>Queja, constancia secretarial, auto</t>
  </si>
  <si>
    <t xml:space="preserve"> Llevar a cabo los procesos de investigación conforme lo establece el Codigo General Disciplinario, mofidicado por la Ley 2094 de 2021</t>
  </si>
  <si>
    <t xml:space="preserve">Oficio Asigancion al porfesional de instrucción, oficios, pruebas, auto interlocutorio </t>
  </si>
  <si>
    <t xml:space="preserve"> Llevar para registro y control una base de datos actualizada de los procesos.</t>
  </si>
  <si>
    <t xml:space="preserve">Consolidado Excell </t>
  </si>
  <si>
    <t xml:space="preserve"> Rendir los informes exigidos en la norma.</t>
  </si>
  <si>
    <t xml:space="preserve">Número de procesos disciplinarios tramitados durante la vigencia - requerimientos de la Procuraduria </t>
  </si>
  <si>
    <t xml:space="preserve"> Hacer seguimiento al proceso</t>
  </si>
  <si>
    <t xml:space="preserve">Actas, autos interlocutorios </t>
  </si>
  <si>
    <t>100% de cobros persuasivos de las obligaciones a favor de la entidad que le son cargadas al  Grupo de Gestión de Cobro Persuasivo y Coactivo durante el semestre</t>
  </si>
  <si>
    <t>Verificar que existan las condiciones y documentos soportes que conforman el título ejecutivo simple o complejo de acuerdo a la normativa aplicable</t>
  </si>
  <si>
    <t>Número de  procesos recibidos con su respectivo radicado en la vigencia 2024, con sus respectivos folios, minutas, comunicaciones, entre otros inmersos en el expediente.</t>
  </si>
  <si>
    <t xml:space="preserve">Ingresar al inventario; sistematizar en excel, ingresar en el libro radicador y azetas el proceso y su etapa correspondiente, cuantia, calidad del ejecutado, verificacion de datos para notificaciones, gestiones documentales de persuasion.  </t>
  </si>
  <si>
    <t xml:space="preserve">1.2.2.    Llevar a cabo los procedimientos de investigación de bienes conforme lo establece el Estatuto Tributario Nacional y la Ley 1066 de 2006 (Por la cual se dictan normas para la normalización de la cartera pública y se dictan otras disposiciones). </t>
  </si>
  <si>
    <t>1.2.3.  Si reúne los requisitos se realiza el análisis jurídico para identificar bajo que parámetros legales debe realizarse la liquidación de la cuenta de cobro; intereses moratorios, costas procesales.aplicacion de amnistias vigentes.</t>
  </si>
  <si>
    <t xml:space="preserve"># Núm. De Juntas Directivas del IDS con acompañamiento de la oficina jurídica / números de Juntas Directivas del IDS realizadas. </t>
  </si>
  <si>
    <t>Numero de comités directivos con participación de la oficina / número total de comités</t>
  </si>
  <si>
    <t>Núm. De Actos Admtivos proyectados/ Núm. de proyectos de actos administrativos solicitados por la Dirección</t>
  </si>
  <si>
    <t>Núm. de conceptos jurídicos  presentados/ Núm. de conceptos solicitados por la Dirección</t>
  </si>
  <si>
    <t>No. de derechos de petición tramitados/ No. de derechos de petición recibidos</t>
  </si>
  <si>
    <t>PROCESOS JUDICIALES NOTIFICADOS/SOBRE EL TOTAL DE PROCESOS INGRESADOS A LA BASE DE DATOS</t>
  </si>
  <si>
    <t xml:space="preserve">NUMERO DE DEMANDAS CONTESTADAS OPORTUNAMENTE / TOTAL DE DEMANDAS X 100  </t>
  </si>
  <si>
    <t>NUMERO DE DEMANDAS CONTESTADAS OPORTUNAMENTE / TOTAL DE DEMANDAS X 100</t>
  </si>
  <si>
    <t xml:space="preserve">RESPUESTA DE ACCIONES DE TUTELA EN LOS TERMINOS ESTABLECIDOS/NUMERO DE ACCIONES DE TUTELAS NOTIFICADAS X 100 </t>
  </si>
  <si>
    <t>NUMERO DE TUTELAS NOTIFICADAS / SEGUIMIENTO A LAS RESPUESTAS DE LAS ACCIONES DE TUTELA</t>
  </si>
  <si>
    <t>SOLICITUDES DE CONCILIACION EXTRAJUDICIAL / CONVOCATORIAS DE COMITÉ DE CONCILIACION X 100</t>
  </si>
  <si>
    <t>DESINACION DE APODERADO / NUMERO DE SOLICITUDES DE CONCILIACION EXTRAJUDICIAL X 100</t>
  </si>
  <si>
    <t>NUMERO DE ACTAS / NUMERO DE CONVOCATORIAS DEL COMITÉ DE CONCILIACION X 100</t>
  </si>
  <si>
    <t>SOLICITUDES DEBATIDOS EN EL COMITÉ DE CONCILIACION, ANALISIS / INFORME ANUAL X 100</t>
  </si>
  <si>
    <t xml:space="preserve">NUMERO DE PROCESOS JUDICIALES VINCULADOS Causas de demandas identificadas e intervenidas / total de causas de demanda </t>
  </si>
  <si>
    <t>NUMERO DE PROCESOS JUDICIALES VINCULADOS / NUMERO DE PROCESOS FALLADOS EN CONTRA X 101</t>
  </si>
  <si>
    <t xml:space="preserve">NUMERO DE QUEJAS / NUMERO DE DILIGENCIAS PRELIMINARES </t>
  </si>
  <si>
    <t>NUMERO DE QUEJAS /  NUMERO DE APERTURA DE INDAGACION PRELIMINAR</t>
  </si>
  <si>
    <t>NUMERO DE PROCESOS / NUMERO DE QUEJAS X 100</t>
  </si>
  <si>
    <t>NUMERO DE PROCESOS SANCIONATORIOS RADICADOS EN LA OFICINA PARA EJECUTAR Y/O DESCARTAR SEGÚN SU ANALISIS Y CORRESPONDIENTE ACTUACION PERSUASIVA Y/O COACTIVA.</t>
  </si>
  <si>
    <t>NUMERO DE PROCESOS Y SU RESPECTIVA GESTION DOCUMENTAL, REGISTRO, SISTEMATIZACION Y NOTIFICACION CORRESPONDIENTE.</t>
  </si>
  <si>
    <t>NUMERO DE PROCESOS Y SU RESPECTIVA GESTION DOCUMENTAL, REGISTRO, SISTEMATIZACION Y ANALISIS  CORRESPONDIENTE.</t>
  </si>
  <si>
    <t>PARTICIPAR EN LAS JUNTAS DIRECTIVAS DEL IDS</t>
  </si>
  <si>
    <t>PARTICIPAR EN EL COMITÉ DIRECTIVO DEL IDS</t>
  </si>
  <si>
    <t>PROYECTAR OPORTUNAMENTE LOS ACTOS ADMINISTRATIVOS REQUERIDOS POR EL DESPACHO DEL IDS</t>
  </si>
  <si>
    <t xml:space="preserve">PREVEER EL IMPACTO JURIDICO FINANCIERON DE LA INSTITUCION </t>
  </si>
  <si>
    <t>VERIFICAR LA OPORTUNA RESPUESTAS A LOS DERECHOS DE PETICION QUE SE ALLEGAN A LA OFICINA JURIDICA DEL IDS</t>
  </si>
  <si>
    <t>MANTENER UNA RELACION COMPLETA Y CLARA DE LOS PORCESOS JUDICIALES QUE SE ADELANTAN EN CONTRA DE IDS</t>
  </si>
  <si>
    <t xml:space="preserve">RESPODER LAS DEMANDAS EN LOS TERMINOS ESTABLECIDOS </t>
  </si>
  <si>
    <t>SEGUIMIENTO A LOS APODERADOS DE LOS PORCESOS ASIGNADOS PARA LA RESPECTIVA DEFENSA JUDICIAL</t>
  </si>
  <si>
    <t>RESPONDER OPRTUNAMENTE LAS ACCIONES DE TUTELA DONDE FUE VINCULADO EL IDS CON LOS SOPORTES QUE ALLEGUEN LAS DEPENDENCIAS RESPONSABLES</t>
  </si>
  <si>
    <t xml:space="preserve">SEGUIMIENTO Y CONTROL DE LAS RESPUESTAS DE LAS ACCIONES DE TUTELA </t>
  </si>
  <si>
    <t>REALIZAR LAS RESPECTIVAS CONVOCATORIAS DEL COMITÉ DE CONCILIACION EN EL TERMINO ESTABLECIDO</t>
  </si>
  <si>
    <t xml:space="preserve">PRESENTAR LA RESPECTIVA `PONENCIA Y CONCEPTO JURIDICO ANTE EL COMITÉ DE DEFENSA JUDICIAL DEL IDS </t>
  </si>
  <si>
    <t xml:space="preserve">REALIZAR ACTA DEL COMITÉ DE CONCILIACION EN LOS TERMINOS ESTABLECIDOS PARA ASISTIR A LA CONCILIACION </t>
  </si>
  <si>
    <t xml:space="preserve">PRESENTAR A LOS INTEGRANTES DEL COMITÉ DE CONCILIACION Y DEFENSA JUDICIAL INFORME ANUAL DE LA EJECUCION Y LAS DECISIONES TOMADAS </t>
  </si>
  <si>
    <t xml:space="preserve">IDENTIFICAR EN CADA UNO DE LOS PROCESOS POR QUE SE GENERA EL DAÑO Y LAS CAUSAS Y ORIGEN </t>
  </si>
  <si>
    <t xml:space="preserve">MANTENER LA CONTRATACION DE LOS PROFESIONALES QUE EJERCEN LA DEFENSA JUDICIAL DEL INSTITUTO DEPARTAMENTAL DE SALUD </t>
  </si>
  <si>
    <t>REALIZAR UN ANALISIS DE LAS QUEJAS Y REALIZAR LAS DILIGENCIAS PRELIMINARES DE LA INVESTIGACION DISCIPLINARIA</t>
  </si>
  <si>
    <t>Analizar las quejas a funcionarios de la Institucion y tomar decisiones de abrir o no investigaciones por hechos o actos de los funcionarios que puedan configurar faltas disciplinarias</t>
  </si>
  <si>
    <t xml:space="preserve">TRAMITAR LOS PROCESOS DISCIPLINARIOS CONFORME CON LA NORMA VIGENTE </t>
  </si>
  <si>
    <t>LLEVAR UN REGISTRO Y CONTROL DE LOS PROCESOS DISCIPLINARIOS DE LA ENTIDAD- BASE DE DATOS ACTUALIZADA</t>
  </si>
  <si>
    <t>REALIZAR Y ENTREGAR LOS RESPECTIVOS INFORMES EXIGIDOS EN LA NORMA</t>
  </si>
  <si>
    <t>ANALIZAR, VERIFICAR, ESTABLECER Y REGISTRAR LOS SOPORTES LEGALES DE LOS TITULOS EJECUTIVOS SIMPLES Y/O COMPLEJOS DE LAS OBLIGACIONES A FAVOR DEL IDS</t>
  </si>
  <si>
    <t>ESTABLECER LAS ESTRATEGIAS ADECUADAS; PERSUASIVAS Y COACTIVAS PARA LOGRAR EL RECAUDO EFECTIVO DE LAS OBLIGACIONES A FAVOR DEL IDS</t>
  </si>
  <si>
    <t>PERSUADIR Y REALIZAR EL REPORTE DEL RECAUDO A TESORERIA, PROYECTAR MINUTAS; MANDAMIENTOS, EXCEPCIONES, FACILIDADES DE PAGO, NOTIFICACIONES Y ARCHIVO.</t>
  </si>
  <si>
    <t xml:space="preserve">Verificar que existan las condiciones y documentos soportes que conforman el título ejecutivo simple o complejo de acuerdo a la normativa aplicable.
Ingresar al inventario; sistematizar en excel, ingresar en el libro radicador y azetas el proceso y su etapa correspondiente, cuantia, calidad del ejecutado, verificacion de datos para notificaciones, gestiones documentales de persuasion.  </t>
  </si>
  <si>
    <t>Número de  procesos recibidos con su respectivo radicado en la vigencia 2023-, con sus respectivos folios, minutas, comunicaciones, entre otros inmersos en el expediente.</t>
  </si>
  <si>
    <t>LIBRO DE INVENTARIO ACTUALIZADO/NUMERO DE RADICACIONES RECIBIDAS</t>
  </si>
  <si>
    <t>NUMERO DE PROCESOS Y SU RESPECTIVA GESTION DOCUMENTAL, REGISTRO, SISTEMATIZACION Y NOTIFICACION CORRESPONDIENTE</t>
  </si>
  <si>
    <t xml:space="preserve">Llevar a cabo los procedimientos de investigación de bienes conforme lo establece el Estatuto Tributario Nacional y la Ley 1066 de 2006 (Por la cual se dictan normas para la normalización de la cartera pública y se dictan otras disposiciones). 
Si reúne los requisitos se realiza el análisis jurídico para identificar bajo que parámetros legales debe realizarse la liquidación de la cuenta de cobro; intereses moratorios, costas procesales.aplicacion de amnistias vigentes.
</t>
  </si>
  <si>
    <t xml:space="preserve">Entrega y cargue oportuno de la informacion en la plataforma del SIHO de Minprotección Social </t>
  </si>
  <si>
    <t>Coordinar la entrega y validación de  la información hospitalaria en la aplicación del Decreto 2193 de 2004, a todas las entidades de la Red Pública del Departamento.</t>
  </si>
  <si>
    <t>Documentos soportes para revisión y validación de información .  Información cargada en el aplicativo web del IDS en los plazos establecidos por el Ministerio de Salud y protección Social  y Resolución exedida por el IDS</t>
  </si>
  <si>
    <t>Las ESE categorizadas en riesgo medio o alto logren equilibrio presupuestal donde los ingresos recaudados alcancen a cubrir los gastos comprometidos.  De esta maneran no generar pasivos, con el fin de garantizar el acceso, oportunidad, continuidad y calidad en la prestación de los servicios de salud a la población usuaria y cumplir con el Seguimiento al monitoreo de la ESE viabilizada</t>
  </si>
  <si>
    <t xml:space="preserve">- Coordinar la elaboración de los Programas de Saneamiento Fiscal y Financiero de las ESE categorizadas en riesgo medio o alto de acuerdo al aplicativo y metodología del MSE de los PSFF de las ESE, páguina web del Ministerio de Hacienda y Crédito Público  y Coordinar la información para el Monitoreo, Seguimiento y Evaluación de los Programas de Saneamiento Fiscal y Financiero de las ESE con Programa vaiabilizado  de acuerdo al aplicativo y metodología del MSE de los PSFF de las ESE, páguina web del Ministerio de Hacienda y Crédito Público.                                         </t>
  </si>
  <si>
    <t xml:space="preserve">- Documento del PSFF presentado a Ministerio de Hacienda y viabilizado a la ESE.  
- Informe de monitoreo  Trimestral del  PSFF entregado por la ESE con PSFF para Revisión y validación.
- Informe de Seguimiento Trimestral elaborado a las ESE con PSFF y enviado al MHCP en las fecha fijadas.                </t>
  </si>
  <si>
    <t xml:space="preserve">Programar las actividades de acuerdo al cronograma establecido en la Resolucion 1545 de 2019 y sus modificaciones espedidas por el Ministerio de Salud y Protección Social, hasta cumplir el 100% de lo programado para el desarrollo del proceso de Saneamiento de Aportes Patronales con las entidades empleadoras del Departamento. </t>
  </si>
  <si>
    <t>Convocar y coordinar mesas de saneamiento  de acuerdo a la solicitud de las entidades empledoras o Administradoras en cumplimiento de información  del  inciso   segundo  del  artículo  9 de  la Resolución 1545-10/06/2019 
- Actualizar el registro de la  información requerida a través del aplicativo  de gestión de aportes patronales que dispone el Ministerio para las activiades definidas en el cronograma de Proceso SAP 2012-2016
-Dar apoyo a las entidades administradoras   y  empleadoras   para dar cumplimiento al proceso y  finalizar   el   proceso,  conforme a lo determinado en la noirma vigente
Realizar   el  seguimiento  permanente   al  desarrollo  del procedimiento y los informes requeridos por los difrententes entes de control y MSPS.</t>
  </si>
  <si>
    <t xml:space="preserve">Programar la distribución de los recursos de acuerdo a metodología definida para aplicar normatividad, construir indicadores financieros y aplicarlos </t>
  </si>
  <si>
    <t xml:space="preserve"> Elaborar la distribucion  de los recursos SGP- Subsidio Oferta a las ESE de acuerdo a los muncipios monopolios de acuerdo a metodología del IDS acorde normatividad- Elaborar los indicadores financieros - realizar seguimientos a los indicadores trimestralmente e informar  ala oficina de Prestación de Servicios para el giro de los recursos</t>
  </si>
  <si>
    <t>Revisar Incorporaciòn y ejecuciòn total de los recursos asignados a la ESE , preparar los informes y enviar en la priodicida exigida por el MSPS</t>
  </si>
  <si>
    <t>Expedir Concepto Técnico para incorporar al presupuesto los recursos del MSPS asignados por Resolcuiòn - Realizar seguimiento a la ejecuciòn, verificar cumplimiento de requisitos y  reportes a través de las plataforma SIHO o el medio que defina el MSPS para tal fin para la ESE- Preparar los informes y enviar en la priodicida exigida por el MSPS lo de la competencia por Financiera</t>
  </si>
  <si>
    <t>Total asignado por resolucion y Numero de ESE con  valor asignado - Informes de ejecuciòn y reportes exigidos por la norma  para su ejecuciòn</t>
  </si>
  <si>
    <t xml:space="preserve">Presupuesto de ESE aprobados por el CONFIS Departamental y adoptados por las Juntas directivas de las ESE, al igual que expedir concepto a las modificaciones y Planes de cargos durante la vigencia actual. </t>
  </si>
  <si>
    <t xml:space="preserve">Asesoría, asistencia técnica y revisión:  elaboración del Presupuesto de Ingresos y Gastos de las ESE del departamento para la siguiente vigencia. - Modificaciones, adiciones al Presupuesto de Ingresos y Gastos, plan de cargos  de las ESE del Departamento de la presente vigencia.   - Cierre de Vigencia 2022 de las ESE del Departamento e incorporación de Cuentas por Cobrar recaudadas. </t>
  </si>
  <si>
    <t>Circularizar lineamientos para elaboración del proyecto de presupuesto ingresos y gastos de la vigencia 2023. Presupuestos elaborados. Presupuestos programados. Modificaciones presupuestales asesoradas.  Conceptos aprobación presupuesto y modificaciones a los mismos.</t>
  </si>
  <si>
    <t xml:space="preserve">Presentar al MSPS  y al Departamento la propuesta de distribución de recursos asignados a las ESE  con PSFF para su aprobación y las modificaciones cuando fueren del caso, igual que seguimeinto a su ejecución. </t>
  </si>
  <si>
    <t xml:space="preserve">Realizar propuesta de distribución de los recursos cupos asignados como apoyo a los PSFF a las ESE categorizadas en riesgo medio y alto y modificaciones a la propuesta.  - Asistencia Técnica, seguimiento, revisión, aprobación conceptos objeto de pago por parte de la FIDUCIA, envio informes y custodia archivos documentales relacionados con los conceptos de pago a las ESE con asignación de recursos </t>
  </si>
  <si>
    <t xml:space="preserve">Documentos soportes presentados por la ESE a las cuales se le asignaron recursos de acuerdo a la descripción de la medida asignada.  Resolución IDS asignación cupo recursos. Archivos documentales concepto de pago. </t>
  </si>
  <si>
    <t xml:space="preserve">Cumplir  envio oportuno de la cuenta Anual a la gobernación del Departamento para su consolidación. </t>
  </si>
  <si>
    <t>Realizar comunicación solicitud información cuadros informe a la Contraloria General de la Nación (SIRECI) sobre ejecución recursos del Sistema General de Participaciones. Consolidado de la información.</t>
  </si>
  <si>
    <t xml:space="preserve">Consolidado de la documentación solicitada y remitida a la Contadora del Departamento </t>
  </si>
  <si>
    <t>Cumplir con la información financciera que requieran las áreas involucradas en el Plan de Desarrollo</t>
  </si>
  <si>
    <t>Colaborar en la ejecución del Plan de Desarrollo del Departamento en lo correspondiente a recursos financieros del sector salud</t>
  </si>
  <si>
    <t>Plan de Desarrollo del Departamento elaborado 2024-2027</t>
  </si>
  <si>
    <t>Diligenciar según indicaciones de la metodología los formatos financieros de cada uno de los municipios descentralizados</t>
  </si>
  <si>
    <t>Acreditación de Municipios Descentralizados en aspectos financieros</t>
  </si>
  <si>
    <t>Certificaciones e informes financiero requerido de cada muncipio descentralizado según metodología MSPS</t>
  </si>
  <si>
    <t>Recursos definidos, asignados  y ejecutados según normatividad vigente</t>
  </si>
  <si>
    <t>Coordinar la aplicación de los recursos de Rentas Cedidas, para cofinanciar el régimen subsidado en el 2023. Ajustar de acuerdo a la LMA los recursos girados con y sin situación de fondos</t>
  </si>
  <si>
    <t>Resolución (s) de distribución de recursos de confinanciación por municipios y cuadro de distribución por fuentes del régimen subsidiado- Acto Administrativo de ajustes de recursos con y sin situación de fondos de acuerdo a la LMA mensual</t>
  </si>
  <si>
    <t>.- Operaciones de cierre plasmadas en Acto Adminsitrativo de incorporación de saldos, recursos sin aforar, reservas presupuestales.
.- Operaciones registradas contablemente y reflejada en los Estados Financieros de la Entidad</t>
  </si>
  <si>
    <t xml:space="preserve">Efectuar reuniones para realizar el cierre vigencia 2023 de la Sede del Instituto Departamental de Salud con la conciliación entre las Oficinas de Presupuesto , contabilidad y Tesoreria y producir los Actos Administrativos </t>
  </si>
  <si>
    <t>Documentos de constitución de Reservas y Cuentas por pagar, cuadro operaciones de cierre.</t>
  </si>
  <si>
    <t>Ejecutar Presupuesto con disponibilidades, registros  y definitivas presupuestales requeridos por el Ordenador</t>
  </si>
  <si>
    <t>Desarrollo de actividades financieras: Ejecución del Presupuesto vigencia 2023</t>
  </si>
  <si>
    <t>Ejecución presupuestal de Ingresos y Gastos</t>
  </si>
  <si>
    <t>Llevar los libros y registros contables acorde a la normatividad vigentes para  la  generacion  de los diferentes Estados Financieros ,</t>
  </si>
  <si>
    <t>Contabilización de operaciones económicas, financieras y contables , elaboración informes contables</t>
  </si>
  <si>
    <t>Informes contables presentados a los Entes Nacionales y de Control y registro operaciones en el sofware de TNS</t>
  </si>
  <si>
    <t>Movimientos financieros registrados oportunamente</t>
  </si>
  <si>
    <t xml:space="preserve">Registro Presupuestal de la vigencia  2023  con sus ejecución de disponibildiades, registros y definitivas presupuestales. Recaudos de Tesoreria, pago de compromisos: Conciliaciones, boletines de caja, elaboración y presentación de informes
</t>
  </si>
  <si>
    <t>movimientos de presupuesto, contabilidad y tesoreria registrados en el sistema integrado financiero TNS</t>
  </si>
  <si>
    <t>Ordenes de pago con cumplimiento de normatividad vigente y soportes requeridos</t>
  </si>
  <si>
    <t>Elaboración, radicación y trámite de ordenes de pago diferentes conceptos</t>
  </si>
  <si>
    <t>Cuentas de cobro con el cumplimiento de los requisitos registradas y pagadas</t>
  </si>
  <si>
    <t>De acuerdo a los requerimientos Proyectos de Ordenanza, Decretos y Acuerdos elaborados</t>
  </si>
  <si>
    <t>Coordinar y elaborar los proyectos de ordenanzas, decretos, acuerdos de junta, elaborar y modificar el presupuesto de rentas y gastos del Instituto.</t>
  </si>
  <si>
    <t xml:space="preserve">Documentos : Ordenanzas y/o Decretos. Acuerdos Junta de Salud </t>
  </si>
  <si>
    <t xml:space="preserve">Informes presentados oportunamente de acuerdo a requerimientos  exigidos por cada Ente de Control.
</t>
  </si>
  <si>
    <t>Elaboración de los diferentes informes requeridos por los Entes Nacional y Entes de Control</t>
  </si>
  <si>
    <t>Informes presentados oportunamente a entes nacionales y de control fiscal en medio físico y/o magnético o en archivos planos a través de cargas en páguina web</t>
  </si>
  <si>
    <t>Validación del Informe Trimestral y Anual  del Sistema de Información Hopitalaria SIHO.</t>
  </si>
  <si>
    <t>(No. de Validaciones / Total de ESE del Departamento )*100</t>
  </si>
  <si>
    <t>Documento del PSFF presentado a Ministerio de Hacienda , Revisado y , validado.-  Informe Seguimiento  Trimestral del  PSFF de la ESE viabilizado con el Monitoreo de las ESE con PSFF.</t>
  </si>
  <si>
    <t xml:space="preserve"> ( No. de ESE categorizadas riesgo alto y medio con PSFF viabilizado Minhacienda/ total de ESE categorizadas en riesgo alto y medio del Departamento) *100 .                           ( No. Informes  de seguimiento de ESE categorizadas riesgo alto y medio con  PSFF viabilizado Minhacienda/ total de ESE categorizadas en riesgo alto y medio del Departamento con PSFF viabilizado por Minhacienda ) *100 .               </t>
  </si>
  <si>
    <t xml:space="preserve">Porcentaje de Saneamiento de aportes patronales por ESE del Departamento  </t>
  </si>
  <si>
    <t>No. ESE con % Saneamiento de Aportes Patronales -2012-2016 / Total de ESE Del Departamento con 100% Saneamiento Aportes Patronales )*100</t>
  </si>
  <si>
    <t xml:space="preserve">Porcentaje de Certificaciones cumplimiento Indicadores Financieros Trimestrales SGP-Subsidio Oferta por ESE del Departamento  </t>
  </si>
  <si>
    <t>No. ESE con % Indicadores Financieros Trimestrales  / Total de ESE Del Departamento con 100% Seguimiento Indicadores Financieros* 100)</t>
  </si>
  <si>
    <t>Seguimiento a la ejecuciòn de los recursos asignados en cada Resolución.</t>
  </si>
  <si>
    <t>Valor total asignado  / Total ejecutado en el periodo</t>
  </si>
  <si>
    <t xml:space="preserve"> Presupuestos y modificaciones Presupuestales a las ESE al igual que las operaciones de cierre de vigencia, elaborados según normatividad vigente  </t>
  </si>
  <si>
    <t>(No. de Presupuestos aprobados por el CONFIS Departamental y Juntas Directivas con concepto técnico / Total de ESE Departamentales*100) ( No. Conceptos Técnicos expedidos de modificaciones Presupuestales presentadas por las ESE / solicitudes de revisión modificaciones Presupuestales de las ESE del Departamento *100) No. de cierres financieros de vigencia 2021 revisados /Total de ESE del Departamento *100)</t>
  </si>
  <si>
    <t>Aplicar recursos asignados por el Ministerio de Salud y el Departamento para apoyar los Programa de Saneamiento Fiscal y Financiero de las ESE</t>
  </si>
  <si>
    <t>Valor asignado , tramitado y  avalado para pago de los recursos del Ministerio de Salud  y el Departamento para cada  ESE con PSFF viabilizado por el Ministerio de Hacienda / Total recursos asignados a la ESE para ejecutarlos.</t>
  </si>
  <si>
    <t xml:space="preserve">Normativa de la Contraloria General de la República Cuenta anual </t>
  </si>
  <si>
    <t>Asistencia técnica financiera al Plan de Desarrollo Departamental</t>
  </si>
  <si>
    <t>Información financiera requerida para el proceso de Certificación de Municipios</t>
  </si>
  <si>
    <t xml:space="preserve">Número de municipios evaluados / total municipios certificados </t>
  </si>
  <si>
    <t xml:space="preserve">Recursos  ejecutados según normatividad vigente.
</t>
  </si>
  <si>
    <t xml:space="preserve">Recursos ejecutados para coofinanciación  del Aseguramiento/ total recursos asingados para el aseguramiento. </t>
  </si>
  <si>
    <t>Operaciones de cierre de la vigencia 2022</t>
  </si>
  <si>
    <t>Actos Administrativos constitución de Reservas,  Cuentas por pagar e incoporación Presupuestal de los resultados del cierre</t>
  </si>
  <si>
    <t xml:space="preserve"> Ejecuciones presupuestales de Ingresos y Gastos del I.D.S.</t>
  </si>
  <si>
    <t xml:space="preserve"> 11 Ejecuciones presupuestales de Ingresos y Gastos del I.D.S.</t>
  </si>
  <si>
    <t>Operaciones economicas , financieras y contables del IDS</t>
  </si>
  <si>
    <t xml:space="preserve">Informes contables presentados a los Entes Nacionales y de Control/ No.Informes Contables solicitados por los Entidades </t>
  </si>
  <si>
    <t>Registro de operaciones económicas financieras y contables en el sofware TNS</t>
  </si>
  <si>
    <t>Sofware TNS actualizado diariamente con las operaciones financieras de la Entidad</t>
  </si>
  <si>
    <t>Trámite de ordenes de pago diferentes conceptos</t>
  </si>
  <si>
    <t>Número de cuentas radicadas, tramitadas y pagadas/ Total de cuentas radicadas</t>
  </si>
  <si>
    <t xml:space="preserve"> Informes finacieros, presupuestales, contables y de Tesorería  a los Entes de Control</t>
  </si>
  <si>
    <t xml:space="preserve">Prestacion de Servicios de Salud </t>
  </si>
  <si>
    <t xml:space="preserve">Actas de conciliación  que serán generadas en virtud de la Resoluciòn 1545 de 2019 y sus modificaciones desde el  aplicativo de gestión de aportes patronales del MSPS o a traves de cumplimiento deotras normas. 
- Cierre de mesas y cargue de Actas de conciliación ya suscritas en el proceso  a traves del aplicativo de Gestion de Aportes Patronales en SISPRO.
- Informes de la revision de los reprotes presentados por las Entidades Empleadoras del Departamento. 
</t>
  </si>
  <si>
    <t>Documento de Distribución recursos SGP- Subsidio Oferta por ESE y por Municipio aprobados por Comité Directivo-  Indicadores Financieros concertado por ESE y Certificaciones trimestrales de seguimiento .</t>
  </si>
  <si>
    <t>Lograr alianzas trans sectoriales con 3 actores estrategicos en el componente comunitario de la estrategia de AIEPI Las practicas claves relacionadas con EDA.</t>
  </si>
  <si>
    <t xml:space="preserve">Realizar 2 fortalecimientos al talento humano (cordinadores de salud publica municipal y  ESES) sobre lineamientos tecnicos y normativos de NNA RPMS, en los 39 municipios. </t>
  </si>
  <si>
    <t>Actas, informes y evidencias fotográficas.</t>
  </si>
  <si>
    <t>Asistencia tecnica y seguimiento  al 100% de  las IPS en  la implementación de la  salas ERA,  para la  prevencion de la IRA</t>
  </si>
  <si>
    <t>Participar en el 100% de las  unidades de analisis de mortalidad por IRA  .</t>
  </si>
  <si>
    <r>
      <t xml:space="preserve">Realizar </t>
    </r>
    <r>
      <rPr>
        <b/>
        <sz val="10"/>
        <color theme="1"/>
        <rFont val="Arial"/>
        <family val="2"/>
      </rPr>
      <t>seguimiento</t>
    </r>
    <r>
      <rPr>
        <sz val="10"/>
        <color theme="1"/>
        <rFont val="Arial"/>
        <family val="2"/>
      </rPr>
      <t xml:space="preserve"> al 100% de los planes de mejoramiento de las unidades de analisis realizadas a mortalidades por IRA.</t>
    </r>
  </si>
  <si>
    <t>promover  en los (7) muncipios con presencia de Poblacion indigena UWA y BARI  el Modelo de Atencion  en Salud  y Prestacion de Servicios con Enfoque  Etno-cultural.   ( SISPI)</t>
  </si>
  <si>
    <t>Realizar 1 socializacion de la Resolucion Nª 050 de 2021 en el Capitulo Etnico del PDSP a los municipios con presencia de Poblacion Indigena</t>
  </si>
  <si>
    <t xml:space="preserve">Realizar Articulacion con las ESES NORTE,NOROCCIDENTAL,HEQC, la realizacion de jornadasde las poblaciones indigenas. </t>
  </si>
  <si>
    <t>Convocar a 2 mesas tecnicas de Salud con la Poblacion Indigena UWA y BARI para el desarrollo de acciones del Sistema de Salud de Poblaciones Indigenas de Norte de Santander.</t>
  </si>
  <si>
    <t>32 Municipios asesorados y asistidos técnicamente  en el procesos de enfoque diferencial para la  formulación y desarrollo de objetivos, estrategias y acciones acordes en el marco de la garantía de derechos de las Personas con Discapacidad</t>
  </si>
  <si>
    <t xml:space="preserve">Brindar 2 asesorias y asistencia tecnica a los Cuarenta (40) municipios en la Ruta de  Certificacion de Discapacidad en el marco de la  Resolucion 1239 de 2022. </t>
  </si>
  <si>
    <t>33 Municipios asesorados y asistidos técnicamente  en el procesos de enfoque diferencial para la  formulación y desarrollo de objetivos, estrategias y acciones acordes en el marco de la garantía de derechos de las Personas con Discapacidad</t>
  </si>
  <si>
    <t xml:space="preserve">Realizar 1  articulacion con las areas de vigilancia y control y prestacion de servicios del IDS, para el seguimiento a las IPS contratadas en el proceso de certificacion de personas con Discapacidad. </t>
  </si>
  <si>
    <t>34 Municipios asesorados y asistidos técnicamente  en el procesos de enfoque diferencial para la  formulación y desarrollo de objetivos, estrategias y acciones acordes en el marco de la garantía de derechos de las Personas con Discapacidad</t>
  </si>
  <si>
    <t>Realizar dos ( 2) articulacion con el Area de aseguramiento para el cruce de Bases de datos de las Personas con Discapacidad, para la gestion del aseguramiento del SGSSS.</t>
  </si>
  <si>
    <t>30 Municipios asesorados y asistidos técnicamente  en el procesos de enfoque diferencial para la  formulación y desarrollo de objetivos, estrategias y acciones acordes en el marco de la garantía de derechos de la  población víctima del conflicto armado, con enfásis en municipios PEDET.</t>
  </si>
  <si>
    <t>Liderar las  4 Mesas tematicas de atención en Salud y Subcomité  de medidas de rehabilitación,   orientado a generar un espacio de articulacion y seguimiento para la identificacion de las diferentes barreras en salud a la poblacion Victima y 9 SentenciasCIDH.</t>
  </si>
  <si>
    <t>Realizar  cuatro(4) articulaciones de la mesa tecnica institucional para la implementacion de los protocolos de vicitimas y Poblacion 9 Sentencias CIDH</t>
  </si>
  <si>
    <t>20 Municipios con implementación del protocolo de Atencion  Integral en Salud con enfoque Psicosocial  en Victimas del Conflicto Armado</t>
  </si>
  <si>
    <t>Brindar  dos (2) Asistencias Tecnicas a 40 Municipios del departamento   en  la implementacion del Protocolo de atención en salud con enfoque  Psicosical a Vicimas y Poblacion de 9 Sentencias CIDH.</t>
  </si>
  <si>
    <t>Fortalecer en la entidad la  implementación de la Política de Gobierno Digital</t>
  </si>
  <si>
    <t>Dar seguimiento a los planes liderados por Mintic:
- Plan Estratégico de Tecnologías de la Información y las Comunicaciones - PETI
- Plan de tratamiento de riesgos de Seguridad y Privacidad de la Información
- Plan de Seguridad y Privacidad de la Información
- Plan de Mantenimiento de Servicios Tecnológicos
Seguimiento al proceso de implementación del protocolo IPv6 en convivencia con el protocolo IPv4
Dar continuidad al programa de correcta disposición final de los residuos tecnológicos - RAEE de acuerdo con la normatividad del gobierno nacional</t>
  </si>
  <si>
    <t>Planes PETI, Plan de tratamiento de riesgos de Seguridad y Privacidad de la Información, Plan de Seguridad y Privacidad de la Información Y  Plan de Mantenimiento de Servicios Tecnológicos  publicados en la página web institucional.
Presentación ante el Comité Institucional de Gestión y Desempeño
del seguimiento a los 4 planes liderados por Mintic
Protocolo IPv6 implementado en convivencia con el protocolo IPv4
Entrega al distribuidor autorizado  de los elementos de la Entidad con concepto de improductivos, obsoletos
y  que se encuentran en mal estado</t>
  </si>
  <si>
    <t xml:space="preserve">
Seguimiento al  Esquema de publicación de Información Institucional
</t>
  </si>
  <si>
    <t xml:space="preserve">Esquema de publicación de Información Institucional actualizado y socializado ante el Comité Institucional de Gestión y Desempeño 
Presentación ante el Comité Institucional de Gestión y Desempeño 
del seguimiento al Esquema de publicación de Información Institucional 
</t>
  </si>
  <si>
    <t>Mantener la infomación en los sistemas de información en salud cargada y actualizada en la plataforma de SISPRO</t>
  </si>
  <si>
    <t>Apoyar competencias departamentales definidas en la Ley 715 de 2001, con respecto a monitorear, organizar y direccionar el sistema de información  en salud, a fin de mantener los indicadores de salud del departamento cargados y actualizados en la plataforma SISPRO del Ministerio de Salud.</t>
  </si>
  <si>
    <t>Correos electrónicos, formatos de asistencia técnica y plataforma de SISPRO actualizada</t>
  </si>
  <si>
    <t>Planes de Gobierno Digital elaborados/Total de planes requeridos por normatividad  * 99</t>
  </si>
  <si>
    <t>Número de software en funcionamiento /Total de software adquiridos * 99</t>
  </si>
  <si>
    <t>Socializaciones realizadas /  (Total de socializaciones programadas + Total de solicitudes de servicio) * 99</t>
  </si>
  <si>
    <t>Solicitudes de servicios  atendidas en el periodo/Total de solicitudes de servicios  * 99</t>
  </si>
  <si>
    <t>Aportes realizados a la planificación y ejecución de proyectos / Total de proyectos propuestos por la entidad * 99</t>
  </si>
  <si>
    <t>Número de solicitudes para cargar en el SISPRO / Total de solicitudes cargadas * 99</t>
  </si>
  <si>
    <t>No de fortalecimientos al TH realizadas/ No de fortalecimientos al TH programadas *100</t>
  </si>
  <si>
    <t>No de participacion de U.A. realizados/ No de participacion de U.A. programadas *100</t>
  </si>
  <si>
    <t>No de seguimientos realizados/ No de asistencias técnicas programadas *100</t>
  </si>
  <si>
    <t>No de socializaciones realizadas/ No de socializaciones programadas *100</t>
  </si>
  <si>
    <t>No de articulaciones realizadas/ No de articulaciones programadas *100</t>
  </si>
  <si>
    <t>No. de mesas de salud/Total de mesas de salud  programadas*100</t>
  </si>
  <si>
    <t>No de asistencias técnicas realizadas/ No de asistencias técnicas programadas *100</t>
  </si>
  <si>
    <t>No. de mesas de tecnicas/Total de mesas de tecnicas programadas*100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</si>
</sst>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 numFmtId="165" formatCode="0.0"/>
    <numFmt numFmtId="166" formatCode="&quot;$&quot;\ #,##0"/>
    <numFmt numFmtId="167" formatCode="0.0%"/>
    <numFmt numFmtId="168" formatCode="_(&quot;$&quot;\ * #,##0.00_);_(&quot;$&quot;\ * \(#,##0.00\);_(&quot;$&quot;\ * &quot;-&quot;??_);_(@_)"/>
    <numFmt numFmtId="169" formatCode="_-&quot;$&quot;* #,##0.00_-;\-&quot;$&quot;* #,##0.00_-;_-&quot;$&quot;* &quot;-&quot;??_-;_-@_-"/>
    <numFmt numFmtId="170" formatCode="_-&quot;$&quot;\ * #,##0_-;\-&quot;$&quot;\ * #,##0_-;_-&quot;$&quot;\ * &quot;-&quot;_-;_-@_-"/>
    <numFmt numFmtId="171" formatCode="_-* #,##0_-;\-* #,##0_-;_-* &quot;-&quot;_-;_-@_-"/>
    <numFmt numFmtId="172" formatCode="_-&quot;$&quot;\ * #,##0.00_-;\-&quot;$&quot;\ * #,##0.00_-;_-&quot;$&quot;\ * &quot;-&quot;??_-;_-@_-"/>
    <numFmt numFmtId="173" formatCode="_-* #,##0.00_-;\-* #,##0.00_-;_-* &quot;-&quot;??_-;_-@_-"/>
  </numFmts>
  <fonts count="58" x14ac:knownFonts="1">
    <font>
      <sz val="11"/>
      <color theme="1"/>
      <name val="Calibri"/>
      <family val="2"/>
      <scheme val="minor"/>
    </font>
    <font>
      <sz val="11"/>
      <name val="Arial"/>
      <family val="2"/>
    </font>
    <font>
      <b/>
      <sz val="11"/>
      <name val="Arial"/>
      <family val="2"/>
    </font>
    <font>
      <sz val="10"/>
      <name val="Arial"/>
      <family val="2"/>
    </font>
    <font>
      <sz val="11"/>
      <color theme="1"/>
      <name val="Calibri"/>
      <family val="2"/>
      <scheme val="minor"/>
    </font>
    <font>
      <sz val="11"/>
      <color theme="1"/>
      <name val="Arial"/>
      <family val="2"/>
    </font>
    <font>
      <b/>
      <sz val="11"/>
      <color theme="1"/>
      <name val="Calibri"/>
      <family val="2"/>
      <scheme val="minor"/>
    </font>
    <font>
      <b/>
      <sz val="14"/>
      <name val="Arial"/>
      <family val="2"/>
    </font>
    <font>
      <b/>
      <u/>
      <sz val="14"/>
      <name val="Arial"/>
      <family val="2"/>
    </font>
    <font>
      <sz val="10"/>
      <color indexed="81"/>
      <name val="Tahoma"/>
      <family val="2"/>
    </font>
    <font>
      <sz val="9"/>
      <name val="Arial"/>
      <family val="2"/>
    </font>
    <font>
      <sz val="12"/>
      <name val="Arial"/>
      <family val="2"/>
    </font>
    <font>
      <b/>
      <sz val="11"/>
      <color theme="1"/>
      <name val="Arial"/>
      <family val="2"/>
    </font>
    <font>
      <sz val="11"/>
      <name val="Calibri"/>
      <family val="2"/>
      <scheme val="minor"/>
    </font>
    <font>
      <sz val="11"/>
      <color rgb="FF000000"/>
      <name val="Arial"/>
      <family val="2"/>
    </font>
    <font>
      <sz val="11"/>
      <color rgb="FFFF0000"/>
      <name val="Arial"/>
      <family val="2"/>
    </font>
    <font>
      <b/>
      <sz val="14"/>
      <color theme="1"/>
      <name val="Arial"/>
      <family val="2"/>
    </font>
    <font>
      <b/>
      <u/>
      <sz val="14"/>
      <color theme="1"/>
      <name val="Arial"/>
      <family val="2"/>
    </font>
    <font>
      <b/>
      <sz val="22"/>
      <color theme="1"/>
      <name val="Arial"/>
      <family val="2"/>
    </font>
    <font>
      <b/>
      <sz val="18"/>
      <color theme="1"/>
      <name val="Arial"/>
      <family val="2"/>
    </font>
    <font>
      <b/>
      <u/>
      <sz val="18"/>
      <color rgb="FFC00000"/>
      <name val="Arial"/>
      <family val="2"/>
    </font>
    <font>
      <b/>
      <sz val="12"/>
      <color theme="1"/>
      <name val="Arial"/>
      <family val="2"/>
    </font>
    <font>
      <sz val="12"/>
      <color theme="1"/>
      <name val="Arial"/>
      <family val="2"/>
    </font>
    <font>
      <b/>
      <sz val="12"/>
      <name val="Arial"/>
      <family val="2"/>
    </font>
    <font>
      <b/>
      <sz val="10"/>
      <color indexed="8"/>
      <name val="Arial"/>
      <family val="2"/>
    </font>
    <font>
      <sz val="10"/>
      <color indexed="8"/>
      <name val="Arial Narrow"/>
      <family val="2"/>
    </font>
    <font>
      <b/>
      <sz val="20"/>
      <color indexed="21"/>
      <name val="Arial Narrow"/>
      <family val="2"/>
    </font>
    <font>
      <b/>
      <sz val="12"/>
      <color indexed="8"/>
      <name val="Arial Narrow"/>
      <family val="2"/>
    </font>
    <font>
      <b/>
      <sz val="12"/>
      <color indexed="8"/>
      <name val="Arial"/>
      <family val="2"/>
    </font>
    <font>
      <b/>
      <sz val="9"/>
      <name val="Arial"/>
      <family val="2"/>
    </font>
    <font>
      <sz val="9"/>
      <color rgb="FF000000"/>
      <name val="Arial"/>
      <family val="2"/>
    </font>
    <font>
      <sz val="9"/>
      <color rgb="FFFF0000"/>
      <name val="Arial"/>
      <family val="2"/>
    </font>
    <font>
      <sz val="12"/>
      <color indexed="81"/>
      <name val="Tahoma"/>
      <family val="2"/>
    </font>
    <font>
      <sz val="9"/>
      <color indexed="81"/>
      <name val="Tahoma"/>
      <family val="2"/>
    </font>
    <font>
      <b/>
      <u/>
      <sz val="18"/>
      <color theme="5"/>
      <name val="Arial"/>
      <family val="2"/>
    </font>
    <font>
      <sz val="12"/>
      <color rgb="FF000000"/>
      <name val="Arial"/>
      <family val="2"/>
    </font>
    <font>
      <b/>
      <u/>
      <sz val="18"/>
      <color theme="6" tint="-0.499984740745262"/>
      <name val="Arial"/>
      <family val="2"/>
    </font>
    <font>
      <b/>
      <u/>
      <sz val="18"/>
      <color theme="8" tint="-0.249977111117893"/>
      <name val="Arial"/>
      <family val="2"/>
    </font>
    <font>
      <sz val="12"/>
      <color rgb="FF222222"/>
      <name val="Arial"/>
      <family val="2"/>
    </font>
    <font>
      <sz val="10"/>
      <color theme="1"/>
      <name val="Arial"/>
      <family val="2"/>
    </font>
    <font>
      <sz val="10"/>
      <color theme="1"/>
      <name val="Calibri"/>
      <family val="2"/>
      <scheme val="minor"/>
    </font>
    <font>
      <sz val="9"/>
      <name val="Arial Narrow"/>
      <family val="2"/>
    </font>
    <font>
      <b/>
      <sz val="9"/>
      <color indexed="81"/>
      <name val="Tahoma"/>
      <family val="2"/>
    </font>
    <font>
      <sz val="16"/>
      <color indexed="81"/>
      <name val="Tahoma"/>
      <family val="2"/>
    </font>
    <font>
      <b/>
      <sz val="8"/>
      <color indexed="81"/>
      <name val="Tahoma"/>
      <family val="2"/>
    </font>
    <font>
      <sz val="18"/>
      <color indexed="81"/>
      <name val="Tahoma"/>
      <family val="2"/>
    </font>
    <font>
      <sz val="10"/>
      <color indexed="8"/>
      <name val="Arial"/>
      <family val="2"/>
    </font>
    <font>
      <sz val="8"/>
      <name val="Calibri"/>
      <family val="2"/>
      <scheme val="minor"/>
    </font>
    <font>
      <b/>
      <sz val="11"/>
      <name val="Calibri"/>
      <family val="2"/>
      <scheme val="minor"/>
    </font>
    <font>
      <sz val="11"/>
      <color rgb="FFFF0000"/>
      <name val="Calibri"/>
      <family val="2"/>
      <scheme val="minor"/>
    </font>
    <font>
      <b/>
      <sz val="10"/>
      <name val="Arial"/>
      <family val="2"/>
    </font>
    <font>
      <sz val="11"/>
      <color rgb="FF0E0E0E"/>
      <name val="Arial"/>
      <family val="2"/>
    </font>
    <font>
      <b/>
      <sz val="10"/>
      <color theme="1"/>
      <name val="Arial"/>
      <family val="2"/>
    </font>
    <font>
      <sz val="12"/>
      <name val="Calibri"/>
      <family val="2"/>
      <scheme val="minor"/>
    </font>
    <font>
      <sz val="11"/>
      <color indexed="63"/>
      <name val="Arial"/>
      <family val="2"/>
    </font>
    <font>
      <sz val="11"/>
      <color rgb="FF000000"/>
      <name val="Calibri"/>
      <family val="2"/>
      <scheme val="minor"/>
    </font>
    <font>
      <sz val="11"/>
      <color theme="1"/>
      <name val="Calibri"/>
      <family val="2"/>
    </font>
    <font>
      <sz val="10"/>
      <color theme="1"/>
      <name val="Arial Narrow"/>
      <family val="2"/>
    </font>
  </fonts>
  <fills count="2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
      <patternFill patternType="solid">
        <fgColor rgb="FFFFC000"/>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99FF66"/>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9" tint="0.39997558519241921"/>
        <bgColor theme="9"/>
      </patternFill>
    </fill>
    <fill>
      <patternFill patternType="solid">
        <fgColor theme="9" tint="0.39997558519241921"/>
        <bgColor rgb="FFC5E0B3"/>
      </patternFill>
    </fill>
    <fill>
      <patternFill patternType="solid">
        <fgColor theme="9" tint="0.39997558519241921"/>
        <bgColor rgb="FF92D050"/>
      </patternFill>
    </fill>
    <fill>
      <patternFill patternType="solid">
        <fgColor theme="9" tint="0.39997558519241921"/>
        <bgColor rgb="FFFFFF00"/>
      </patternFill>
    </fill>
  </fills>
  <borders count="4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style="thin">
        <color auto="1"/>
      </right>
      <top style="thin">
        <color auto="1"/>
      </top>
      <bottom/>
      <diagonal/>
    </border>
    <border>
      <left style="thin">
        <color auto="1"/>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auto="1"/>
      </left>
      <right style="thin">
        <color auto="1"/>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auto="1"/>
      </left>
      <right style="medium">
        <color auto="1"/>
      </right>
      <top/>
      <bottom style="medium">
        <color auto="1"/>
      </bottom>
      <diagonal/>
    </border>
    <border>
      <left style="thin">
        <color auto="1"/>
      </left>
      <right/>
      <top/>
      <bottom style="medium">
        <color auto="1"/>
      </bottom>
      <diagonal/>
    </border>
    <border>
      <left style="medium">
        <color auto="1"/>
      </left>
      <right style="thin">
        <color indexed="64"/>
      </right>
      <top/>
      <bottom/>
      <diagonal/>
    </border>
    <border>
      <left style="medium">
        <color auto="1"/>
      </left>
      <right style="thin">
        <color indexed="64"/>
      </right>
      <top/>
      <bottom style="medium">
        <color indexed="64"/>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86">
    <xf numFmtId="0" fontId="0" fillId="0" borderId="0"/>
    <xf numFmtId="0" fontId="3" fillId="0" borderId="0"/>
    <xf numFmtId="0" fontId="4" fillId="0" borderId="0"/>
    <xf numFmtId="9" fontId="4" fillId="0" borderId="0" applyFont="0" applyFill="0" applyBorder="0" applyAlignment="0" applyProtection="0"/>
    <xf numFmtId="0" fontId="3" fillId="0" borderId="0"/>
    <xf numFmtId="43"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1" fontId="4"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1" fontId="4"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1" fontId="4"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1" fontId="4"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1"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1"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1"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1" fontId="4"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1"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1" fontId="4"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xf numFmtId="0" fontId="55" fillId="0" borderId="0"/>
  </cellStyleXfs>
  <cellXfs count="635">
    <xf numFmtId="0" fontId="0" fillId="0" borderId="0" xfId="0"/>
    <xf numFmtId="0" fontId="0" fillId="0" borderId="0" xfId="0" applyAlignment="1" applyProtection="1">
      <alignment wrapText="1"/>
      <protection locked="0"/>
    </xf>
    <xf numFmtId="0" fontId="0" fillId="2" borderId="0" xfId="0" applyFill="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49" fontId="0" fillId="0" borderId="0" xfId="0" applyNumberFormat="1" applyAlignment="1" applyProtection="1">
      <alignment wrapText="1"/>
      <protection locked="0"/>
    </xf>
    <xf numFmtId="0" fontId="6" fillId="0" borderId="0" xfId="0" applyFont="1" applyAlignment="1" applyProtection="1">
      <alignment wrapText="1"/>
      <protection locked="0"/>
    </xf>
    <xf numFmtId="0" fontId="0" fillId="0" borderId="0" xfId="0" applyAlignment="1">
      <alignment wrapText="1"/>
    </xf>
    <xf numFmtId="1"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vertical="center" wrapText="1"/>
      <protection locked="0"/>
    </xf>
    <xf numFmtId="0" fontId="2" fillId="3" borderId="23" xfId="0" applyFont="1" applyFill="1" applyBorder="1" applyAlignment="1">
      <alignment horizontal="center" vertical="center" wrapText="1"/>
    </xf>
    <xf numFmtId="49" fontId="2" fillId="3" borderId="24" xfId="0" applyNumberFormat="1" applyFont="1" applyFill="1" applyBorder="1" applyAlignment="1">
      <alignment horizontal="center" vertical="center" wrapText="1"/>
    </xf>
    <xf numFmtId="0" fontId="2" fillId="3" borderId="5" xfId="0" applyFont="1" applyFill="1" applyBorder="1" applyAlignment="1">
      <alignment vertical="center" wrapText="1"/>
    </xf>
    <xf numFmtId="0" fontId="2" fillId="6" borderId="25" xfId="0" applyFont="1" applyFill="1" applyBorder="1" applyAlignment="1">
      <alignment horizontal="center" vertical="center" wrapText="1"/>
    </xf>
    <xf numFmtId="49" fontId="2" fillId="6" borderId="5" xfId="0" applyNumberFormat="1" applyFont="1" applyFill="1" applyBorder="1" applyAlignment="1">
      <alignment horizontal="center" vertical="center" wrapText="1"/>
    </xf>
    <xf numFmtId="0" fontId="2" fillId="6" borderId="5" xfId="0" applyFont="1" applyFill="1" applyBorder="1" applyAlignment="1">
      <alignment vertical="center" wrapText="1"/>
    </xf>
    <xf numFmtId="0" fontId="2" fillId="4" borderId="23" xfId="0" applyFont="1" applyFill="1" applyBorder="1" applyAlignment="1">
      <alignment horizontal="center" vertical="center" wrapText="1"/>
    </xf>
    <xf numFmtId="49" fontId="2" fillId="4" borderId="24" xfId="0" applyNumberFormat="1" applyFont="1" applyFill="1" applyBorder="1" applyAlignment="1">
      <alignment horizontal="center" vertical="center" wrapText="1"/>
    </xf>
    <xf numFmtId="0" fontId="2" fillId="4" borderId="5" xfId="0" applyFont="1" applyFill="1" applyBorder="1" applyAlignment="1">
      <alignment vertical="center" wrapText="1"/>
    </xf>
    <xf numFmtId="0" fontId="2" fillId="7" borderId="23" xfId="0" applyFont="1" applyFill="1" applyBorder="1" applyAlignment="1">
      <alignment horizontal="center" vertical="center" wrapText="1"/>
    </xf>
    <xf numFmtId="49" fontId="2" fillId="7" borderId="24" xfId="0" applyNumberFormat="1" applyFont="1" applyFill="1" applyBorder="1" applyAlignment="1">
      <alignment horizontal="center" vertical="center" wrapText="1"/>
    </xf>
    <xf numFmtId="0" fontId="2" fillId="7" borderId="5" xfId="0" applyFont="1" applyFill="1" applyBorder="1" applyAlignment="1">
      <alignment vertical="center" wrapText="1"/>
    </xf>
    <xf numFmtId="0" fontId="2" fillId="5" borderId="22"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wrapText="1"/>
    </xf>
    <xf numFmtId="1" fontId="1" fillId="2" borderId="8" xfId="0" applyNumberFormat="1" applyFont="1" applyFill="1" applyBorder="1" applyAlignment="1" applyProtection="1">
      <alignment horizontal="center" vertical="center" wrapText="1"/>
      <protection locked="0"/>
    </xf>
    <xf numFmtId="9" fontId="1" fillId="2" borderId="1" xfId="3" applyFont="1" applyFill="1" applyBorder="1" applyAlignment="1" applyProtection="1">
      <alignment horizontal="center" vertical="center" wrapText="1"/>
    </xf>
    <xf numFmtId="9" fontId="1" fillId="2" borderId="1" xfId="0" applyNumberFormat="1" applyFont="1" applyFill="1" applyBorder="1" applyAlignment="1">
      <alignment horizontal="center" vertical="center" wrapText="1"/>
    </xf>
    <xf numFmtId="49" fontId="5"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wrapText="1"/>
      <protection locked="0"/>
    </xf>
    <xf numFmtId="0" fontId="0" fillId="2" borderId="0" xfId="0" applyFill="1"/>
    <xf numFmtId="0" fontId="21" fillId="11" borderId="1"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22" fillId="2" borderId="5"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0" fillId="0" borderId="0" xfId="0" applyAlignment="1">
      <alignment horizontal="left" vertical="top"/>
    </xf>
    <xf numFmtId="0" fontId="23" fillId="0" borderId="24" xfId="0" applyFont="1" applyBorder="1" applyAlignment="1">
      <alignment horizontal="center" vertical="center" wrapText="1"/>
    </xf>
    <xf numFmtId="0" fontId="23" fillId="0" borderId="0" xfId="0" applyFont="1" applyAlignment="1">
      <alignment horizontal="center" vertical="center" wrapText="1"/>
    </xf>
    <xf numFmtId="0" fontId="25" fillId="0" borderId="24" xfId="0" applyFont="1" applyBorder="1" applyAlignment="1">
      <alignment horizontal="justify" vertical="top" wrapText="1"/>
    </xf>
    <xf numFmtId="0" fontId="26" fillId="0" borderId="0" xfId="0" applyFont="1" applyAlignment="1">
      <alignment horizontal="center" vertical="center" wrapText="1"/>
    </xf>
    <xf numFmtId="0" fontId="24" fillId="0" borderId="0" xfId="0" applyFont="1" applyAlignment="1" applyProtection="1">
      <alignment horizontal="center" vertical="center" wrapText="1"/>
      <protection locked="0"/>
    </xf>
    <xf numFmtId="0" fontId="24" fillId="0" borderId="0" xfId="0" applyFont="1" applyAlignment="1">
      <alignment horizontal="left" vertical="center" wrapText="1"/>
    </xf>
    <xf numFmtId="0" fontId="24" fillId="0" borderId="1" xfId="0" applyFont="1" applyBorder="1" applyAlignment="1">
      <alignment horizontal="center" vertical="center" wrapText="1"/>
    </xf>
    <xf numFmtId="0" fontId="27" fillId="0" borderId="24" xfId="0" applyFont="1" applyBorder="1" applyAlignment="1">
      <alignment horizontal="justify" vertical="top" wrapText="1"/>
    </xf>
    <xf numFmtId="0" fontId="28" fillId="12" borderId="0" xfId="0" applyFont="1" applyFill="1" applyAlignment="1">
      <alignment horizontal="left" vertical="center" wrapText="1"/>
    </xf>
    <xf numFmtId="0" fontId="28" fillId="0" borderId="0" xfId="0" applyFont="1" applyAlignment="1">
      <alignment horizontal="left" vertical="center" wrapText="1"/>
    </xf>
    <xf numFmtId="0" fontId="0" fillId="0" borderId="0" xfId="0" applyAlignment="1">
      <alignment horizontal="center"/>
    </xf>
    <xf numFmtId="0" fontId="24" fillId="0" borderId="0" xfId="0" applyFont="1" applyAlignment="1">
      <alignment horizontal="center" vertical="center" wrapText="1"/>
    </xf>
    <xf numFmtId="0" fontId="24" fillId="12" borderId="0" xfId="0" applyFont="1" applyFill="1" applyAlignment="1">
      <alignment horizontal="center" vertical="center" wrapText="1"/>
    </xf>
    <xf numFmtId="0" fontId="29" fillId="0" borderId="36"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6" xfId="0" applyFont="1" applyBorder="1" applyAlignment="1">
      <alignment horizontal="left" vertical="top" wrapText="1"/>
    </xf>
    <xf numFmtId="0" fontId="10" fillId="0" borderId="36" xfId="0" applyFont="1" applyBorder="1" applyAlignment="1">
      <alignment horizontal="left" vertical="center" wrapText="1"/>
    </xf>
    <xf numFmtId="164" fontId="30" fillId="0" borderId="36" xfId="0" applyNumberFormat="1" applyFont="1" applyBorder="1" applyAlignment="1">
      <alignment horizontal="right" vertical="center" wrapText="1" indent="1"/>
    </xf>
    <xf numFmtId="0" fontId="31" fillId="0" borderId="36" xfId="0" applyFont="1" applyBorder="1" applyAlignment="1">
      <alignment horizontal="left" vertical="top" wrapText="1"/>
    </xf>
    <xf numFmtId="0" fontId="16" fillId="2" borderId="0" xfId="0" applyFont="1" applyFill="1"/>
    <xf numFmtId="0" fontId="22" fillId="0" borderId="5" xfId="0" applyFont="1" applyBorder="1" applyAlignment="1">
      <alignment horizontal="center" vertical="center" wrapText="1"/>
    </xf>
    <xf numFmtId="0" fontId="35" fillId="0" borderId="1" xfId="0" applyFont="1" applyBorder="1" applyAlignment="1">
      <alignment vertical="center" wrapText="1"/>
    </xf>
    <xf numFmtId="0" fontId="0" fillId="2" borderId="0" xfId="0" applyFill="1" applyAlignment="1">
      <alignment horizontal="center"/>
    </xf>
    <xf numFmtId="0" fontId="22" fillId="2" borderId="1" xfId="0" applyFont="1" applyFill="1" applyBorder="1" applyAlignment="1">
      <alignment vertical="center" wrapText="1"/>
    </xf>
    <xf numFmtId="1" fontId="1" fillId="2" borderId="1" xfId="0" applyNumberFormat="1" applyFont="1" applyFill="1" applyBorder="1" applyAlignment="1" applyProtection="1">
      <alignment wrapText="1"/>
      <protection locked="0"/>
    </xf>
    <xf numFmtId="0" fontId="0" fillId="2" borderId="0" xfId="0" applyFill="1" applyAlignment="1" applyProtection="1">
      <alignment wrapText="1"/>
      <protection locked="0"/>
    </xf>
    <xf numFmtId="0" fontId="1" fillId="0" borderId="1" xfId="0" applyFont="1" applyBorder="1" applyAlignment="1" applyProtection="1">
      <alignment horizontal="center" vertical="center" wrapText="1"/>
      <protection locked="0"/>
    </xf>
    <xf numFmtId="165" fontId="1" fillId="0" borderId="1" xfId="0" applyNumberFormat="1" applyFont="1" applyBorder="1" applyAlignment="1" applyProtection="1">
      <alignment horizontal="center" vertical="center" wrapText="1"/>
      <protection locked="0"/>
    </xf>
    <xf numFmtId="1" fontId="1" fillId="0" borderId="8" xfId="0" applyNumberFormat="1" applyFont="1" applyBorder="1" applyAlignment="1" applyProtection="1">
      <alignment horizontal="center" vertical="center" wrapText="1"/>
      <protection locked="0"/>
    </xf>
    <xf numFmtId="9" fontId="1" fillId="0" borderId="1" xfId="3" applyFont="1" applyFill="1" applyBorder="1" applyAlignment="1" applyProtection="1">
      <alignment horizontal="center" vertical="center" wrapText="1"/>
    </xf>
    <xf numFmtId="1" fontId="1" fillId="0" borderId="1" xfId="0" applyNumberFormat="1" applyFont="1" applyBorder="1" applyAlignment="1" applyProtection="1">
      <alignment horizontal="center" vertical="center" wrapText="1"/>
      <protection locked="0"/>
    </xf>
    <xf numFmtId="1" fontId="5" fillId="0" borderId="8" xfId="0" applyNumberFormat="1" applyFont="1" applyBorder="1" applyAlignment="1" applyProtection="1">
      <alignment horizontal="center" vertical="center" wrapText="1"/>
      <protection locked="0"/>
    </xf>
    <xf numFmtId="49" fontId="1" fillId="0" borderId="1" xfId="0" applyNumberFormat="1"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1"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wrapText="1"/>
      <protection locked="0"/>
    </xf>
    <xf numFmtId="9" fontId="1" fillId="0" borderId="1" xfId="0" applyNumberFormat="1" applyFont="1" applyBorder="1" applyAlignment="1">
      <alignment horizontal="center" vertical="center" wrapText="1"/>
    </xf>
    <xf numFmtId="0" fontId="1" fillId="0" borderId="1" xfId="0" applyFont="1" applyBorder="1" applyAlignment="1" applyProtection="1">
      <alignment horizontal="left" vertical="center" wrapText="1"/>
      <protection locked="0"/>
    </xf>
    <xf numFmtId="0" fontId="5" fillId="0" borderId="1" xfId="0" applyFont="1" applyBorder="1" applyAlignment="1" applyProtection="1">
      <alignment horizontal="center" vertical="center" wrapText="1"/>
      <protection locked="0"/>
    </xf>
    <xf numFmtId="1" fontId="5"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lignment vertical="center" wrapText="1"/>
    </xf>
    <xf numFmtId="1" fontId="5" fillId="0" borderId="13" xfId="0" applyNumberFormat="1" applyFont="1" applyBorder="1" applyAlignment="1" applyProtection="1">
      <alignment horizontal="center" vertical="center" wrapText="1"/>
      <protection locked="0"/>
    </xf>
    <xf numFmtId="9" fontId="1" fillId="0" borderId="10" xfId="3" applyFont="1" applyFill="1" applyBorder="1" applyAlignment="1" applyProtection="1">
      <alignment horizontal="center" vertical="center" wrapText="1"/>
    </xf>
    <xf numFmtId="1" fontId="5" fillId="0" borderId="27" xfId="0" applyNumberFormat="1" applyFont="1" applyBorder="1" applyAlignment="1" applyProtection="1">
      <alignment horizontal="center" vertical="center" wrapText="1"/>
      <protection locked="0"/>
    </xf>
    <xf numFmtId="1" fontId="5" fillId="0" borderId="28" xfId="0" applyNumberFormat="1" applyFont="1" applyBorder="1" applyAlignment="1" applyProtection="1">
      <alignment horizontal="center" vertical="center" wrapText="1"/>
      <protection locked="0"/>
    </xf>
    <xf numFmtId="0" fontId="1" fillId="0" borderId="1" xfId="0" applyFont="1" applyBorder="1" applyAlignment="1" applyProtection="1">
      <alignment wrapText="1"/>
      <protection locked="0"/>
    </xf>
    <xf numFmtId="49" fontId="5" fillId="0" borderId="1" xfId="0" applyNumberFormat="1" applyFont="1" applyBorder="1" applyAlignment="1">
      <alignment vertical="center" wrapText="1"/>
    </xf>
    <xf numFmtId="165" fontId="1" fillId="2" borderId="1" xfId="0" applyNumberFormat="1" applyFont="1" applyFill="1" applyBorder="1" applyAlignment="1" applyProtection="1">
      <alignment horizontal="center" vertical="center" wrapText="1"/>
      <protection locked="0"/>
    </xf>
    <xf numFmtId="1" fontId="5" fillId="0" borderId="1" xfId="0" applyNumberFormat="1" applyFont="1" applyBorder="1" applyAlignment="1">
      <alignment horizontal="center" vertical="center" wrapText="1"/>
    </xf>
    <xf numFmtId="49" fontId="1" fillId="0" borderId="1" xfId="0" applyNumberFormat="1" applyFont="1" applyBorder="1" applyAlignment="1" applyProtection="1">
      <alignment wrapText="1"/>
      <protection locked="0"/>
    </xf>
    <xf numFmtId="0" fontId="5" fillId="0" borderId="1" xfId="0" applyFont="1" applyBorder="1" applyAlignment="1" applyProtection="1">
      <alignment vertical="center" wrapText="1"/>
      <protection locked="0"/>
    </xf>
    <xf numFmtId="167" fontId="1" fillId="2" borderId="1" xfId="0" applyNumberFormat="1" applyFont="1" applyFill="1" applyBorder="1" applyAlignment="1">
      <alignment horizontal="center" vertical="center" wrapText="1"/>
    </xf>
    <xf numFmtId="167" fontId="1" fillId="0" borderId="1" xfId="3" applyNumberFormat="1" applyFont="1" applyFill="1" applyBorder="1" applyAlignment="1" applyProtection="1">
      <alignment horizontal="center" vertical="center" wrapText="1"/>
    </xf>
    <xf numFmtId="49" fontId="5" fillId="0" borderId="1" xfId="0" applyNumberFormat="1" applyFont="1" applyBorder="1" applyAlignment="1" applyProtection="1">
      <alignment horizontal="center" vertical="center" wrapText="1"/>
      <protection locked="0"/>
    </xf>
    <xf numFmtId="9" fontId="1" fillId="0" borderId="38" xfId="3" applyFont="1" applyFill="1" applyBorder="1" applyAlignment="1" applyProtection="1">
      <alignment horizontal="center" vertical="center" wrapText="1"/>
    </xf>
    <xf numFmtId="3" fontId="0" fillId="0" borderId="13" xfId="0" applyNumberForma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1" fillId="0" borderId="1" xfId="0" applyFont="1" applyBorder="1" applyAlignment="1" applyProtection="1">
      <alignment horizontal="left" wrapText="1"/>
      <protection locked="0"/>
    </xf>
    <xf numFmtId="0" fontId="5" fillId="0" borderId="1" xfId="0" applyFont="1" applyBorder="1" applyAlignment="1" applyProtection="1">
      <alignment horizontal="left" wrapText="1"/>
      <protection locked="0"/>
    </xf>
    <xf numFmtId="0" fontId="5" fillId="0" borderId="1" xfId="0" applyFont="1" applyBorder="1" applyAlignment="1" applyProtection="1">
      <alignment horizontal="left" vertical="center" wrapText="1"/>
      <protection locked="0"/>
    </xf>
    <xf numFmtId="0" fontId="1" fillId="2" borderId="1" xfId="0" applyFont="1" applyFill="1" applyBorder="1" applyAlignment="1">
      <alignment horizontal="left" vertical="top" wrapText="1"/>
    </xf>
    <xf numFmtId="0" fontId="1" fillId="2" borderId="1" xfId="4" applyFont="1" applyFill="1" applyBorder="1" applyAlignment="1">
      <alignment horizontal="justify" vertical="center" wrapText="1"/>
    </xf>
    <xf numFmtId="0" fontId="1" fillId="2" borderId="1" xfId="4" applyFont="1" applyFill="1" applyBorder="1" applyAlignment="1">
      <alignment horizontal="left" vertical="center" wrapText="1"/>
    </xf>
    <xf numFmtId="0" fontId="1" fillId="2" borderId="1" xfId="0" applyFont="1" applyFill="1" applyBorder="1" applyAlignment="1">
      <alignment horizontal="justify" vertical="center" wrapText="1" readingOrder="1"/>
    </xf>
    <xf numFmtId="9" fontId="1" fillId="0" borderId="10" xfId="3" applyFont="1" applyFill="1" applyBorder="1" applyAlignment="1" applyProtection="1">
      <alignment horizontal="center" vertical="center"/>
    </xf>
    <xf numFmtId="9" fontId="1" fillId="0" borderId="31" xfId="3" applyFont="1" applyFill="1" applyBorder="1" applyAlignment="1" applyProtection="1">
      <alignment horizontal="center" vertical="center"/>
    </xf>
    <xf numFmtId="9" fontId="1" fillId="0" borderId="28" xfId="0" applyNumberFormat="1" applyFont="1" applyBorder="1" applyAlignment="1">
      <alignment horizontal="center" vertical="center" wrapText="1"/>
    </xf>
    <xf numFmtId="9" fontId="12"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vertical="top" wrapText="1"/>
    </xf>
    <xf numFmtId="0" fontId="1" fillId="2" borderId="1" xfId="0" applyFont="1" applyFill="1" applyBorder="1" applyAlignment="1">
      <alignment horizontal="justify" vertical="center" wrapText="1"/>
    </xf>
    <xf numFmtId="0" fontId="0" fillId="2" borderId="1" xfId="0" applyFill="1" applyBorder="1" applyAlignment="1">
      <alignment horizontal="center" vertical="center" wrapText="1"/>
    </xf>
    <xf numFmtId="0" fontId="1" fillId="2" borderId="1" xfId="4" applyFont="1" applyFill="1" applyBorder="1" applyAlignment="1">
      <alignment horizontal="center" vertical="center" wrapText="1"/>
    </xf>
    <xf numFmtId="0" fontId="0" fillId="0" borderId="0" xfId="0" applyAlignment="1" applyProtection="1">
      <alignment vertical="center" wrapText="1"/>
      <protection locked="0"/>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9" fontId="2" fillId="18" borderId="1" xfId="0" applyNumberFormat="1" applyFont="1" applyFill="1" applyBorder="1" applyAlignment="1">
      <alignment horizontal="center" vertical="center" wrapText="1"/>
    </xf>
    <xf numFmtId="49" fontId="1" fillId="2" borderId="1" xfId="0" applyNumberFormat="1" applyFont="1" applyFill="1" applyBorder="1" applyAlignment="1" applyProtection="1">
      <alignment vertical="center" wrapText="1"/>
      <protection locked="0"/>
    </xf>
    <xf numFmtId="0" fontId="1" fillId="13" borderId="1" xfId="0" applyFont="1" applyFill="1" applyBorder="1" applyAlignment="1">
      <alignment vertical="center" wrapText="1"/>
    </xf>
    <xf numFmtId="9" fontId="2" fillId="2" borderId="1" xfId="0" applyNumberFormat="1" applyFont="1" applyFill="1" applyBorder="1" applyAlignment="1">
      <alignment vertical="center" wrapText="1"/>
    </xf>
    <xf numFmtId="1" fontId="1" fillId="0" borderId="1" xfId="0" applyNumberFormat="1" applyFont="1" applyBorder="1" applyAlignment="1">
      <alignment vertical="center" wrapText="1"/>
    </xf>
    <xf numFmtId="1" fontId="5" fillId="0" borderId="1" xfId="0" applyNumberFormat="1" applyFont="1" applyBorder="1" applyAlignment="1" applyProtection="1">
      <alignment vertical="center" wrapText="1"/>
      <protection locked="0"/>
    </xf>
    <xf numFmtId="0" fontId="1" fillId="2" borderId="29" xfId="0" applyFont="1" applyFill="1" applyBorder="1" applyAlignment="1" applyProtection="1">
      <alignment horizontal="center" vertical="center" wrapText="1"/>
      <protection locked="0"/>
    </xf>
    <xf numFmtId="0" fontId="5" fillId="2" borderId="1" xfId="0" applyFont="1" applyFill="1" applyBorder="1" applyAlignment="1">
      <alignment vertical="center" wrapText="1"/>
    </xf>
    <xf numFmtId="0" fontId="38" fillId="0" borderId="0" xfId="0" applyFont="1" applyAlignment="1">
      <alignment vertical="center"/>
    </xf>
    <xf numFmtId="0" fontId="5" fillId="2" borderId="1" xfId="0" applyFont="1" applyFill="1" applyBorder="1" applyAlignment="1" applyProtection="1">
      <alignment vertical="center" wrapText="1"/>
      <protection locked="0"/>
    </xf>
    <xf numFmtId="0" fontId="5" fillId="2" borderId="1" xfId="0" applyFont="1" applyFill="1" applyBorder="1" applyAlignment="1" applyProtection="1">
      <alignment wrapText="1"/>
      <protection locked="0"/>
    </xf>
    <xf numFmtId="0" fontId="5" fillId="2" borderId="1" xfId="0"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xf>
    <xf numFmtId="9" fontId="1" fillId="6" borderId="1" xfId="3"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3" borderId="1" xfId="0" applyFont="1" applyFill="1" applyBorder="1" applyAlignment="1">
      <alignment horizontal="center" vertical="top" wrapText="1"/>
    </xf>
    <xf numFmtId="0" fontId="0" fillId="13" borderId="0" xfId="0" applyFill="1" applyAlignment="1">
      <alignment horizontal="justify" vertical="center"/>
    </xf>
    <xf numFmtId="9" fontId="1" fillId="6" borderId="1" xfId="3" applyFont="1" applyFill="1" applyBorder="1" applyAlignment="1" applyProtection="1">
      <alignment horizontal="center" vertical="center" wrapText="1"/>
    </xf>
    <xf numFmtId="0" fontId="5" fillId="2" borderId="5" xfId="0" applyFont="1" applyFill="1" applyBorder="1" applyAlignment="1">
      <alignment horizontal="center" wrapText="1"/>
    </xf>
    <xf numFmtId="0" fontId="3" fillId="6" borderId="1" xfId="0" applyFont="1" applyFill="1" applyBorder="1" applyAlignment="1">
      <alignment horizontal="center" vertical="center" wrapText="1"/>
    </xf>
    <xf numFmtId="9" fontId="1" fillId="6" borderId="1" xfId="0" applyNumberFormat="1" applyFont="1" applyFill="1" applyBorder="1" applyAlignment="1">
      <alignment horizontal="center" vertical="center" wrapText="1"/>
    </xf>
    <xf numFmtId="0" fontId="1" fillId="4" borderId="1" xfId="0" applyFont="1" applyFill="1" applyBorder="1" applyAlignment="1" applyProtection="1">
      <alignment horizontal="center" vertical="center" wrapText="1"/>
      <protection locked="0"/>
    </xf>
    <xf numFmtId="3" fontId="3" fillId="6" borderId="1" xfId="2" applyNumberFormat="1" applyFont="1" applyFill="1" applyBorder="1" applyAlignment="1">
      <alignment horizontal="center" vertical="center" wrapText="1"/>
    </xf>
    <xf numFmtId="3" fontId="3" fillId="2" borderId="1" xfId="2" applyNumberFormat="1" applyFont="1" applyFill="1" applyBorder="1" applyAlignment="1">
      <alignment horizontal="center" vertical="center" wrapText="1"/>
    </xf>
    <xf numFmtId="0" fontId="1" fillId="2" borderId="1" xfId="2" applyFont="1" applyFill="1" applyBorder="1" applyAlignment="1">
      <alignment vertical="center" wrapText="1"/>
    </xf>
    <xf numFmtId="1"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vertical="center" wrapText="1"/>
    </xf>
    <xf numFmtId="0" fontId="5" fillId="2" borderId="1" xfId="0" applyFont="1" applyFill="1" applyBorder="1" applyAlignment="1">
      <alignment wrapText="1"/>
    </xf>
    <xf numFmtId="0" fontId="5" fillId="2" borderId="0" xfId="0" applyFont="1" applyFill="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justify" vertical="center" wrapText="1"/>
    </xf>
    <xf numFmtId="9" fontId="1" fillId="2" borderId="29" xfId="3" applyFont="1" applyFill="1" applyBorder="1" applyAlignment="1" applyProtection="1">
      <alignment horizontal="center" vertical="center" wrapText="1"/>
    </xf>
    <xf numFmtId="9" fontId="2" fillId="0" borderId="12" xfId="3" applyFont="1" applyFill="1" applyBorder="1" applyAlignment="1" applyProtection="1">
      <alignment horizontal="center" vertical="center" wrapText="1"/>
    </xf>
    <xf numFmtId="1" fontId="0" fillId="0" borderId="13" xfId="0" applyNumberFormat="1" applyBorder="1" applyAlignment="1" applyProtection="1">
      <alignment horizontal="center" vertical="center" wrapText="1"/>
      <protection locked="0"/>
    </xf>
    <xf numFmtId="37" fontId="4" fillId="0" borderId="1" xfId="13" applyNumberFormat="1" applyFont="1" applyFill="1" applyBorder="1" applyAlignment="1">
      <alignment horizontal="right" vertical="center" wrapText="1"/>
    </xf>
    <xf numFmtId="41" fontId="0" fillId="0" borderId="1" xfId="0" applyNumberFormat="1" applyBorder="1" applyAlignment="1" applyProtection="1">
      <alignment horizontal="center" vertical="center" wrapText="1"/>
      <protection locked="0"/>
    </xf>
    <xf numFmtId="1" fontId="12" fillId="16" borderId="1" xfId="0" applyNumberFormat="1" applyFont="1" applyFill="1" applyBorder="1" applyAlignment="1" applyProtection="1">
      <alignment horizontal="center" vertical="center" wrapText="1"/>
      <protection locked="0"/>
    </xf>
    <xf numFmtId="9" fontId="12" fillId="16" borderId="1" xfId="0" applyNumberFormat="1" applyFont="1" applyFill="1" applyBorder="1" applyAlignment="1">
      <alignment horizontal="center" vertical="center" wrapText="1"/>
    </xf>
    <xf numFmtId="0" fontId="5" fillId="16" borderId="1" xfId="0" applyFont="1" applyFill="1" applyBorder="1" applyAlignment="1" applyProtection="1">
      <alignment horizontal="justify" vertical="center" wrapText="1"/>
      <protection locked="0"/>
    </xf>
    <xf numFmtId="9" fontId="12" fillId="16" borderId="1" xfId="3" applyFont="1" applyFill="1" applyBorder="1" applyAlignment="1" applyProtection="1">
      <alignment horizontal="center" vertical="center" wrapText="1"/>
    </xf>
    <xf numFmtId="1" fontId="2" fillId="16" borderId="1" xfId="0" applyNumberFormat="1" applyFont="1" applyFill="1" applyBorder="1" applyAlignment="1" applyProtection="1">
      <alignment horizontal="center" vertical="center" wrapText="1"/>
      <protection locked="0"/>
    </xf>
    <xf numFmtId="9" fontId="2" fillId="16" borderId="1" xfId="0" applyNumberFormat="1" applyFont="1" applyFill="1" applyBorder="1" applyAlignment="1">
      <alignment horizontal="center" vertical="center" wrapText="1"/>
    </xf>
    <xf numFmtId="0" fontId="1" fillId="16" borderId="1" xfId="0" applyFont="1" applyFill="1" applyBorder="1" applyAlignment="1" applyProtection="1">
      <alignment horizontal="center" vertical="center" wrapText="1"/>
      <protection locked="0"/>
    </xf>
    <xf numFmtId="9" fontId="2" fillId="16" borderId="10" xfId="3" applyFont="1" applyFill="1" applyBorder="1" applyAlignment="1" applyProtection="1">
      <alignment horizontal="center" vertical="center" wrapText="1"/>
    </xf>
    <xf numFmtId="0" fontId="1" fillId="16" borderId="1" xfId="0" applyFont="1" applyFill="1" applyBorder="1" applyAlignment="1" applyProtection="1">
      <alignment horizontal="center" wrapText="1"/>
      <protection locked="0"/>
    </xf>
    <xf numFmtId="9" fontId="2" fillId="16" borderId="1" xfId="3" applyFont="1" applyFill="1" applyBorder="1" applyAlignment="1" applyProtection="1">
      <alignment horizontal="center" vertical="center" wrapText="1"/>
    </xf>
    <xf numFmtId="1" fontId="2" fillId="16" borderId="8" xfId="0" applyNumberFormat="1" applyFont="1" applyFill="1" applyBorder="1" applyAlignment="1" applyProtection="1">
      <alignment horizontal="center" vertical="center" wrapText="1"/>
      <protection locked="0"/>
    </xf>
    <xf numFmtId="0" fontId="1" fillId="16" borderId="1" xfId="0" applyFont="1" applyFill="1" applyBorder="1" applyAlignment="1" applyProtection="1">
      <alignment horizontal="justify" vertical="center" wrapText="1"/>
      <protection locked="0"/>
    </xf>
    <xf numFmtId="1" fontId="2" fillId="17" borderId="1" xfId="0" applyNumberFormat="1" applyFont="1" applyFill="1" applyBorder="1" applyAlignment="1" applyProtection="1">
      <alignment horizontal="center" vertical="center" wrapText="1"/>
      <protection locked="0"/>
    </xf>
    <xf numFmtId="1" fontId="2" fillId="17" borderId="8" xfId="0" applyNumberFormat="1" applyFont="1" applyFill="1" applyBorder="1" applyAlignment="1" applyProtection="1">
      <alignment horizontal="center" vertical="center" wrapText="1"/>
      <protection locked="0"/>
    </xf>
    <xf numFmtId="9" fontId="2" fillId="17" borderId="1" xfId="0" applyNumberFormat="1" applyFont="1" applyFill="1" applyBorder="1" applyAlignment="1">
      <alignment horizontal="center" vertical="center" wrapText="1"/>
    </xf>
    <xf numFmtId="0" fontId="1" fillId="17" borderId="1" xfId="0" applyFont="1" applyFill="1" applyBorder="1" applyAlignment="1" applyProtection="1">
      <alignment horizontal="justify" vertical="center" wrapText="1"/>
      <protection locked="0"/>
    </xf>
    <xf numFmtId="9" fontId="2" fillId="17" borderId="1" xfId="3" applyFont="1" applyFill="1" applyBorder="1" applyAlignment="1" applyProtection="1">
      <alignment horizontal="center" vertical="center" wrapText="1"/>
    </xf>
    <xf numFmtId="0" fontId="1" fillId="17" borderId="1" xfId="0" applyFont="1" applyFill="1" applyBorder="1" applyAlignment="1" applyProtection="1">
      <alignment horizontal="center" vertical="center" wrapText="1"/>
      <protection locked="0"/>
    </xf>
    <xf numFmtId="9" fontId="2" fillId="17" borderId="10" xfId="3" applyFont="1" applyFill="1" applyBorder="1" applyAlignment="1" applyProtection="1">
      <alignment horizontal="center" vertical="center" wrapText="1"/>
    </xf>
    <xf numFmtId="1" fontId="2" fillId="18" borderId="1" xfId="0" applyNumberFormat="1" applyFont="1" applyFill="1" applyBorder="1" applyAlignment="1" applyProtection="1">
      <alignment horizontal="center" vertical="center" wrapText="1"/>
      <protection locked="0"/>
    </xf>
    <xf numFmtId="0" fontId="1" fillId="18" borderId="1" xfId="0" applyFont="1" applyFill="1" applyBorder="1" applyAlignment="1" applyProtection="1">
      <alignment horizontal="justify" vertical="center" wrapText="1"/>
      <protection locked="0"/>
    </xf>
    <xf numFmtId="9" fontId="2" fillId="18" borderId="1" xfId="3" applyFont="1" applyFill="1" applyBorder="1" applyAlignment="1" applyProtection="1">
      <alignment horizontal="center" vertical="center" wrapText="1"/>
    </xf>
    <xf numFmtId="0" fontId="1" fillId="18" borderId="1" xfId="0" applyFont="1" applyFill="1" applyBorder="1" applyAlignment="1" applyProtection="1">
      <alignment horizontal="center" vertical="center" wrapText="1"/>
      <protection locked="0"/>
    </xf>
    <xf numFmtId="9" fontId="2" fillId="18" borderId="10" xfId="3" applyFont="1" applyFill="1" applyBorder="1" applyAlignment="1" applyProtection="1">
      <alignment horizontal="center" vertical="center" wrapText="1"/>
    </xf>
    <xf numFmtId="1" fontId="2" fillId="19" borderId="1" xfId="0" applyNumberFormat="1" applyFont="1" applyFill="1" applyBorder="1" applyAlignment="1" applyProtection="1">
      <alignment horizontal="center" vertical="center" wrapText="1"/>
      <protection locked="0"/>
    </xf>
    <xf numFmtId="9" fontId="2" fillId="19" borderId="1" xfId="0" applyNumberFormat="1" applyFont="1" applyFill="1" applyBorder="1" applyAlignment="1">
      <alignment horizontal="center" vertical="center" wrapText="1"/>
    </xf>
    <xf numFmtId="0" fontId="1" fillId="19" borderId="1" xfId="0" applyFont="1" applyFill="1" applyBorder="1" applyAlignment="1" applyProtection="1">
      <alignment horizontal="center" vertical="center" wrapText="1"/>
      <protection locked="0"/>
    </xf>
    <xf numFmtId="9" fontId="2" fillId="19" borderId="1" xfId="3" applyFont="1" applyFill="1" applyBorder="1" applyAlignment="1" applyProtection="1">
      <alignment horizontal="center" vertical="center" wrapText="1"/>
    </xf>
    <xf numFmtId="9" fontId="2" fillId="19" borderId="10" xfId="3" applyFont="1" applyFill="1" applyBorder="1" applyAlignment="1" applyProtection="1">
      <alignment horizontal="center" vertical="center" wrapText="1"/>
    </xf>
    <xf numFmtId="0" fontId="0" fillId="0" borderId="0" xfId="0" applyAlignment="1" applyProtection="1">
      <alignment horizontal="center" vertical="center" wrapText="1"/>
      <protection locked="0"/>
    </xf>
    <xf numFmtId="0" fontId="1" fillId="0" borderId="10" xfId="0" applyFont="1" applyBorder="1" applyAlignment="1">
      <alignment horizontal="center" vertical="center" wrapText="1"/>
    </xf>
    <xf numFmtId="0" fontId="5" fillId="0" borderId="8" xfId="0" applyFont="1" applyBorder="1" applyAlignment="1" applyProtection="1">
      <alignment horizontal="center" vertical="center" wrapText="1"/>
      <protection locked="0"/>
    </xf>
    <xf numFmtId="9" fontId="1" fillId="0" borderId="39" xfId="3" applyFont="1" applyFill="1" applyBorder="1" applyAlignment="1" applyProtection="1">
      <alignment horizontal="center" vertical="center"/>
    </xf>
    <xf numFmtId="9" fontId="2" fillId="0" borderId="10" xfId="3"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8" xfId="1" applyFont="1" applyFill="1" applyBorder="1" applyAlignment="1">
      <alignment horizontal="center" vertical="center" wrapText="1"/>
    </xf>
    <xf numFmtId="0" fontId="1" fillId="8" borderId="9" xfId="1" applyFont="1" applyFill="1" applyBorder="1" applyAlignment="1">
      <alignment vertical="center" wrapText="1"/>
    </xf>
    <xf numFmtId="0" fontId="0" fillId="8" borderId="1" xfId="0" applyFill="1" applyBorder="1" applyAlignment="1" applyProtection="1">
      <alignment vertical="center" wrapText="1"/>
      <protection locked="0"/>
    </xf>
    <xf numFmtId="0" fontId="1" fillId="8" borderId="12" xfId="0" applyFont="1" applyFill="1" applyBorder="1" applyAlignment="1">
      <alignment horizontal="center" vertical="center"/>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1" fillId="8" borderId="1" xfId="0" applyFont="1" applyFill="1" applyBorder="1" applyAlignment="1">
      <alignment horizontal="center" vertical="center" wrapText="1"/>
    </xf>
    <xf numFmtId="9" fontId="2" fillId="0" borderId="1" xfId="3" applyFont="1" applyFill="1" applyBorder="1" applyAlignment="1" applyProtection="1">
      <alignment horizontal="center" vertical="center" wrapText="1"/>
    </xf>
    <xf numFmtId="1" fontId="1" fillId="0" borderId="1" xfId="0" applyNumberFormat="1" applyFont="1" applyBorder="1" applyAlignment="1">
      <alignment horizontal="center" vertical="center" wrapText="1"/>
    </xf>
    <xf numFmtId="0" fontId="1" fillId="2" borderId="29" xfId="0" applyFont="1" applyFill="1" applyBorder="1" applyAlignment="1">
      <alignment horizontal="center" vertical="center" wrapText="1"/>
    </xf>
    <xf numFmtId="0" fontId="1" fillId="2" borderId="1" xfId="0" applyFont="1" applyFill="1" applyBorder="1" applyAlignment="1">
      <alignment horizontal="left" vertical="center" wrapText="1"/>
    </xf>
    <xf numFmtId="1" fontId="5" fillId="0" borderId="5" xfId="0" applyNumberFormat="1" applyFont="1" applyBorder="1" applyAlignment="1" applyProtection="1">
      <alignment vertical="center" wrapText="1"/>
      <protection locked="0"/>
    </xf>
    <xf numFmtId="9" fontId="2" fillId="0" borderId="1" xfId="0" applyNumberFormat="1" applyFont="1" applyBorder="1" applyAlignment="1">
      <alignment vertical="center" wrapText="1"/>
    </xf>
    <xf numFmtId="0" fontId="1" fillId="2" borderId="5" xfId="0" applyFont="1" applyFill="1" applyBorder="1" applyAlignment="1">
      <alignment vertical="center" wrapText="1"/>
    </xf>
    <xf numFmtId="9" fontId="2" fillId="0" borderId="1" xfId="3" applyFont="1" applyFill="1" applyBorder="1" applyAlignment="1" applyProtection="1">
      <alignment vertical="center" wrapText="1"/>
    </xf>
    <xf numFmtId="1" fontId="1" fillId="0" borderId="5" xfId="0" applyNumberFormat="1" applyFont="1" applyBorder="1" applyAlignment="1">
      <alignment vertical="center" wrapText="1"/>
    </xf>
    <xf numFmtId="1"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vertical="center" wrapText="1"/>
    </xf>
    <xf numFmtId="1" fontId="0" fillId="0" borderId="1" xfId="0" applyNumberFormat="1" applyBorder="1" applyAlignment="1" applyProtection="1">
      <alignment vertical="center" wrapText="1"/>
      <protection locked="0"/>
    </xf>
    <xf numFmtId="1" fontId="0" fillId="0" borderId="1" xfId="0" applyNumberFormat="1" applyBorder="1" applyAlignment="1">
      <alignment horizontal="center" vertical="center" wrapText="1"/>
    </xf>
    <xf numFmtId="3" fontId="0" fillId="0" borderId="1" xfId="0" applyNumberFormat="1" applyBorder="1" applyAlignment="1" applyProtection="1">
      <alignment horizontal="center" vertical="center" wrapText="1"/>
      <protection locked="0"/>
    </xf>
    <xf numFmtId="1" fontId="0" fillId="0" borderId="1" xfId="0" applyNumberFormat="1" applyBorder="1" applyAlignment="1" applyProtection="1">
      <alignment horizontal="center" vertical="center" wrapText="1"/>
      <protection locked="0"/>
    </xf>
    <xf numFmtId="0" fontId="0" fillId="0" borderId="1" xfId="0" applyBorder="1" applyAlignment="1">
      <alignment horizontal="left" vertical="center" wrapText="1"/>
    </xf>
    <xf numFmtId="1" fontId="0" fillId="0" borderId="29" xfId="0" applyNumberFormat="1" applyBorder="1" applyAlignment="1">
      <alignment horizontal="center" vertical="center" wrapText="1"/>
    </xf>
    <xf numFmtId="9" fontId="2" fillId="0" borderId="31" xfId="3" applyFont="1" applyFill="1" applyBorder="1" applyAlignment="1" applyProtection="1">
      <alignment horizontal="center" vertical="center" wrapText="1"/>
    </xf>
    <xf numFmtId="9" fontId="2" fillId="2" borderId="1" xfId="0" applyNumberFormat="1" applyFont="1" applyFill="1" applyBorder="1" applyAlignment="1">
      <alignment horizontal="center" vertical="center" wrapText="1"/>
    </xf>
    <xf numFmtId="166" fontId="0" fillId="0" borderId="1" xfId="0" applyNumberFormat="1" applyBorder="1" applyAlignment="1" applyProtection="1">
      <alignment horizontal="center" vertical="center" wrapText="1"/>
      <protection locked="0"/>
    </xf>
    <xf numFmtId="9" fontId="2" fillId="2" borderId="29" xfId="0" applyNumberFormat="1" applyFont="1" applyFill="1" applyBorder="1" applyAlignment="1">
      <alignment horizontal="center" vertical="center" wrapText="1"/>
    </xf>
    <xf numFmtId="1" fontId="0" fillId="0" borderId="29" xfId="0" applyNumberFormat="1" applyBorder="1" applyAlignment="1" applyProtection="1">
      <alignment horizontal="center" vertical="center" wrapText="1"/>
      <protection locked="0"/>
    </xf>
    <xf numFmtId="0" fontId="0" fillId="0" borderId="1" xfId="0" applyBorder="1" applyAlignment="1">
      <alignment horizontal="center" vertical="center" wrapText="1"/>
    </xf>
    <xf numFmtId="0" fontId="5" fillId="0" borderId="1" xfId="0" applyFont="1" applyBorder="1" applyAlignment="1">
      <alignment horizontal="justify" vertical="center"/>
    </xf>
    <xf numFmtId="0" fontId="0" fillId="0" borderId="1" xfId="0" applyBorder="1" applyAlignment="1">
      <alignment horizontal="left" vertical="top" wrapText="1"/>
    </xf>
    <xf numFmtId="0" fontId="0" fillId="0" borderId="0" xfId="0" applyAlignment="1" applyProtection="1">
      <alignment vertical="top" wrapText="1"/>
      <protection locked="0"/>
    </xf>
    <xf numFmtId="0" fontId="0" fillId="0" borderId="1" xfId="0" applyBorder="1" applyAlignment="1" applyProtection="1">
      <alignment horizontal="left" vertical="top" wrapText="1"/>
      <protection locked="0"/>
    </xf>
    <xf numFmtId="0" fontId="1" fillId="6" borderId="1" xfId="0" applyFont="1" applyFill="1" applyBorder="1" applyAlignment="1">
      <alignment horizontal="center" vertical="center" wrapText="1"/>
    </xf>
    <xf numFmtId="0" fontId="0" fillId="0" borderId="1" xfId="0" applyBorder="1" applyAlignment="1" applyProtection="1">
      <alignment vertical="top" wrapText="1"/>
      <protection locked="0"/>
    </xf>
    <xf numFmtId="0" fontId="1" fillId="6" borderId="1" xfId="0" applyFont="1" applyFill="1" applyBorder="1" applyAlignment="1">
      <alignment vertical="center" wrapText="1"/>
    </xf>
    <xf numFmtId="0" fontId="0" fillId="0" borderId="1" xfId="0" applyBorder="1" applyAlignment="1">
      <alignment vertical="top" wrapText="1"/>
    </xf>
    <xf numFmtId="0" fontId="0" fillId="2" borderId="1" xfId="0" applyFill="1" applyBorder="1" applyAlignment="1">
      <alignment vertical="top" wrapText="1"/>
    </xf>
    <xf numFmtId="169" fontId="4" fillId="0" borderId="1" xfId="13" applyFont="1" applyFill="1" applyBorder="1" applyAlignment="1">
      <alignment horizontal="center" vertical="center" wrapText="1"/>
    </xf>
    <xf numFmtId="0" fontId="5" fillId="0" borderId="1" xfId="0" applyFont="1" applyBorder="1" applyAlignment="1">
      <alignment horizontal="justify" vertical="top" wrapText="1"/>
    </xf>
    <xf numFmtId="9" fontId="2" fillId="0" borderId="1" xfId="0" applyNumberFormat="1" applyFont="1" applyBorder="1" applyAlignment="1">
      <alignment horizontal="center" vertical="center" wrapText="1"/>
    </xf>
    <xf numFmtId="0" fontId="3" fillId="2" borderId="30" xfId="0" applyFont="1" applyFill="1" applyBorder="1" applyAlignment="1">
      <alignment horizontal="center" vertical="center" wrapText="1"/>
    </xf>
    <xf numFmtId="0" fontId="3" fillId="0" borderId="1" xfId="0" applyFont="1" applyBorder="1" applyAlignment="1">
      <alignment horizontal="center" vertical="center" wrapText="1"/>
    </xf>
    <xf numFmtId="9" fontId="1" fillId="0" borderId="31" xfId="3" applyFont="1" applyFill="1" applyBorder="1" applyAlignment="1" applyProtection="1">
      <alignment horizontal="center" vertical="center" wrapText="1"/>
    </xf>
    <xf numFmtId="0" fontId="1" fillId="8" borderId="12" xfId="0" applyFont="1" applyFill="1" applyBorder="1" applyAlignment="1">
      <alignment horizontal="center" vertical="center" wrapText="1"/>
    </xf>
    <xf numFmtId="1" fontId="1" fillId="16" borderId="1" xfId="0" applyNumberFormat="1" applyFont="1" applyFill="1" applyBorder="1" applyAlignment="1" applyProtection="1">
      <alignment horizontal="center" vertical="center" wrapText="1"/>
      <protection locked="0"/>
    </xf>
    <xf numFmtId="0" fontId="5" fillId="16" borderId="0" xfId="0" applyFont="1" applyFill="1" applyAlignment="1" applyProtection="1">
      <alignment wrapText="1"/>
      <protection locked="0"/>
    </xf>
    <xf numFmtId="1" fontId="5" fillId="22" borderId="1" xfId="0" applyNumberFormat="1" applyFont="1" applyFill="1" applyBorder="1" applyAlignment="1" applyProtection="1">
      <alignment horizontal="center" vertical="center" wrapText="1"/>
      <protection locked="0"/>
    </xf>
    <xf numFmtId="9" fontId="12" fillId="22" borderId="1" xfId="0" applyNumberFormat="1" applyFont="1" applyFill="1" applyBorder="1" applyAlignment="1">
      <alignment horizontal="center" vertical="center" wrapText="1"/>
    </xf>
    <xf numFmtId="0" fontId="5" fillId="22" borderId="1" xfId="0" applyFont="1" applyFill="1" applyBorder="1" applyAlignment="1" applyProtection="1">
      <alignment horizontal="center" vertical="center" wrapText="1"/>
      <protection locked="0"/>
    </xf>
    <xf numFmtId="9" fontId="2" fillId="22" borderId="10" xfId="3" applyFont="1" applyFill="1" applyBorder="1" applyAlignment="1" applyProtection="1">
      <alignment horizontal="center" vertical="center" wrapText="1"/>
    </xf>
    <xf numFmtId="1" fontId="1" fillId="22" borderId="1" xfId="0" applyNumberFormat="1" applyFont="1" applyFill="1" applyBorder="1" applyAlignment="1" applyProtection="1">
      <alignment horizontal="center" vertical="center" wrapText="1"/>
      <protection locked="0"/>
    </xf>
    <xf numFmtId="9" fontId="2" fillId="22" borderId="1" xfId="0" applyNumberFormat="1" applyFont="1" applyFill="1" applyBorder="1" applyAlignment="1">
      <alignment horizontal="center" vertical="center" wrapText="1"/>
    </xf>
    <xf numFmtId="0" fontId="1" fillId="22" borderId="1" xfId="0" applyFont="1" applyFill="1" applyBorder="1" applyAlignment="1" applyProtection="1">
      <alignment horizontal="center" vertical="center" wrapText="1"/>
      <protection locked="0"/>
    </xf>
    <xf numFmtId="1" fontId="1" fillId="5" borderId="1" xfId="0" applyNumberFormat="1" applyFont="1" applyFill="1" applyBorder="1" applyAlignment="1" applyProtection="1">
      <alignment horizontal="center" vertical="center" wrapText="1"/>
      <protection locked="0"/>
    </xf>
    <xf numFmtId="9" fontId="2" fillId="5" borderId="1" xfId="0" applyNumberFormat="1" applyFont="1" applyFill="1" applyBorder="1" applyAlignment="1">
      <alignment horizontal="center" vertical="center" wrapText="1"/>
    </xf>
    <xf numFmtId="0" fontId="1" fillId="5" borderId="1" xfId="0" applyFont="1" applyFill="1" applyBorder="1" applyAlignment="1" applyProtection="1">
      <alignment horizontal="center" vertical="center" wrapText="1"/>
      <protection locked="0"/>
    </xf>
    <xf numFmtId="9" fontId="2" fillId="5" borderId="10" xfId="3" applyFont="1" applyFill="1" applyBorder="1" applyAlignment="1" applyProtection="1">
      <alignment horizontal="center" vertical="center" wrapText="1"/>
    </xf>
    <xf numFmtId="1" fontId="1" fillId="17" borderId="1" xfId="0" applyNumberFormat="1" applyFont="1" applyFill="1" applyBorder="1" applyAlignment="1" applyProtection="1">
      <alignment horizontal="center" vertical="center" wrapText="1"/>
      <protection locked="0"/>
    </xf>
    <xf numFmtId="1" fontId="1" fillId="18" borderId="1" xfId="0" applyNumberFormat="1" applyFont="1" applyFill="1" applyBorder="1" applyAlignment="1" applyProtection="1">
      <alignment horizontal="center" vertical="center" wrapText="1"/>
      <protection locked="0"/>
    </xf>
    <xf numFmtId="1" fontId="1" fillId="4" borderId="1" xfId="0" applyNumberFormat="1" applyFont="1" applyFill="1" applyBorder="1" applyAlignment="1" applyProtection="1">
      <alignment horizontal="center" vertical="center" wrapText="1"/>
      <protection locked="0"/>
    </xf>
    <xf numFmtId="9" fontId="2" fillId="4" borderId="1" xfId="0" applyNumberFormat="1" applyFont="1" applyFill="1" applyBorder="1" applyAlignment="1">
      <alignment horizontal="center" vertical="center" wrapText="1"/>
    </xf>
    <xf numFmtId="9" fontId="2" fillId="4" borderId="10" xfId="3" applyFont="1" applyFill="1" applyBorder="1" applyAlignment="1" applyProtection="1">
      <alignment horizontal="center" vertical="center" wrapText="1"/>
    </xf>
    <xf numFmtId="1" fontId="1" fillId="21" borderId="1" xfId="0" applyNumberFormat="1" applyFont="1" applyFill="1" applyBorder="1" applyAlignment="1" applyProtection="1">
      <alignment horizontal="center" vertical="center" wrapText="1"/>
      <protection locked="0"/>
    </xf>
    <xf numFmtId="9" fontId="2" fillId="21" borderId="1" xfId="0" applyNumberFormat="1" applyFont="1" applyFill="1" applyBorder="1" applyAlignment="1">
      <alignment horizontal="center" vertical="center" wrapText="1"/>
    </xf>
    <xf numFmtId="0" fontId="1" fillId="21" borderId="1" xfId="0" applyFont="1" applyFill="1" applyBorder="1" applyAlignment="1" applyProtection="1">
      <alignment horizontal="center" vertical="center" wrapText="1"/>
      <protection locked="0"/>
    </xf>
    <xf numFmtId="9" fontId="2" fillId="21" borderId="10" xfId="3" applyFont="1" applyFill="1" applyBorder="1" applyAlignment="1" applyProtection="1">
      <alignment horizontal="center" vertical="center" wrapText="1"/>
    </xf>
    <xf numFmtId="0" fontId="2" fillId="18" borderId="1" xfId="0" applyFont="1" applyFill="1" applyBorder="1" applyAlignment="1">
      <alignment horizontal="center" vertical="center" wrapText="1"/>
    </xf>
    <xf numFmtId="0" fontId="2" fillId="18" borderId="8" xfId="0" applyFont="1" applyFill="1" applyBorder="1" applyAlignment="1">
      <alignment horizontal="center" vertical="center" wrapText="1"/>
    </xf>
    <xf numFmtId="0" fontId="50" fillId="18" borderId="1" xfId="0" applyFont="1" applyFill="1" applyBorder="1" applyAlignment="1">
      <alignment horizontal="center" vertical="center" wrapText="1"/>
    </xf>
    <xf numFmtId="9" fontId="2" fillId="18" borderId="1" xfId="3" applyFont="1" applyFill="1" applyBorder="1" applyAlignment="1">
      <alignment horizontal="center" vertical="center" wrapText="1"/>
    </xf>
    <xf numFmtId="0" fontId="1" fillId="14" borderId="1" xfId="0" applyFont="1" applyFill="1" applyBorder="1" applyAlignment="1">
      <alignment horizontal="center" vertical="center" wrapText="1"/>
    </xf>
    <xf numFmtId="9" fontId="1" fillId="14" borderId="1" xfId="3" applyFont="1" applyFill="1" applyBorder="1" applyAlignment="1">
      <alignment horizontal="center" vertical="center" wrapText="1"/>
    </xf>
    <xf numFmtId="0" fontId="1" fillId="14" borderId="1" xfId="0" applyFont="1" applyFill="1" applyBorder="1" applyAlignment="1">
      <alignment horizontal="center" vertical="top" wrapText="1"/>
    </xf>
    <xf numFmtId="9" fontId="2" fillId="14" borderId="10" xfId="3" applyFont="1" applyFill="1" applyBorder="1" applyAlignment="1" applyProtection="1">
      <alignment horizontal="center" vertical="center" wrapText="1"/>
    </xf>
    <xf numFmtId="9" fontId="1" fillId="2" borderId="1" xfId="3" applyFont="1" applyFill="1" applyBorder="1" applyAlignment="1">
      <alignment horizontal="center" vertical="center" wrapText="1"/>
    </xf>
    <xf numFmtId="0" fontId="5" fillId="14" borderId="1" xfId="0" applyFont="1" applyFill="1" applyBorder="1" applyAlignment="1" applyProtection="1">
      <alignment horizontal="center" vertical="center" wrapText="1"/>
      <protection locked="0"/>
    </xf>
    <xf numFmtId="1" fontId="1" fillId="14" borderId="1" xfId="0" applyNumberFormat="1" applyFont="1" applyFill="1" applyBorder="1" applyAlignment="1">
      <alignment horizontal="center" vertical="center" wrapText="1"/>
    </xf>
    <xf numFmtId="9" fontId="1" fillId="14" borderId="1" xfId="0" applyNumberFormat="1" applyFont="1" applyFill="1" applyBorder="1" applyAlignment="1">
      <alignment horizontal="center" vertical="center" wrapText="1"/>
    </xf>
    <xf numFmtId="0" fontId="1" fillId="14" borderId="1" xfId="0" applyFont="1" applyFill="1" applyBorder="1" applyAlignment="1">
      <alignment vertical="center" wrapText="1"/>
    </xf>
    <xf numFmtId="0" fontId="3" fillId="14" borderId="1" xfId="0" applyFont="1" applyFill="1" applyBorder="1" applyAlignment="1">
      <alignment horizontal="center" vertical="center" wrapText="1"/>
    </xf>
    <xf numFmtId="9" fontId="1" fillId="14" borderId="1" xfId="3" applyFont="1" applyFill="1" applyBorder="1" applyAlignment="1" applyProtection="1">
      <alignment horizontal="center" vertical="center" wrapText="1"/>
    </xf>
    <xf numFmtId="0" fontId="2" fillId="18" borderId="1" xfId="0" applyFont="1" applyFill="1" applyBorder="1" applyAlignment="1">
      <alignment horizontal="left" vertical="center" wrapText="1"/>
    </xf>
    <xf numFmtId="0" fontId="1" fillId="14" borderId="1" xfId="0" applyFont="1" applyFill="1" applyBorder="1" applyAlignment="1" applyProtection="1">
      <alignment horizontal="center" vertical="center" wrapText="1"/>
      <protection locked="0"/>
    </xf>
    <xf numFmtId="0" fontId="1" fillId="0" borderId="1" xfId="0" applyFont="1" applyBorder="1" applyAlignment="1">
      <alignment horizontal="justify" vertical="center" wrapText="1"/>
    </xf>
    <xf numFmtId="0" fontId="0" fillId="0" borderId="13" xfId="0"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0" fontId="3" fillId="0" borderId="30"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 xfId="0" applyFont="1" applyBorder="1" applyAlignment="1">
      <alignment horizontal="center" vertical="center" wrapText="1"/>
    </xf>
    <xf numFmtId="0" fontId="13" fillId="8" borderId="5" xfId="0" applyFont="1" applyFill="1" applyBorder="1" applyAlignment="1" applyProtection="1">
      <alignment vertical="center" wrapText="1"/>
      <protection locked="0"/>
    </xf>
    <xf numFmtId="0" fontId="0" fillId="8" borderId="5" xfId="0" applyFill="1" applyBorder="1" applyAlignment="1" applyProtection="1">
      <alignment wrapText="1"/>
      <protection locked="0"/>
    </xf>
    <xf numFmtId="0" fontId="0" fillId="8" borderId="28" xfId="0" applyFill="1" applyBorder="1" applyAlignment="1" applyProtection="1">
      <alignment wrapText="1"/>
      <protection locked="0"/>
    </xf>
    <xf numFmtId="0" fontId="48" fillId="2" borderId="1" xfId="4" applyFont="1" applyFill="1" applyBorder="1" applyAlignment="1">
      <alignment horizontal="center" vertical="center" wrapText="1"/>
    </xf>
    <xf numFmtId="0" fontId="48" fillId="2" borderId="1" xfId="1" applyFont="1" applyFill="1" applyBorder="1" applyAlignment="1">
      <alignment horizontal="center" vertical="center" wrapText="1"/>
    </xf>
    <xf numFmtId="0" fontId="5" fillId="0" borderId="1" xfId="0" applyFont="1" applyBorder="1" applyAlignment="1" applyProtection="1">
      <alignment horizontal="left" vertical="top" wrapText="1"/>
      <protection locked="0"/>
    </xf>
    <xf numFmtId="169" fontId="4" fillId="0" borderId="1" xfId="13" applyFont="1" applyBorder="1" applyAlignment="1" applyProtection="1">
      <alignment horizontal="center" vertical="center" wrapText="1"/>
      <protection locked="0"/>
    </xf>
    <xf numFmtId="169" fontId="4" fillId="0" borderId="13" xfId="13" applyFont="1" applyFill="1" applyBorder="1" applyAlignment="1" applyProtection="1">
      <alignment horizontal="center" vertical="center" wrapText="1"/>
      <protection locked="0"/>
    </xf>
    <xf numFmtId="169" fontId="4" fillId="0" borderId="1" xfId="13" applyFont="1" applyFill="1" applyBorder="1" applyAlignment="1" applyProtection="1">
      <alignment horizontal="center" vertical="center" wrapText="1"/>
      <protection locked="0"/>
    </xf>
    <xf numFmtId="0" fontId="5" fillId="0" borderId="1" xfId="0" applyFont="1" applyBorder="1" applyAlignment="1" applyProtection="1">
      <alignment vertical="top" wrapText="1"/>
      <protection locked="0"/>
    </xf>
    <xf numFmtId="0" fontId="5" fillId="0" borderId="1" xfId="0" applyFont="1" applyBorder="1" applyAlignment="1">
      <alignment horizontal="justify" vertical="top"/>
    </xf>
    <xf numFmtId="0" fontId="49" fillId="0" borderId="1" xfId="0" applyFont="1" applyBorder="1" applyAlignment="1">
      <alignment vertical="top" wrapText="1"/>
    </xf>
    <xf numFmtId="0" fontId="6" fillId="0" borderId="1" xfId="0" applyFont="1" applyBorder="1" applyAlignment="1" applyProtection="1">
      <alignment horizontal="left" vertical="top" wrapText="1"/>
      <protection locked="0"/>
    </xf>
    <xf numFmtId="0" fontId="1" fillId="8" borderId="1" xfId="0" applyFont="1" applyFill="1" applyBorder="1" applyAlignment="1">
      <alignment horizontal="left" vertical="top" wrapText="1"/>
    </xf>
    <xf numFmtId="0" fontId="1" fillId="8" borderId="1" xfId="0" applyFont="1" applyFill="1" applyBorder="1" applyAlignment="1">
      <alignment horizontal="left" vertical="center" wrapText="1"/>
    </xf>
    <xf numFmtId="0" fontId="1" fillId="8" borderId="29" xfId="0" applyFont="1" applyFill="1" applyBorder="1" applyAlignment="1">
      <alignment horizontal="left" vertical="center" wrapText="1"/>
    </xf>
    <xf numFmtId="0" fontId="1" fillId="8" borderId="29" xfId="0" applyFont="1" applyFill="1" applyBorder="1" applyAlignment="1">
      <alignment horizontal="left" vertical="top" wrapText="1"/>
    </xf>
    <xf numFmtId="0" fontId="11" fillId="8"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9" fontId="2" fillId="2" borderId="10" xfId="3" applyFont="1" applyFill="1" applyBorder="1" applyAlignment="1" applyProtection="1">
      <alignment horizontal="center" vertical="center" wrapText="1"/>
    </xf>
    <xf numFmtId="0" fontId="15" fillId="2" borderId="1" xfId="0" applyFont="1" applyFill="1" applyBorder="1" applyAlignment="1">
      <alignment horizontal="center" vertical="center" wrapText="1"/>
    </xf>
    <xf numFmtId="0" fontId="1" fillId="2" borderId="1" xfId="0" applyFont="1" applyFill="1" applyBorder="1" applyAlignment="1">
      <alignment vertical="center" wrapText="1" readingOrder="1"/>
    </xf>
    <xf numFmtId="0" fontId="1" fillId="0" borderId="29" xfId="0" applyFont="1" applyBorder="1" applyAlignment="1">
      <alignment horizontal="center" vertical="center" wrapText="1"/>
    </xf>
    <xf numFmtId="0" fontId="5" fillId="0" borderId="29" xfId="0" applyFont="1" applyBorder="1" applyAlignment="1">
      <alignment horizontal="center" vertical="center" wrapText="1"/>
    </xf>
    <xf numFmtId="0" fontId="5" fillId="8"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5" xfId="0" applyFont="1" applyBorder="1" applyAlignment="1">
      <alignment horizontal="center" vertical="center" wrapText="1"/>
    </xf>
    <xf numFmtId="0" fontId="5" fillId="0" borderId="29" xfId="0" applyFont="1" applyBorder="1" applyAlignment="1">
      <alignment horizontal="center" vertical="center" wrapText="1"/>
    </xf>
    <xf numFmtId="0" fontId="1" fillId="8" borderId="1"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5" fillId="0" borderId="1" xfId="0" applyFont="1" applyBorder="1" applyAlignment="1">
      <alignment vertical="center" wrapText="1"/>
    </xf>
    <xf numFmtId="0" fontId="1" fillId="2" borderId="6"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0" fillId="0" borderId="1" xfId="0" applyBorder="1" applyAlignment="1">
      <alignment horizontal="center" wrapText="1"/>
    </xf>
    <xf numFmtId="0" fontId="7" fillId="2" borderId="1" xfId="0" applyFont="1" applyFill="1" applyBorder="1" applyAlignment="1" applyProtection="1">
      <alignment horizontal="center" vertical="center" wrapText="1"/>
      <protection locked="0"/>
    </xf>
    <xf numFmtId="0" fontId="0" fillId="8" borderId="1" xfId="0" applyFill="1" applyBorder="1" applyAlignment="1" applyProtection="1">
      <alignment horizontal="center" vertical="center" wrapText="1"/>
      <protection locked="0"/>
    </xf>
    <xf numFmtId="0" fontId="1" fillId="2" borderId="1" xfId="0" applyFont="1" applyFill="1" applyBorder="1" applyAlignment="1">
      <alignment horizontal="justify" vertical="center" wrapText="1"/>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2" borderId="1" xfId="4" applyFont="1" applyFill="1" applyBorder="1" applyAlignment="1">
      <alignment horizontal="center" vertical="center" wrapText="1"/>
    </xf>
    <xf numFmtId="0" fontId="1" fillId="2" borderId="6" xfId="0" applyFont="1" applyFill="1" applyBorder="1" applyAlignment="1">
      <alignment horizontal="center" vertical="center" wrapText="1" readingOrder="1"/>
    </xf>
    <xf numFmtId="0" fontId="1" fillId="2" borderId="29" xfId="0" applyFont="1" applyFill="1" applyBorder="1" applyAlignment="1">
      <alignment horizontal="center" vertical="center" wrapText="1" readingOrder="1"/>
    </xf>
    <xf numFmtId="9" fontId="2"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2" borderId="5" xfId="0" applyFont="1" applyFill="1" applyBorder="1" applyAlignment="1">
      <alignment horizontal="center" vertical="center" wrapText="1"/>
    </xf>
    <xf numFmtId="9" fontId="2" fillId="0" borderId="5" xfId="3" applyFont="1" applyFill="1" applyBorder="1" applyAlignment="1" applyProtection="1">
      <alignment horizontal="center" vertical="center" wrapText="1"/>
    </xf>
    <xf numFmtId="9" fontId="2" fillId="0" borderId="6" xfId="3" applyFont="1" applyFill="1" applyBorder="1" applyAlignment="1" applyProtection="1">
      <alignment horizontal="center" vertical="center" wrapText="1"/>
    </xf>
    <xf numFmtId="9" fontId="2" fillId="0" borderId="29" xfId="3" applyFont="1" applyFill="1" applyBorder="1" applyAlignment="1" applyProtection="1">
      <alignment horizontal="center" vertical="center" wrapText="1"/>
    </xf>
    <xf numFmtId="1" fontId="1" fillId="2" borderId="5" xfId="0" applyNumberFormat="1" applyFont="1" applyFill="1" applyBorder="1" applyAlignment="1">
      <alignment horizontal="center" vertical="center" wrapText="1"/>
    </xf>
    <xf numFmtId="1" fontId="1" fillId="2" borderId="6" xfId="0" applyNumberFormat="1" applyFont="1" applyFill="1" applyBorder="1" applyAlignment="1">
      <alignment horizontal="center" vertical="center" wrapText="1"/>
    </xf>
    <xf numFmtId="1" fontId="1" fillId="2" borderId="29" xfId="0" applyNumberFormat="1" applyFont="1" applyFill="1" applyBorder="1" applyAlignment="1">
      <alignment horizontal="center" vertical="center" wrapText="1"/>
    </xf>
    <xf numFmtId="1" fontId="0" fillId="0" borderId="5"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0" borderId="29" xfId="0" applyNumberFormat="1" applyBorder="1" applyAlignment="1" applyProtection="1">
      <alignment horizontal="center" vertical="center" wrapText="1"/>
      <protection locked="0"/>
    </xf>
    <xf numFmtId="9" fontId="2" fillId="2" borderId="5" xfId="0" applyNumberFormat="1" applyFont="1" applyFill="1" applyBorder="1" applyAlignment="1">
      <alignment horizontal="center" vertical="center" wrapText="1"/>
    </xf>
    <xf numFmtId="9" fontId="2" fillId="2" borderId="6" xfId="0" applyNumberFormat="1" applyFont="1" applyFill="1" applyBorder="1" applyAlignment="1">
      <alignment horizontal="center" vertical="center" wrapText="1"/>
    </xf>
    <xf numFmtId="9" fontId="2" fillId="2" borderId="29" xfId="0" applyNumberFormat="1" applyFont="1" applyFill="1" applyBorder="1" applyAlignment="1">
      <alignment horizontal="center" vertical="center" wrapText="1"/>
    </xf>
    <xf numFmtId="1" fontId="5" fillId="0" borderId="1" xfId="0" applyNumberFormat="1" applyFont="1" applyBorder="1" applyAlignment="1" applyProtection="1">
      <alignment horizontal="center" vertical="center" wrapText="1"/>
      <protection locked="0"/>
    </xf>
    <xf numFmtId="9" fontId="2" fillId="0" borderId="5" xfId="0" applyNumberFormat="1" applyFont="1" applyBorder="1" applyAlignment="1">
      <alignment horizontal="center" vertical="center" wrapText="1"/>
    </xf>
    <xf numFmtId="9" fontId="2" fillId="0" borderId="29" xfId="0" applyNumberFormat="1" applyFont="1" applyBorder="1" applyAlignment="1">
      <alignment horizontal="center" vertical="center" wrapText="1"/>
    </xf>
    <xf numFmtId="9" fontId="2" fillId="0" borderId="6" xfId="0" applyNumberFormat="1" applyFont="1" applyBorder="1" applyAlignment="1">
      <alignment horizontal="center" vertical="center" wrapText="1"/>
    </xf>
    <xf numFmtId="1" fontId="1" fillId="0" borderId="5" xfId="0" applyNumberFormat="1" applyFont="1" applyBorder="1" applyAlignment="1">
      <alignment horizontal="center" vertical="center" wrapText="1"/>
    </xf>
    <xf numFmtId="1" fontId="1" fillId="0" borderId="6" xfId="0" applyNumberFormat="1" applyFont="1" applyBorder="1" applyAlignment="1">
      <alignment horizontal="center" vertical="center" wrapText="1"/>
    </xf>
    <xf numFmtId="1" fontId="1" fillId="0" borderId="29" xfId="0" applyNumberFormat="1" applyFont="1" applyBorder="1" applyAlignment="1">
      <alignment horizontal="center" vertical="center" wrapText="1"/>
    </xf>
    <xf numFmtId="9" fontId="2" fillId="0" borderId="1" xfId="3" applyFont="1" applyFill="1" applyBorder="1" applyAlignment="1" applyProtection="1">
      <alignment horizontal="center" vertical="center" wrapText="1"/>
    </xf>
    <xf numFmtId="1" fontId="5" fillId="0" borderId="5" xfId="0" applyNumberFormat="1" applyFont="1" applyBorder="1" applyAlignment="1" applyProtection="1">
      <alignment horizontal="center" vertical="center" wrapText="1"/>
      <protection locked="0"/>
    </xf>
    <xf numFmtId="1" fontId="5" fillId="0" borderId="29" xfId="0" applyNumberFormat="1" applyFont="1" applyBorder="1" applyAlignment="1" applyProtection="1">
      <alignment horizontal="center" vertical="center" wrapText="1"/>
      <protection locked="0"/>
    </xf>
    <xf numFmtId="0" fontId="2" fillId="4" borderId="1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2" xfId="0" applyFont="1" applyFill="1" applyBorder="1" applyAlignment="1">
      <alignment horizontal="left" vertical="justify" wrapText="1"/>
    </xf>
    <xf numFmtId="0" fontId="2" fillId="2" borderId="8" xfId="0" applyFont="1" applyFill="1" applyBorder="1" applyAlignment="1">
      <alignment horizontal="left" vertical="justify" wrapText="1"/>
    </xf>
    <xf numFmtId="0" fontId="2" fillId="4" borderId="5"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0" borderId="17" xfId="0" applyFont="1" applyBorder="1" applyAlignment="1">
      <alignment horizontal="left" vertical="center" wrapText="1"/>
    </xf>
    <xf numFmtId="0" fontId="2" fillId="0" borderId="9" xfId="0" applyFont="1" applyBorder="1" applyAlignment="1">
      <alignment horizontal="left" vertical="center" wrapText="1"/>
    </xf>
    <xf numFmtId="0" fontId="2" fillId="0" borderId="18"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2" fillId="0" borderId="8" xfId="0" applyFont="1" applyBorder="1" applyAlignment="1">
      <alignment horizontal="left" vertical="center" wrapText="1"/>
    </xf>
    <xf numFmtId="0" fontId="2" fillId="7" borderId="1"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5" borderId="14"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0" borderId="20"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2" fillId="3" borderId="14"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1" fillId="2" borderId="5" xfId="0" applyFont="1" applyFill="1" applyBorder="1" applyAlignment="1">
      <alignment horizontal="justify" vertical="center" wrapText="1" readingOrder="1"/>
    </xf>
    <xf numFmtId="0" fontId="1" fillId="2" borderId="29" xfId="0" applyFont="1" applyFill="1" applyBorder="1" applyAlignment="1">
      <alignment horizontal="justify" vertical="center" wrapText="1" readingOrder="1"/>
    </xf>
    <xf numFmtId="9" fontId="1" fillId="0" borderId="21" xfId="3" applyFont="1" applyFill="1" applyBorder="1" applyAlignment="1" applyProtection="1">
      <alignment horizontal="center" vertical="center" wrapText="1"/>
    </xf>
    <xf numFmtId="9" fontId="1" fillId="0" borderId="31" xfId="3" applyFont="1" applyFill="1" applyBorder="1" applyAlignment="1" applyProtection="1">
      <alignment horizontal="center" vertical="center" wrapText="1"/>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9" fontId="1" fillId="2" borderId="5" xfId="0" applyNumberFormat="1" applyFont="1" applyFill="1" applyBorder="1" applyAlignment="1">
      <alignment horizontal="center" vertical="center" wrapText="1"/>
    </xf>
    <xf numFmtId="9" fontId="1" fillId="2" borderId="29" xfId="0" applyNumberFormat="1" applyFont="1" applyFill="1" applyBorder="1" applyAlignment="1">
      <alignment horizontal="center" vertical="center" wrapText="1"/>
    </xf>
    <xf numFmtId="1" fontId="5" fillId="0" borderId="25" xfId="0" applyNumberFormat="1" applyFont="1" applyBorder="1" applyAlignment="1" applyProtection="1">
      <alignment horizontal="center" vertical="center" wrapText="1"/>
      <protection locked="0"/>
    </xf>
    <xf numFmtId="1" fontId="5" fillId="0" borderId="32" xfId="0" applyNumberFormat="1" applyFont="1" applyBorder="1" applyAlignment="1" applyProtection="1">
      <alignment horizontal="center" vertical="center" wrapText="1"/>
      <protection locked="0"/>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7" xfId="0" applyFont="1" applyBorder="1" applyAlignment="1">
      <alignment horizontal="center" vertical="center" wrapText="1"/>
    </xf>
    <xf numFmtId="0" fontId="5" fillId="0" borderId="25"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1" fillId="0" borderId="29" xfId="0" applyFont="1" applyBorder="1" applyAlignment="1">
      <alignment horizontal="center" vertical="center" wrapText="1"/>
    </xf>
    <xf numFmtId="0" fontId="5" fillId="2" borderId="6"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3" fillId="21" borderId="5" xfId="0" applyFont="1" applyFill="1" applyBorder="1" applyAlignment="1">
      <alignment horizontal="center" vertical="center" wrapText="1"/>
    </xf>
    <xf numFmtId="0" fontId="3" fillId="21" borderId="6" xfId="0" applyFont="1" applyFill="1" applyBorder="1" applyAlignment="1">
      <alignment horizontal="center" vertical="center" wrapText="1"/>
    </xf>
    <xf numFmtId="0" fontId="3" fillId="21" borderId="29" xfId="0" applyFont="1" applyFill="1" applyBorder="1" applyAlignment="1">
      <alignment horizontal="center" vertical="center" wrapText="1"/>
    </xf>
    <xf numFmtId="0" fontId="3" fillId="14" borderId="5" xfId="0" applyFont="1" applyFill="1" applyBorder="1" applyAlignment="1">
      <alignment horizontal="center" vertical="center" wrapText="1"/>
    </xf>
    <xf numFmtId="0" fontId="3" fillId="14" borderId="6" xfId="0" applyFont="1" applyFill="1" applyBorder="1" applyAlignment="1">
      <alignment horizontal="center" vertical="center" wrapText="1"/>
    </xf>
    <xf numFmtId="0" fontId="3" fillId="14" borderId="29" xfId="0" applyFont="1" applyFill="1" applyBorder="1" applyAlignment="1">
      <alignment horizontal="center" vertical="center" wrapText="1"/>
    </xf>
    <xf numFmtId="0" fontId="0" fillId="8" borderId="5" xfId="0" applyFill="1" applyBorder="1" applyAlignment="1" applyProtection="1">
      <alignment horizontal="center" vertical="center" wrapText="1"/>
      <protection locked="0"/>
    </xf>
    <xf numFmtId="0" fontId="0" fillId="8" borderId="6" xfId="0" applyFill="1" applyBorder="1" applyAlignment="1" applyProtection="1">
      <alignment horizontal="center" vertical="center" wrapText="1"/>
      <protection locked="0"/>
    </xf>
    <xf numFmtId="0" fontId="0" fillId="8" borderId="29" xfId="0" applyFill="1" applyBorder="1" applyAlignment="1" applyProtection="1">
      <alignment horizontal="center" vertical="center" wrapText="1"/>
      <protection locked="0"/>
    </xf>
    <xf numFmtId="0" fontId="1" fillId="8" borderId="25" xfId="0" applyFont="1" applyFill="1" applyBorder="1" applyAlignment="1">
      <alignment horizontal="center" vertical="center" wrapText="1"/>
    </xf>
    <xf numFmtId="0" fontId="1" fillId="8" borderId="42" xfId="0" applyFont="1" applyFill="1" applyBorder="1" applyAlignment="1">
      <alignment horizontal="center" vertical="center" wrapText="1"/>
    </xf>
    <xf numFmtId="0" fontId="1" fillId="8" borderId="43" xfId="0" applyFont="1" applyFill="1" applyBorder="1" applyAlignment="1">
      <alignment horizontal="center" vertical="center" wrapText="1"/>
    </xf>
    <xf numFmtId="0" fontId="1" fillId="8" borderId="29" xfId="0" applyFont="1" applyFill="1" applyBorder="1" applyAlignment="1">
      <alignment horizontal="center" vertical="center" wrapText="1"/>
    </xf>
    <xf numFmtId="1" fontId="5" fillId="0" borderId="6" xfId="0" applyNumberFormat="1" applyFont="1" applyBorder="1" applyAlignment="1" applyProtection="1">
      <alignment horizontal="center" vertical="center" wrapText="1"/>
      <protection locked="0"/>
    </xf>
    <xf numFmtId="1" fontId="1"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top" wrapText="1"/>
    </xf>
    <xf numFmtId="0" fontId="13" fillId="2" borderId="1" xfId="0" applyFont="1" applyFill="1" applyBorder="1" applyAlignment="1">
      <alignment horizontal="center"/>
    </xf>
    <xf numFmtId="0" fontId="13"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xf numFmtId="0" fontId="24" fillId="12" borderId="0" xfId="0" applyFont="1" applyFill="1" applyAlignment="1">
      <alignment horizontal="left" vertical="center" wrapText="1"/>
    </xf>
    <xf numFmtId="0" fontId="24" fillId="12" borderId="12" xfId="0" applyFont="1" applyFill="1" applyBorder="1" applyAlignment="1">
      <alignment horizontal="left" vertical="center" wrapText="1"/>
    </xf>
    <xf numFmtId="0" fontId="24" fillId="12" borderId="11" xfId="0" applyFont="1" applyFill="1" applyBorder="1" applyAlignment="1">
      <alignment horizontal="left" vertical="center" wrapText="1"/>
    </xf>
    <xf numFmtId="0" fontId="24" fillId="12" borderId="8" xfId="0" applyFont="1" applyFill="1" applyBorder="1" applyAlignment="1">
      <alignment horizontal="left" vertical="center" wrapText="1"/>
    </xf>
    <xf numFmtId="0" fontId="16" fillId="2" borderId="0" xfId="0" applyFont="1" applyFill="1" applyAlignment="1">
      <alignment horizontal="left"/>
    </xf>
    <xf numFmtId="0" fontId="18" fillId="9" borderId="1" xfId="0" applyFont="1" applyFill="1" applyBorder="1" applyAlignment="1">
      <alignment horizontal="center" vertical="center" wrapText="1"/>
    </xf>
    <xf numFmtId="0" fontId="19" fillId="10" borderId="1" xfId="0" applyFont="1" applyFill="1" applyBorder="1" applyAlignment="1">
      <alignment horizontal="center" vertical="center" wrapText="1"/>
    </xf>
    <xf numFmtId="0" fontId="21" fillId="11" borderId="12" xfId="0" applyFont="1" applyFill="1" applyBorder="1" applyAlignment="1">
      <alignment horizontal="center" vertical="center" wrapText="1"/>
    </xf>
    <xf numFmtId="0" fontId="21" fillId="11" borderId="8"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3" fillId="0" borderId="24" xfId="0" applyFont="1" applyBorder="1" applyAlignment="1">
      <alignment horizontal="center" vertical="center" wrapText="1"/>
    </xf>
    <xf numFmtId="0" fontId="23" fillId="0" borderId="0" xfId="0" applyFont="1" applyAlignment="1">
      <alignment horizontal="center" vertical="center" wrapText="1"/>
    </xf>
    <xf numFmtId="0" fontId="24" fillId="0" borderId="12"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29" fillId="0" borderId="33"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5" xfId="0" applyFont="1" applyBorder="1" applyAlignment="1">
      <alignment horizontal="center"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1" fontId="30" fillId="0" borderId="33" xfId="0" applyNumberFormat="1" applyFont="1" applyBorder="1" applyAlignment="1">
      <alignment horizontal="center" vertical="center" wrapText="1"/>
    </xf>
    <xf numFmtId="1" fontId="30" fillId="0" borderId="35" xfId="0" applyNumberFormat="1"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2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1"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1" fillId="0" borderId="1" xfId="0" applyFont="1" applyBorder="1" applyAlignment="1">
      <alignment horizontal="center" vertical="center"/>
    </xf>
    <xf numFmtId="0" fontId="1" fillId="0" borderId="29" xfId="0" applyFont="1" applyBorder="1" applyAlignment="1">
      <alignment horizontal="center" vertical="center"/>
    </xf>
    <xf numFmtId="0" fontId="1" fillId="2" borderId="1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wrapText="1"/>
    </xf>
    <xf numFmtId="0" fontId="1" fillId="0" borderId="1" xfId="2" applyFont="1" applyBorder="1" applyAlignment="1">
      <alignment horizontal="center" vertical="center" wrapText="1"/>
    </xf>
    <xf numFmtId="0" fontId="4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28" xfId="0" applyBorder="1" applyAlignment="1" applyProtection="1">
      <alignment wrapText="1"/>
      <protection locked="0"/>
    </xf>
    <xf numFmtId="0" fontId="0" fillId="2" borderId="5" xfId="0" applyFill="1" applyBorder="1" applyAlignment="1" applyProtection="1">
      <alignment wrapText="1"/>
      <protection locked="0"/>
    </xf>
    <xf numFmtId="0" fontId="13" fillId="2" borderId="5" xfId="0" applyFont="1" applyFill="1" applyBorder="1" applyAlignment="1" applyProtection="1">
      <alignment vertical="center" wrapText="1"/>
      <protection locked="0"/>
    </xf>
    <xf numFmtId="0" fontId="13" fillId="0" borderId="28" xfId="0" applyFont="1" applyBorder="1" applyAlignment="1" applyProtection="1">
      <alignment wrapText="1"/>
      <protection locked="0"/>
    </xf>
    <xf numFmtId="0" fontId="1" fillId="2" borderId="1" xfId="0" applyFont="1" applyFill="1" applyBorder="1" applyAlignment="1">
      <alignment horizontal="justify" vertical="center" wrapText="1"/>
    </xf>
    <xf numFmtId="0" fontId="1" fillId="2" borderId="1" xfId="2"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justify" vertical="center" wrapText="1"/>
    </xf>
    <xf numFmtId="0" fontId="3" fillId="0" borderId="1" xfId="2" applyFont="1" applyBorder="1" applyAlignment="1">
      <alignment horizontal="center" vertical="center" wrapText="1"/>
    </xf>
    <xf numFmtId="0" fontId="40" fillId="2" borderId="5" xfId="0" applyFont="1" applyFill="1" applyBorder="1" applyAlignment="1" applyProtection="1">
      <alignment horizontal="center" vertical="center" wrapText="1"/>
      <protection locked="0"/>
    </xf>
    <xf numFmtId="0" fontId="40" fillId="2" borderId="5" xfId="0" applyFont="1" applyFill="1" applyBorder="1" applyAlignment="1" applyProtection="1">
      <alignment horizontal="left" vertical="center" wrapText="1"/>
      <protection locked="0"/>
    </xf>
    <xf numFmtId="0" fontId="1" fillId="0" borderId="38" xfId="0" applyFont="1" applyFill="1" applyBorder="1" applyAlignment="1">
      <alignment horizontal="center" vertical="center" wrapText="1"/>
    </xf>
    <xf numFmtId="0" fontId="1" fillId="0" borderId="28"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1" fillId="2" borderId="13"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0" borderId="13" xfId="0" applyFont="1" applyBorder="1" applyAlignment="1">
      <alignment horizontal="center" vertical="center" wrapText="1"/>
    </xf>
    <xf numFmtId="0" fontId="39"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5" xfId="0" applyFont="1" applyBorder="1" applyAlignment="1">
      <alignment horizontal="justify" vertical="center" wrapText="1"/>
    </xf>
    <xf numFmtId="0" fontId="39" fillId="0" borderId="0" xfId="0" applyFont="1" applyAlignment="1">
      <alignment horizontal="justify"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39" fillId="0" borderId="1" xfId="0" applyFont="1" applyBorder="1" applyAlignment="1">
      <alignment horizontal="justify" vertical="center" wrapText="1"/>
    </xf>
    <xf numFmtId="0" fontId="0" fillId="0" borderId="0" xfId="0" applyAlignment="1" applyProtection="1">
      <alignment wrapText="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9" fontId="1" fillId="2" borderId="1" xfId="3" applyFont="1" applyFill="1" applyBorder="1" applyAlignment="1" applyProtection="1">
      <alignment horizontal="center" vertical="center" wrapText="1"/>
    </xf>
    <xf numFmtId="9" fontId="1"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9" fontId="1" fillId="0" borderId="1" xfId="3" applyFont="1" applyFill="1" applyBorder="1" applyAlignment="1" applyProtection="1">
      <alignment horizontal="center" vertical="center" wrapText="1"/>
    </xf>
    <xf numFmtId="1" fontId="1" fillId="0" borderId="1" xfId="0" applyNumberFormat="1" applyFont="1" applyBorder="1" applyAlignment="1" applyProtection="1">
      <alignment horizontal="center" vertical="center" wrapText="1"/>
      <protection locked="0"/>
    </xf>
    <xf numFmtId="1" fontId="5" fillId="0" borderId="8" xfId="0" applyNumberFormat="1" applyFont="1" applyBorder="1" applyAlignment="1" applyProtection="1">
      <alignment horizontal="center" vertical="center" wrapText="1"/>
      <protection locked="0"/>
    </xf>
    <xf numFmtId="49" fontId="1" fillId="0" borderId="1" xfId="0" applyNumberFormat="1" applyFont="1" applyBorder="1" applyAlignment="1" applyProtection="1">
      <alignment vertical="center" wrapText="1"/>
      <protection locked="0"/>
    </xf>
    <xf numFmtId="1" fontId="5"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lignment vertical="center" wrapText="1"/>
    </xf>
    <xf numFmtId="0" fontId="1" fillId="2" borderId="1" xfId="0" applyFont="1" applyFill="1" applyBorder="1" applyAlignment="1">
      <alignment horizontal="left" vertical="top" wrapText="1"/>
    </xf>
    <xf numFmtId="0" fontId="5" fillId="0" borderId="1" xfId="0" applyFont="1" applyBorder="1" applyAlignment="1">
      <alignment vertical="top"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49" fontId="1" fillId="2" borderId="1" xfId="0" applyNumberFormat="1" applyFont="1" applyFill="1" applyBorder="1" applyAlignment="1" applyProtection="1">
      <alignment vertical="center" wrapText="1"/>
      <protection locked="0"/>
    </xf>
    <xf numFmtId="0" fontId="5" fillId="2" borderId="1" xfId="0" applyFont="1" applyFill="1" applyBorder="1" applyAlignment="1">
      <alignment vertical="center" wrapText="1"/>
    </xf>
    <xf numFmtId="0" fontId="5" fillId="2" borderId="1" xfId="0" applyFont="1" applyFill="1" applyBorder="1" applyAlignment="1" applyProtection="1">
      <alignment horizontal="center" vertical="center" wrapText="1"/>
      <protection locked="0"/>
    </xf>
    <xf numFmtId="0" fontId="1" fillId="0" borderId="1" xfId="0" applyFont="1" applyBorder="1" applyAlignment="1">
      <alignment horizontal="left" vertical="center" wrapText="1"/>
    </xf>
    <xf numFmtId="0" fontId="1" fillId="0" borderId="1" xfId="2" applyFont="1" applyBorder="1" applyAlignment="1">
      <alignment horizontal="center" vertical="center" wrapText="1"/>
    </xf>
    <xf numFmtId="0" fontId="5" fillId="0" borderId="1" xfId="0" applyFont="1" applyBorder="1" applyAlignment="1">
      <alignment horizontal="left" vertical="top" wrapText="1"/>
    </xf>
    <xf numFmtId="0" fontId="46" fillId="2" borderId="1" xfId="0" applyFont="1" applyFill="1" applyBorder="1" applyAlignment="1">
      <alignment horizontal="justify" vertical="center" wrapText="1"/>
    </xf>
    <xf numFmtId="0" fontId="1" fillId="0" borderId="1" xfId="0" applyFont="1" applyBorder="1" applyAlignment="1">
      <alignment horizontal="left" vertical="top" wrapText="1"/>
    </xf>
    <xf numFmtId="0" fontId="1" fillId="2" borderId="1" xfId="2" applyFont="1" applyFill="1" applyBorder="1" applyAlignment="1">
      <alignment horizontal="center" vertical="center" wrapText="1"/>
    </xf>
    <xf numFmtId="0" fontId="1" fillId="8" borderId="8" xfId="0" applyFont="1" applyFill="1" applyBorder="1" applyAlignment="1">
      <alignment horizontal="center" vertical="center" wrapText="1"/>
    </xf>
    <xf numFmtId="0" fontId="6" fillId="8" borderId="8" xfId="0" applyFont="1" applyFill="1" applyBorder="1" applyAlignment="1" applyProtection="1">
      <alignment vertical="center" wrapText="1"/>
      <protection locked="0"/>
    </xf>
    <xf numFmtId="0" fontId="5" fillId="0" borderId="1" xfId="0" applyFont="1" applyBorder="1" applyAlignment="1">
      <alignment vertical="center" wrapText="1"/>
    </xf>
    <xf numFmtId="0" fontId="13" fillId="2" borderId="1" xfId="0" applyFont="1" applyFill="1" applyBorder="1" applyAlignment="1">
      <alignment horizontal="center" vertical="center" wrapText="1"/>
    </xf>
    <xf numFmtId="0" fontId="1" fillId="0" borderId="1" xfId="0" applyFont="1" applyBorder="1" applyAlignment="1">
      <alignment vertical="center" wrapText="1"/>
    </xf>
    <xf numFmtId="0" fontId="1" fillId="2" borderId="5" xfId="0" applyFont="1" applyFill="1" applyBorder="1" applyAlignment="1">
      <alignment vertical="center" wrapText="1"/>
    </xf>
    <xf numFmtId="1" fontId="1" fillId="2" borderId="1" xfId="0" applyNumberFormat="1" applyFont="1" applyFill="1" applyBorder="1" applyAlignment="1">
      <alignment horizontal="center" vertical="center" wrapText="1"/>
    </xf>
    <xf numFmtId="0" fontId="0" fillId="2" borderId="1" xfId="0" applyFill="1" applyBorder="1" applyAlignment="1" applyProtection="1">
      <alignment horizontal="center" vertical="center" wrapText="1"/>
      <protection locked="0"/>
    </xf>
    <xf numFmtId="9" fontId="2" fillId="2" borderId="1" xfId="0" applyNumberFormat="1" applyFont="1" applyFill="1" applyBorder="1" applyAlignment="1">
      <alignment horizontal="center" vertical="center" wrapText="1"/>
    </xf>
    <xf numFmtId="49" fontId="0" fillId="2" borderId="1" xfId="0" applyNumberFormat="1" applyFill="1" applyBorder="1" applyAlignment="1" applyProtection="1">
      <alignment wrapText="1"/>
      <protection locked="0"/>
    </xf>
    <xf numFmtId="0" fontId="6" fillId="2" borderId="1" xfId="0" applyFont="1" applyFill="1" applyBorder="1" applyAlignment="1" applyProtection="1">
      <alignment wrapText="1"/>
      <protection locked="0"/>
    </xf>
    <xf numFmtId="0" fontId="0" fillId="2" borderId="1" xfId="0" applyFill="1" applyBorder="1" applyAlignment="1" applyProtection="1">
      <alignment wrapText="1"/>
      <protection locked="0"/>
    </xf>
    <xf numFmtId="0" fontId="3"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5" fillId="2" borderId="1" xfId="0" applyFont="1" applyFill="1" applyBorder="1" applyAlignment="1">
      <alignment horizontal="left" vertical="top" wrapText="1"/>
    </xf>
    <xf numFmtId="0" fontId="5" fillId="0" borderId="1" xfId="0" applyFont="1" applyBorder="1" applyAlignment="1">
      <alignment horizontal="left" vertical="center" wrapText="1"/>
    </xf>
    <xf numFmtId="0" fontId="5" fillId="0" borderId="0" xfId="0" applyFont="1" applyAlignment="1">
      <alignment horizontal="justify" vertical="top"/>
    </xf>
    <xf numFmtId="0" fontId="22" fillId="0" borderId="1" xfId="0" applyFont="1" applyBorder="1" applyAlignment="1">
      <alignment vertical="top" wrapText="1"/>
    </xf>
    <xf numFmtId="0" fontId="11" fillId="0" borderId="1" xfId="0" applyFont="1" applyBorder="1" applyAlignment="1">
      <alignment vertical="top" wrapText="1"/>
    </xf>
    <xf numFmtId="0" fontId="5" fillId="0" borderId="1" xfId="0" quotePrefix="1" applyFont="1" applyBorder="1" applyAlignment="1">
      <alignment horizontal="left" vertical="top" wrapText="1"/>
    </xf>
    <xf numFmtId="0" fontId="5" fillId="0" borderId="0" xfId="0" applyFont="1" applyAlignment="1">
      <alignment horizontal="justify" vertical="top" wrapText="1"/>
    </xf>
    <xf numFmtId="0" fontId="51" fillId="0" borderId="1" xfId="0" applyFont="1" applyBorder="1" applyAlignment="1">
      <alignment horizontal="justify" vertical="top"/>
    </xf>
    <xf numFmtId="0" fontId="1" fillId="2" borderId="8" xfId="0" applyFont="1" applyFill="1" applyBorder="1" applyAlignment="1">
      <alignment horizontal="left" vertical="top" wrapText="1"/>
    </xf>
    <xf numFmtId="0" fontId="1" fillId="0" borderId="1" xfId="0" applyFont="1" applyBorder="1" applyAlignment="1">
      <alignment vertical="top" wrapText="1"/>
    </xf>
    <xf numFmtId="0" fontId="1" fillId="2" borderId="1" xfId="0" applyFont="1" applyFill="1" applyBorder="1" applyAlignment="1">
      <alignment horizontal="center" vertical="top" wrapText="1"/>
    </xf>
    <xf numFmtId="0" fontId="11" fillId="0" borderId="1" xfId="0" applyFont="1" applyBorder="1" applyAlignment="1">
      <alignment horizontal="left" vertical="top" wrapText="1"/>
    </xf>
    <xf numFmtId="0" fontId="11" fillId="2" borderId="1" xfId="1" applyFont="1" applyFill="1" applyBorder="1" applyAlignment="1">
      <alignment horizontal="center" vertical="center" wrapText="1"/>
    </xf>
    <xf numFmtId="0" fontId="53" fillId="2" borderId="1" xfId="1" applyFont="1" applyFill="1" applyBorder="1" applyAlignment="1">
      <alignment horizontal="center" vertical="center" wrapText="1"/>
    </xf>
    <xf numFmtId="0" fontId="22" fillId="2" borderId="1" xfId="1" applyFont="1" applyFill="1" applyBorder="1" applyAlignment="1">
      <alignment horizontal="center" vertical="center" wrapText="1"/>
    </xf>
    <xf numFmtId="0" fontId="14" fillId="0" borderId="1" xfId="0" applyFont="1" applyBorder="1" applyAlignment="1">
      <alignment vertical="center" wrapText="1"/>
    </xf>
    <xf numFmtId="0" fontId="1" fillId="2"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3" fillId="15" borderId="5" xfId="0" applyFont="1" applyFill="1" applyBorder="1" applyAlignment="1">
      <alignment horizontal="center" vertical="center" wrapText="1"/>
    </xf>
    <xf numFmtId="0" fontId="0" fillId="20" borderId="5" xfId="0" applyFill="1" applyBorder="1" applyAlignment="1" applyProtection="1">
      <alignment horizontal="center" vertical="center" wrapText="1"/>
      <protection locked="0"/>
    </xf>
    <xf numFmtId="0" fontId="0" fillId="20" borderId="6" xfId="0" applyFill="1" applyBorder="1" applyAlignment="1" applyProtection="1">
      <alignment horizontal="center" vertical="center" wrapText="1"/>
      <protection locked="0"/>
    </xf>
    <xf numFmtId="0" fontId="0" fillId="20" borderId="29" xfId="0" applyFill="1" applyBorder="1" applyAlignment="1" applyProtection="1">
      <alignment horizontal="center" vertical="center" wrapText="1"/>
      <protection locked="0"/>
    </xf>
    <xf numFmtId="0" fontId="48" fillId="2" borderId="1" xfId="0" applyFont="1" applyFill="1" applyBorder="1" applyAlignment="1" applyProtection="1">
      <alignment horizontal="center" vertical="center" wrapText="1"/>
      <protection locked="0"/>
    </xf>
    <xf numFmtId="9" fontId="2" fillId="2" borderId="29" xfId="3"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xf>
    <xf numFmtId="49" fontId="48" fillId="2" borderId="1" xfId="0" applyNumberFormat="1" applyFont="1" applyFill="1" applyBorder="1" applyAlignment="1" applyProtection="1">
      <alignment horizontal="center" vertical="center" wrapText="1"/>
      <protection locked="0"/>
    </xf>
    <xf numFmtId="9" fontId="2" fillId="2" borderId="1" xfId="3" applyFont="1" applyFill="1" applyBorder="1" applyAlignment="1" applyProtection="1">
      <alignment horizontal="center" vertical="center" wrapText="1"/>
    </xf>
    <xf numFmtId="0" fontId="5" fillId="0" borderId="5" xfId="0" applyFont="1" applyBorder="1" applyAlignment="1">
      <alignment vertical="center" wrapText="1"/>
    </xf>
    <xf numFmtId="0" fontId="54" fillId="0" borderId="1" xfId="0" applyFont="1" applyBorder="1" applyAlignment="1">
      <alignment horizontal="justify" vertical="center" wrapText="1"/>
    </xf>
    <xf numFmtId="0" fontId="5" fillId="0" borderId="5" xfId="0" applyFont="1" applyBorder="1" applyAlignment="1">
      <alignment vertical="center" wrapText="1"/>
    </xf>
    <xf numFmtId="0" fontId="5" fillId="0" borderId="29" xfId="0" applyFont="1" applyBorder="1" applyAlignment="1">
      <alignment vertical="center" wrapText="1"/>
    </xf>
    <xf numFmtId="0" fontId="5" fillId="0" borderId="5" xfId="0" applyFont="1" applyBorder="1" applyAlignment="1">
      <alignment horizontal="left" vertical="center" wrapText="1"/>
    </xf>
    <xf numFmtId="0" fontId="5" fillId="0" borderId="29" xfId="0" applyFont="1" applyBorder="1" applyAlignment="1">
      <alignment horizontal="left" vertical="center" wrapText="1"/>
    </xf>
    <xf numFmtId="0" fontId="5" fillId="2" borderId="5" xfId="0" applyFont="1" applyFill="1" applyBorder="1" applyAlignment="1">
      <alignment vertical="center" wrapText="1"/>
    </xf>
    <xf numFmtId="0" fontId="5" fillId="2" borderId="1" xfId="0" applyFont="1" applyFill="1" applyBorder="1" applyAlignment="1">
      <alignment horizontal="justify" vertical="center" wrapText="1"/>
    </xf>
    <xf numFmtId="0" fontId="5" fillId="2" borderId="5" xfId="0" applyFont="1" applyFill="1" applyBorder="1" applyAlignment="1">
      <alignment vertical="center" wrapText="1"/>
    </xf>
    <xf numFmtId="0" fontId="5" fillId="2" borderId="29" xfId="0" applyFont="1" applyFill="1" applyBorder="1" applyAlignment="1">
      <alignment vertical="center" wrapText="1"/>
    </xf>
    <xf numFmtId="0" fontId="2" fillId="2" borderId="5" xfId="0" applyFont="1" applyFill="1" applyBorder="1" applyAlignment="1">
      <alignment vertical="center" wrapText="1"/>
    </xf>
    <xf numFmtId="1" fontId="5" fillId="2" borderId="1" xfId="0" applyNumberFormat="1" applyFont="1" applyFill="1" applyBorder="1" applyAlignment="1" applyProtection="1">
      <alignment horizontal="center" vertical="center" wrapText="1"/>
      <protection locked="0"/>
    </xf>
    <xf numFmtId="0" fontId="2" fillId="2" borderId="6" xfId="0" applyFont="1" applyFill="1" applyBorder="1" applyAlignment="1">
      <alignment vertical="center" wrapText="1"/>
    </xf>
    <xf numFmtId="0" fontId="5" fillId="2" borderId="5" xfId="0" applyFont="1" applyFill="1" applyBorder="1" applyAlignment="1" applyProtection="1">
      <alignment horizontal="center" vertical="center" wrapText="1"/>
      <protection locked="0"/>
    </xf>
    <xf numFmtId="1" fontId="5" fillId="2" borderId="5" xfId="0" applyNumberFormat="1"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1" fontId="5" fillId="2" borderId="29" xfId="0" applyNumberFormat="1" applyFont="1" applyFill="1" applyBorder="1" applyAlignment="1" applyProtection="1">
      <alignment horizontal="center" vertical="center" wrapText="1"/>
      <protection locked="0"/>
    </xf>
    <xf numFmtId="0" fontId="2" fillId="2" borderId="29" xfId="0" applyFont="1" applyFill="1" applyBorder="1" applyAlignment="1">
      <alignment vertical="center" wrapText="1"/>
    </xf>
    <xf numFmtId="0" fontId="1" fillId="0" borderId="1" xfId="0" applyFont="1" applyBorder="1" applyAlignment="1">
      <alignment horizontal="center" vertical="top" wrapText="1"/>
    </xf>
    <xf numFmtId="0" fontId="11" fillId="0" borderId="1" xfId="0" applyFont="1" applyBorder="1" applyAlignment="1">
      <alignment horizontal="center" vertical="top" wrapText="1"/>
    </xf>
    <xf numFmtId="0" fontId="1" fillId="0" borderId="8" xfId="0" applyFont="1" applyBorder="1" applyAlignment="1">
      <alignment horizontal="left" vertical="top" wrapText="1"/>
    </xf>
    <xf numFmtId="0" fontId="1" fillId="2" borderId="28" xfId="0" applyFont="1" applyFill="1" applyBorder="1" applyAlignment="1">
      <alignment horizontal="center" vertical="center" wrapText="1"/>
    </xf>
    <xf numFmtId="0" fontId="1" fillId="2" borderId="1" xfId="0" quotePrefix="1" applyFont="1" applyFill="1" applyBorder="1" applyAlignment="1">
      <alignment horizontal="left" vertical="top" wrapText="1"/>
    </xf>
    <xf numFmtId="0" fontId="1" fillId="2" borderId="5" xfId="0" applyFont="1" applyFill="1" applyBorder="1" applyAlignment="1">
      <alignment vertical="center" wrapText="1"/>
    </xf>
    <xf numFmtId="0" fontId="1" fillId="2" borderId="29" xfId="0" applyFont="1" applyFill="1" applyBorder="1" applyAlignment="1">
      <alignment vertical="center" wrapText="1"/>
    </xf>
    <xf numFmtId="0" fontId="1" fillId="2" borderId="1" xfId="0" applyFont="1" applyFill="1" applyBorder="1" applyAlignment="1">
      <alignment vertical="center" wrapText="1"/>
    </xf>
    <xf numFmtId="0" fontId="1" fillId="2" borderId="6" xfId="0" applyFont="1" applyFill="1" applyBorder="1" applyAlignment="1">
      <alignment vertical="center" wrapText="1"/>
    </xf>
    <xf numFmtId="0" fontId="1" fillId="2" borderId="0" xfId="0" applyFont="1" applyFill="1" applyAlignment="1">
      <alignment horizontal="justify" vertical="top" wrapText="1"/>
    </xf>
    <xf numFmtId="0" fontId="1" fillId="2" borderId="1" xfId="0" applyFont="1" applyFill="1" applyBorder="1" applyAlignment="1">
      <alignment horizontal="justify" vertical="top"/>
    </xf>
    <xf numFmtId="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39"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39" fillId="0" borderId="1" xfId="0" applyFont="1" applyBorder="1" applyAlignment="1">
      <alignment horizontal="center" vertical="center" wrapText="1"/>
    </xf>
    <xf numFmtId="9" fontId="1" fillId="2" borderId="1" xfId="0" applyNumberFormat="1" applyFont="1" applyFill="1" applyBorder="1" applyAlignment="1">
      <alignment horizontal="center" vertical="center" wrapText="1"/>
    </xf>
    <xf numFmtId="0" fontId="39" fillId="0" borderId="1" xfId="0" applyFont="1" applyBorder="1" applyAlignment="1">
      <alignment horizontal="center" vertical="center" wrapText="1"/>
    </xf>
    <xf numFmtId="9" fontId="39" fillId="0" borderId="1" xfId="3" applyFont="1" applyBorder="1" applyAlignment="1">
      <alignment horizontal="center" vertical="center" wrapText="1"/>
    </xf>
    <xf numFmtId="0" fontId="5" fillId="23" borderId="35" xfId="0" applyFont="1" applyFill="1" applyBorder="1" applyAlignment="1">
      <alignment horizontal="center" vertical="center" wrapText="1"/>
    </xf>
    <xf numFmtId="0" fontId="39" fillId="4" borderId="45" xfId="0" applyFont="1" applyFill="1" applyBorder="1" applyAlignment="1">
      <alignment horizontal="left" vertical="center" wrapText="1"/>
    </xf>
    <xf numFmtId="0" fontId="39" fillId="4" borderId="36" xfId="0" applyFont="1" applyFill="1" applyBorder="1" applyAlignment="1">
      <alignment horizontal="left" vertical="center" wrapText="1"/>
    </xf>
    <xf numFmtId="0" fontId="5" fillId="24" borderId="36" xfId="0" applyFont="1" applyFill="1" applyBorder="1" applyAlignment="1">
      <alignment horizontal="center" vertical="center" wrapText="1"/>
    </xf>
    <xf numFmtId="0" fontId="39" fillId="25" borderId="36" xfId="0" applyFont="1" applyFill="1" applyBorder="1" applyAlignment="1">
      <alignment horizontal="center" vertical="center"/>
    </xf>
    <xf numFmtId="0" fontId="39" fillId="4" borderId="36" xfId="0" applyFont="1" applyFill="1" applyBorder="1" applyAlignment="1">
      <alignment horizontal="left" vertical="top" wrapText="1"/>
    </xf>
    <xf numFmtId="0" fontId="5" fillId="4" borderId="46" xfId="0" applyFont="1" applyFill="1" applyBorder="1" applyAlignment="1">
      <alignment vertical="center" wrapText="1"/>
    </xf>
    <xf numFmtId="0" fontId="39" fillId="26" borderId="36" xfId="0" applyFont="1" applyFill="1" applyBorder="1" applyAlignment="1">
      <alignment horizontal="center" vertical="center"/>
    </xf>
    <xf numFmtId="0" fontId="56" fillId="24" borderId="46" xfId="0" applyFont="1" applyFill="1" applyBorder="1" applyAlignment="1">
      <alignment vertical="center" wrapText="1"/>
    </xf>
    <xf numFmtId="0" fontId="5" fillId="25" borderId="44" xfId="0" applyFont="1" applyFill="1" applyBorder="1" applyAlignment="1">
      <alignment horizontal="center" vertical="center" wrapText="1"/>
    </xf>
    <xf numFmtId="0" fontId="56" fillId="25" borderId="36" xfId="0" applyFont="1" applyFill="1" applyBorder="1" applyAlignment="1">
      <alignment horizontal="center"/>
    </xf>
    <xf numFmtId="0" fontId="56" fillId="4" borderId="36" xfId="0" applyFont="1" applyFill="1" applyBorder="1" applyAlignment="1">
      <alignment vertical="center" wrapText="1"/>
    </xf>
    <xf numFmtId="0" fontId="56" fillId="25" borderId="36" xfId="0" applyFont="1" applyFill="1" applyBorder="1" applyAlignment="1">
      <alignment horizontal="center" wrapText="1"/>
    </xf>
    <xf numFmtId="0" fontId="56" fillId="4" borderId="36" xfId="0" applyFont="1" applyFill="1" applyBorder="1" applyAlignment="1">
      <alignment horizontal="left" vertical="center" wrapText="1"/>
    </xf>
    <xf numFmtId="0" fontId="57" fillId="25" borderId="36" xfId="0" applyFont="1" applyFill="1" applyBorder="1" applyAlignment="1">
      <alignment horizontal="center" vertical="center" wrapText="1"/>
    </xf>
    <xf numFmtId="0" fontId="56" fillId="4" borderId="46" xfId="0" applyFont="1" applyFill="1" applyBorder="1" applyAlignment="1">
      <alignment vertical="center" wrapText="1"/>
    </xf>
    <xf numFmtId="0" fontId="56" fillId="4" borderId="47" xfId="0" applyFont="1" applyFill="1" applyBorder="1" applyAlignment="1">
      <alignment horizontal="left" vertical="center" wrapText="1"/>
    </xf>
  </cellXfs>
  <cellStyles count="186">
    <cellStyle name="Millares [0] 2" xfId="27" xr:uid="{93AB91B4-232B-42DB-85F0-E25412260634}"/>
    <cellStyle name="Millares [0] 2 2" xfId="60" xr:uid="{8A3865A7-6EFB-4E69-85AE-325A18D60720}"/>
    <cellStyle name="Millares [0] 2 2 2" xfId="181" xr:uid="{A0A0412A-A574-418A-92F0-70D325A1C049}"/>
    <cellStyle name="Millares [0] 2 2 3" xfId="154" xr:uid="{BE767EE1-639B-4830-983E-331F259B275B}"/>
    <cellStyle name="Millares [0] 2 2 4" xfId="125" xr:uid="{B716D302-0690-422F-B34A-09CC60A446EE}"/>
    <cellStyle name="Millares [0] 2 3" xfId="166" xr:uid="{88B1606D-502D-4E64-9BD7-0BB82D38B228}"/>
    <cellStyle name="Millares [0] 2 4" xfId="144" xr:uid="{DDBE7FD0-6C16-4AA0-9579-7CB0413AE23F}"/>
    <cellStyle name="Millares [0] 2 5" xfId="92" xr:uid="{544AC45E-6EF3-4F67-BAE3-37F4682FF752}"/>
    <cellStyle name="Millares [0] 3" xfId="16" xr:uid="{530D59A6-0B5B-4EE3-AEE1-5CFCE3229E52}"/>
    <cellStyle name="Millares [0] 3 2" xfId="49" xr:uid="{321C7454-2259-4539-ACDC-F6AEF1FF7F1F}"/>
    <cellStyle name="Millares [0] 3 2 2" xfId="172" xr:uid="{0AB02ACA-0109-4C0D-84D7-5ACF4385CD75}"/>
    <cellStyle name="Millares [0] 3 2 3" xfId="114" xr:uid="{6D94B73B-DDD5-48D2-95AB-FE41D6DC2351}"/>
    <cellStyle name="Millares [0] 3 3" xfId="148" xr:uid="{A99795B3-F9BE-42CA-A87B-7743CE1EE4A0}"/>
    <cellStyle name="Millares [0] 3 4" xfId="81" xr:uid="{B40F518B-7EF7-4085-BD42-3E304CD5D052}"/>
    <cellStyle name="Millares 2" xfId="5" xr:uid="{00000000-0005-0000-0000-000002000000}"/>
    <cellStyle name="Millares 2 2" xfId="8" xr:uid="{00000000-0005-0000-0000-000003000000}"/>
    <cellStyle name="Millares 2 2 2" xfId="26" xr:uid="{58469C80-4784-4B6C-B65B-A7CAD24B19A2}"/>
    <cellStyle name="Millares 2 2 2 2" xfId="59" xr:uid="{9961B507-ABDF-4866-A4BC-E1E8B38BD32D}"/>
    <cellStyle name="Millares 2 2 2 2 2" xfId="180" xr:uid="{ED372FE7-947C-4145-93D7-C059E03EDA37}"/>
    <cellStyle name="Millares 2 2 2 2 3" xfId="153" xr:uid="{3D8528D0-9C9B-4788-9B63-208A89703FFE}"/>
    <cellStyle name="Millares 2 2 2 2 4" xfId="124" xr:uid="{AEB9102B-2C11-44B8-8CCA-BEE3B1821067}"/>
    <cellStyle name="Millares 2 2 2 3" xfId="165" xr:uid="{1474608D-AC47-42F5-8CD8-2B708398F2F8}"/>
    <cellStyle name="Millares 2 2 2 4" xfId="143" xr:uid="{09126692-1E9A-423C-8193-0153742B8421}"/>
    <cellStyle name="Millares 2 2 2 5" xfId="91" xr:uid="{FD8B2FB4-E7EF-4158-A860-50D6B162FC3D}"/>
    <cellStyle name="Millares 2 2 3" xfId="15" xr:uid="{62211939-D019-4AD1-9120-0E09105B6104}"/>
    <cellStyle name="Millares 2 2 3 2" xfId="48" xr:uid="{255D3291-55F8-412E-8AF0-AF9BE1CED67B}"/>
    <cellStyle name="Millares 2 2 3 2 2" xfId="171" xr:uid="{F51481C6-6774-4515-AB38-84F8783C6542}"/>
    <cellStyle name="Millares 2 2 3 2 3" xfId="113" xr:uid="{BBED0D30-8EA5-4E2D-9E4F-2ECF10A7639A}"/>
    <cellStyle name="Millares 2 2 3 3" xfId="147" xr:uid="{79522C0A-F31B-4252-83DE-592441E53220}"/>
    <cellStyle name="Millares 2 2 3 4" xfId="80" xr:uid="{E15063AA-9ECA-4865-A869-6E17E0486A59}"/>
    <cellStyle name="Millares 2 2 4" xfId="42" xr:uid="{7F864599-616C-4A4F-88EE-1777B9DAFAB5}"/>
    <cellStyle name="Millares 2 2 4 2" xfId="157" xr:uid="{232931DC-7E33-45B8-BCAF-3C011C3461C2}"/>
    <cellStyle name="Millares 2 2 4 3" xfId="107" xr:uid="{2ECEFEB0-0F64-4FE3-894C-1B49C4362598}"/>
    <cellStyle name="Millares 2 2 5" xfId="138" xr:uid="{1FBEB643-68E8-4069-BB6C-BDF75F783B29}"/>
    <cellStyle name="Millares 2 2 6" xfId="74" xr:uid="{167937C3-654D-483F-A40F-5CC035DF560F}"/>
    <cellStyle name="Millares 2 3" xfId="9" xr:uid="{00000000-0005-0000-0000-000004000000}"/>
    <cellStyle name="Millares 2 3 2" xfId="29" xr:uid="{590AF37E-7D46-4295-A856-026D75260B90}"/>
    <cellStyle name="Millares 2 3 2 2" xfId="62" xr:uid="{CE4B318A-F9FF-41AC-B9F9-7400588C1649}"/>
    <cellStyle name="Millares 2 3 2 2 2" xfId="183" xr:uid="{925159FD-E909-4711-9B0D-10AE0A5B620C}"/>
    <cellStyle name="Millares 2 3 2 2 3" xfId="155" xr:uid="{AAC7F38F-6A5B-41D9-93A5-2D0B0906CC63}"/>
    <cellStyle name="Millares 2 3 2 2 4" xfId="127" xr:uid="{4FD1C378-030B-4855-B1C6-D6C7A79ACE6F}"/>
    <cellStyle name="Millares 2 3 2 3" xfId="168" xr:uid="{B057CB11-9A1B-4624-BBE7-238D28A2BFAA}"/>
    <cellStyle name="Millares 2 3 2 4" xfId="145" xr:uid="{CBCB5BCB-7102-4499-8350-D5301EC80888}"/>
    <cellStyle name="Millares 2 3 2 5" xfId="94" xr:uid="{6D8068FD-0B0F-4B1C-955C-974FC9350DE9}"/>
    <cellStyle name="Millares 2 3 3" xfId="18" xr:uid="{ACFD05C9-D53D-452A-94D9-6580124B312F}"/>
    <cellStyle name="Millares 2 3 3 2" xfId="51" xr:uid="{2FFD0263-006D-4B63-AD6A-1F92F52DD3CD}"/>
    <cellStyle name="Millares 2 3 3 2 2" xfId="173" xr:uid="{94D6F9BF-1B55-4A7D-BDB4-9FFF8EE241E9}"/>
    <cellStyle name="Millares 2 3 3 2 3" xfId="116" xr:uid="{D86ACE0F-4AD9-4E2E-8410-5C2124A8497E}"/>
    <cellStyle name="Millares 2 3 3 3" xfId="149" xr:uid="{6DE6E2BE-B421-4F67-857F-0CE9B675C1E8}"/>
    <cellStyle name="Millares 2 3 3 4" xfId="83" xr:uid="{9A15DC12-5D55-46EC-8B7E-EF63A361E0FE}"/>
    <cellStyle name="Millares 2 3 4" xfId="43" xr:uid="{17E3B0A2-CC5F-4BF7-B525-E99620AAA577}"/>
    <cellStyle name="Millares 2 3 4 2" xfId="158" xr:uid="{CDDB1E55-28EC-4790-8D90-3A2B1C8263BD}"/>
    <cellStyle name="Millares 2 3 4 3" xfId="108" xr:uid="{14BE25D8-1A17-4C3B-A87B-2D9F56E44319}"/>
    <cellStyle name="Millares 2 3 5" xfId="139" xr:uid="{876E94F0-0DBD-4071-8A41-0F076A388E1F}"/>
    <cellStyle name="Millares 2 3 6" xfId="75" xr:uid="{B081B513-696C-4C4A-A7FD-C07BA284EAE7}"/>
    <cellStyle name="Millares 2 4" xfId="20" xr:uid="{48579541-27F5-4C7E-BD66-4B0C33E46664}"/>
    <cellStyle name="Millares 2 4 2" xfId="53" xr:uid="{3470DDB8-42BB-450B-A7E7-5046BB020C1F}"/>
    <cellStyle name="Millares 2 4 2 2" xfId="174" xr:uid="{848514DC-C15C-4E83-B2BE-0B49EB28B556}"/>
    <cellStyle name="Millares 2 4 2 3" xfId="150" xr:uid="{C2183191-48EB-4D15-8AFE-EA928689F934}"/>
    <cellStyle name="Millares 2 4 2 4" xfId="118" xr:uid="{33E7CCF2-5C34-4C4C-B395-A296AD599E64}"/>
    <cellStyle name="Millares 2 4 3" xfId="159" xr:uid="{9ED3AE61-0E14-4F53-9DF1-3671D2FE2754}"/>
    <cellStyle name="Millares 2 4 4" xfId="140" xr:uid="{FA2B90B5-7C39-4C11-BD28-8FF30B3AC3D0}"/>
    <cellStyle name="Millares 2 4 5" xfId="85" xr:uid="{FAB12FC0-06D2-42CF-8EB7-938EA5E43AA9}"/>
    <cellStyle name="Millares 2 5" xfId="22" xr:uid="{63B80D15-5E3A-48D1-8298-37C211B99040}"/>
    <cellStyle name="Millares 2 5 2" xfId="55" xr:uid="{676A1DF5-E77A-4F62-BD24-554044123688}"/>
    <cellStyle name="Millares 2 5 2 2" xfId="176" xr:uid="{F20BB04E-13CC-4B4D-BA49-AF288D7A9744}"/>
    <cellStyle name="Millares 2 5 2 3" xfId="151" xr:uid="{34CA124F-CC8D-434E-9F58-47F5BAC5247A}"/>
    <cellStyle name="Millares 2 5 2 4" xfId="120" xr:uid="{A394E764-608D-4BAB-BC31-ED822815274D}"/>
    <cellStyle name="Millares 2 5 3" xfId="161" xr:uid="{2477CC58-26AE-4BCE-A4FC-0DC9B3FEB174}"/>
    <cellStyle name="Millares 2 5 4" xfId="141" xr:uid="{66099F07-9A24-4A27-B920-7F1A4AACA660}"/>
    <cellStyle name="Millares 2 5 5" xfId="87" xr:uid="{48EDC6D5-D9FB-4C91-ADC5-9D1D4D93280E}"/>
    <cellStyle name="Millares 2 6" xfId="12" xr:uid="{659EB74A-1979-4D6E-910C-306741EFFE63}"/>
    <cellStyle name="Millares 2 6 2" xfId="46" xr:uid="{B583C841-6991-4455-BA4C-75F51D14DD94}"/>
    <cellStyle name="Millares 2 6 2 2" xfId="170" xr:uid="{6518C8F5-4567-49DE-9BF3-3700982D1C7E}"/>
    <cellStyle name="Millares 2 6 2 3" xfId="111" xr:uid="{2A7DEB62-7A4A-4B44-B707-22EC1DBC05CE}"/>
    <cellStyle name="Millares 2 6 3" xfId="146" xr:uid="{7C3BE3AE-343A-4FBA-965F-FB8CF293A19A}"/>
    <cellStyle name="Millares 2 6 4" xfId="78" xr:uid="{C241B2A3-084C-417D-80EA-573F58F0A661}"/>
    <cellStyle name="Millares 2 7" xfId="40" xr:uid="{7F5E91F9-15D0-4CDA-B6D0-DB1017C1F1C9}"/>
    <cellStyle name="Millares 2 7 2" xfId="156" xr:uid="{F7E2D6B0-4F89-4C0A-83C6-AC2AA751380B}"/>
    <cellStyle name="Millares 2 7 3" xfId="105" xr:uid="{7FFA14E4-B218-4691-9341-BC5E41C5FB55}"/>
    <cellStyle name="Millares 2 8" xfId="137" xr:uid="{C375AC00-FB58-405E-AFB9-0A4699641C84}"/>
    <cellStyle name="Millares 2 9" xfId="72" xr:uid="{3D2F9AAF-4F13-48AA-B608-65D1FCF05197}"/>
    <cellStyle name="Millares 3" xfId="24" xr:uid="{C013EB6D-16D8-4A1E-8239-020A61B8EAE3}"/>
    <cellStyle name="Millares 3 2" xfId="57" xr:uid="{3C53053A-A8CD-4C00-931F-606F09554DB4}"/>
    <cellStyle name="Millares 3 2 2" xfId="178" xr:uid="{758FD2DB-BCE1-4083-B336-D28C7F832C47}"/>
    <cellStyle name="Millares 3 2 3" xfId="152" xr:uid="{064210F6-ADB7-49F1-BBC5-BB293C3F6878}"/>
    <cellStyle name="Millares 3 2 4" xfId="122" xr:uid="{D55D8400-19FC-40B1-BD5D-88E53C2E389C}"/>
    <cellStyle name="Millares 3 3" xfId="163" xr:uid="{9973F94D-34DD-4EBD-A1BE-3441001060F5}"/>
    <cellStyle name="Millares 3 4" xfId="142" xr:uid="{6B43C0D3-0172-416F-B9D1-24E247D831A8}"/>
    <cellStyle name="Millares 3 5" xfId="89" xr:uid="{0E880278-89A7-4A61-84C0-E5835A87A4A3}"/>
    <cellStyle name="Millares 4" xfId="33" xr:uid="{E09B9D93-7C09-44B7-997C-2A60C9194A8F}"/>
    <cellStyle name="Millares 4 2" xfId="66" xr:uid="{DFFD844E-33E7-4FED-A28C-D5E4833283E8}"/>
    <cellStyle name="Millares 4 2 2" xfId="131" xr:uid="{8FEA2BAB-EA8A-41DE-A91A-BE47BA73F27D}"/>
    <cellStyle name="Millares 4 3" xfId="98" xr:uid="{9D709269-A9C1-42A3-8704-04B626E1F45F}"/>
    <cellStyle name="Millares 5" xfId="36" xr:uid="{980CA75F-C2E0-452B-B2AC-081CF058538D}"/>
    <cellStyle name="Millares 5 2" xfId="69" xr:uid="{3C730E33-32D9-41F5-A75D-D9DFF1D79A96}"/>
    <cellStyle name="Millares 5 2 2" xfId="134" xr:uid="{2E73DD4A-85CD-4CBD-A42A-BD85DC41A208}"/>
    <cellStyle name="Millares 5 3" xfId="101" xr:uid="{64207A08-13C4-4A41-88FE-1A5D09634F67}"/>
    <cellStyle name="Millares 6" xfId="35" xr:uid="{D3F2B95A-8763-4A82-AE24-A342C01363B6}"/>
    <cellStyle name="Millares 6 2" xfId="68" xr:uid="{AD9F49D7-6714-4B8F-A2EC-671328313A5E}"/>
    <cellStyle name="Millares 6 2 2" xfId="133" xr:uid="{090309E0-D16C-4693-BFC9-79EFB38CB10E}"/>
    <cellStyle name="Millares 6 3" xfId="100" xr:uid="{AB958177-7A68-478F-A093-9C03F634683F}"/>
    <cellStyle name="Millares 7" xfId="34" xr:uid="{59B8EF0C-1862-4CFF-AB83-A501F7138A10}"/>
    <cellStyle name="Millares 7 2" xfId="67" xr:uid="{3C78C6FC-30FA-48D8-9258-E88961C898CE}"/>
    <cellStyle name="Millares 7 2 2" xfId="132" xr:uid="{D1465DEE-ADA6-4A34-9AC5-CE8D7A7122EC}"/>
    <cellStyle name="Millares 7 3" xfId="99" xr:uid="{513678ED-2B7B-4FDE-BCFD-EEEBEA7C9962}"/>
    <cellStyle name="Moneda [0] 2" xfId="28" xr:uid="{200358B1-0BB6-40CA-909A-22891CDF48B0}"/>
    <cellStyle name="Moneda [0] 2 2" xfId="61" xr:uid="{99C23104-A44D-4F84-B330-2F9E25D28F25}"/>
    <cellStyle name="Moneda [0] 2 2 2" xfId="182" xr:uid="{0158E1EB-54DF-49C0-BCA4-077CF238E643}"/>
    <cellStyle name="Moneda [0] 2 2 3" xfId="126" xr:uid="{0C07EA95-8912-4143-A681-848011F9F9FF}"/>
    <cellStyle name="Moneda [0] 2 3" xfId="167" xr:uid="{031B5862-7E41-4A56-BCF8-33A86492ADD3}"/>
    <cellStyle name="Moneda [0] 2 4" xfId="93" xr:uid="{70080BBE-B806-474F-80F1-D5BF0C50DAE5}"/>
    <cellStyle name="Moneda [0] 3" xfId="17" xr:uid="{84876531-B7FF-47C0-B881-6BF2455AB277}"/>
    <cellStyle name="Moneda [0] 3 2" xfId="50" xr:uid="{722EC622-C6A7-4A2B-B27B-1E761CE754AE}"/>
    <cellStyle name="Moneda [0] 3 2 2" xfId="115" xr:uid="{B2967856-1D59-4296-8439-A11F504BEFF1}"/>
    <cellStyle name="Moneda [0] 3 3" xfId="82" xr:uid="{DB34ACF2-59C2-4FC2-AB3C-210E528F8E08}"/>
    <cellStyle name="Moneda 10" xfId="38" xr:uid="{AF0DA06A-2FE2-47A1-8C8A-17ED3119BD64}"/>
    <cellStyle name="Moneda 10 2" xfId="71" xr:uid="{0CBB071F-AE51-4B07-9857-BAD921A4BADF}"/>
    <cellStyle name="Moneda 10 2 2" xfId="136" xr:uid="{72381051-D9DB-4C4F-BAC5-E24DA785BA7A}"/>
    <cellStyle name="Moneda 10 3" xfId="103" xr:uid="{2A3DE568-AD38-4CA2-87FD-B3E1CE16532D}"/>
    <cellStyle name="Moneda 11" xfId="32" xr:uid="{8947CFA9-A24F-4227-8BE3-2505D6C6446D}"/>
    <cellStyle name="Moneda 11 2" xfId="65" xr:uid="{BA669AEA-2F70-4D7D-B2A5-10D142427A7D}"/>
    <cellStyle name="Moneda 11 2 2" xfId="130" xr:uid="{13431940-7B35-47EB-9837-9F9EA2A42549}"/>
    <cellStyle name="Moneda 11 3" xfId="97" xr:uid="{EAE558B9-7C35-412C-AC52-9D2C26A4C0A4}"/>
    <cellStyle name="Moneda 12" xfId="13" xr:uid="{B5D60613-E546-4033-9E8D-1CB6968B7E78}"/>
    <cellStyle name="Moneda 13" xfId="39" xr:uid="{45168CE8-81AA-4649-9FCC-DC6385216498}"/>
    <cellStyle name="Moneda 13 2" xfId="104" xr:uid="{D25D70E2-2E8C-448B-A431-42E99E9074E5}"/>
    <cellStyle name="Moneda 2" xfId="6" xr:uid="{00000000-0005-0000-0000-000007000000}"/>
    <cellStyle name="Moneda 3" xfId="7" xr:uid="{00000000-0005-0000-0000-000008000000}"/>
    <cellStyle name="Moneda 3 2" xfId="25" xr:uid="{08BBB011-DDC2-4434-A198-19E55CEEE3EA}"/>
    <cellStyle name="Moneda 3 2 2" xfId="58" xr:uid="{65FDD7D8-2C49-41E7-9614-63A931073A17}"/>
    <cellStyle name="Moneda 3 2 2 2" xfId="179" xr:uid="{2A4CA44C-4F01-4768-ADB6-0BF397FD76BA}"/>
    <cellStyle name="Moneda 3 2 2 3" xfId="123" xr:uid="{D81AA936-8F99-464D-ACE5-ABCD2C89A020}"/>
    <cellStyle name="Moneda 3 2 3" xfId="164" xr:uid="{10423EDB-CDD5-41A7-B592-E2337856B6CA}"/>
    <cellStyle name="Moneda 3 2 4" xfId="90" xr:uid="{27356E39-3E8E-4EBE-A9CB-DDC7D024E24B}"/>
    <cellStyle name="Moneda 3 3" xfId="14" xr:uid="{2F75A4A5-3C28-456F-9590-DFDAFA8CD2D7}"/>
    <cellStyle name="Moneda 3 3 2" xfId="47" xr:uid="{80C2F607-F622-4C74-91C6-BDE751832BD9}"/>
    <cellStyle name="Moneda 3 3 2 2" xfId="112" xr:uid="{01DF26F4-D9B0-450A-8534-D0DB38EEA2FC}"/>
    <cellStyle name="Moneda 3 3 3" xfId="79" xr:uid="{CF5106FE-72B3-4A9A-B521-97C12EDAC2F3}"/>
    <cellStyle name="Moneda 3 4" xfId="41" xr:uid="{F8F8CCD7-7F3F-4F28-881A-56ACC16FEE04}"/>
    <cellStyle name="Moneda 3 4 2" xfId="106" xr:uid="{98290801-CFA2-4CC9-BA38-173409FAF6EF}"/>
    <cellStyle name="Moneda 3 5" xfId="73" xr:uid="{FCA02FCE-C800-4808-A3AE-30961F081357}"/>
    <cellStyle name="Moneda 4" xfId="10" xr:uid="{00000000-0005-0000-0000-000009000000}"/>
    <cellStyle name="Moneda 4 2" xfId="30" xr:uid="{7DF6E789-93AE-4412-A8DA-49495E4E7F58}"/>
    <cellStyle name="Moneda 4 2 2" xfId="63" xr:uid="{62AABC72-30D4-41DA-A432-78CCE998562D}"/>
    <cellStyle name="Moneda 4 2 2 2" xfId="184" xr:uid="{A30C1164-BF33-4CBD-AFAE-4BD290194AF1}"/>
    <cellStyle name="Moneda 4 2 2 3" xfId="128" xr:uid="{0E10638A-7276-4599-A10A-DF638CD5D381}"/>
    <cellStyle name="Moneda 4 2 3" xfId="169" xr:uid="{673CAE20-8F01-43F0-986A-8287C606B329}"/>
    <cellStyle name="Moneda 4 2 4" xfId="95" xr:uid="{F592B6AA-C703-4E1C-BE29-6B1C32A6F34B}"/>
    <cellStyle name="Moneda 4 3" xfId="19" xr:uid="{B4B12B7D-D822-495D-86CC-C1D171ADCF0A}"/>
    <cellStyle name="Moneda 4 3 2" xfId="52" xr:uid="{B6C47D84-6E99-40A7-9312-DF0ACF9D0987}"/>
    <cellStyle name="Moneda 4 3 2 2" xfId="117" xr:uid="{42E7E15A-C3F3-4101-A989-3EC4F08FECCA}"/>
    <cellStyle name="Moneda 4 3 3" xfId="84" xr:uid="{42F5A1C6-6E82-491D-9BA6-2315E1D82D9F}"/>
    <cellStyle name="Moneda 4 4" xfId="44" xr:uid="{5E6396F5-B591-47B2-B989-5E2F6C4DEDE7}"/>
    <cellStyle name="Moneda 4 4 2" xfId="109" xr:uid="{15B7B3DD-609E-4EC8-ACAE-AA727BCB99FF}"/>
    <cellStyle name="Moneda 4 5" xfId="76" xr:uid="{35B85F6F-75E3-4CD2-BC2A-4AE337A7E906}"/>
    <cellStyle name="Moneda 5" xfId="21" xr:uid="{AF5278AB-4873-4734-AF1F-4C76D7525D1E}"/>
    <cellStyle name="Moneda 5 2" xfId="54" xr:uid="{890B3216-A731-4A31-87F2-B99B146B4022}"/>
    <cellStyle name="Moneda 5 2 2" xfId="175" xr:uid="{EDDC8386-9CF1-4097-AC98-28FC86FF5095}"/>
    <cellStyle name="Moneda 5 2 3" xfId="119" xr:uid="{BAF9C98E-E7E9-4D27-83BD-370DFE20369F}"/>
    <cellStyle name="Moneda 5 3" xfId="160" xr:uid="{C3736EB2-9952-48E4-8012-616D14AAA672}"/>
    <cellStyle name="Moneda 5 4" xfId="86" xr:uid="{C23CA796-B761-4D7F-85C5-02444F002498}"/>
    <cellStyle name="Moneda 6" xfId="23" xr:uid="{A7F33905-1678-4DD8-880D-86EB545112AE}"/>
    <cellStyle name="Moneda 6 2" xfId="56" xr:uid="{7713BC37-FBA6-4276-BE7B-6D1E233DED6F}"/>
    <cellStyle name="Moneda 6 2 2" xfId="177" xr:uid="{1CBF2D56-C2EB-49C5-9848-3232CCFCB599}"/>
    <cellStyle name="Moneda 6 2 3" xfId="121" xr:uid="{BA7E4AA5-C1A7-40BE-855E-02B94897440A}"/>
    <cellStyle name="Moneda 6 3" xfId="162" xr:uid="{827E011C-2C7F-4B56-8CE3-567D8E13A8F3}"/>
    <cellStyle name="Moneda 6 4" xfId="88" xr:uid="{8B10F870-0DA0-43E1-B4CF-EA653C9EEEBA}"/>
    <cellStyle name="Moneda 7" xfId="11" xr:uid="{CB5A11A3-5CD9-4921-A26A-476EB3F97F61}"/>
    <cellStyle name="Moneda 7 2" xfId="45" xr:uid="{2D7303B3-66EA-4BE8-AA16-E6204970BCE9}"/>
    <cellStyle name="Moneda 7 2 2" xfId="110" xr:uid="{9A697AAC-534E-4C02-98EC-BED77BBBBC5F}"/>
    <cellStyle name="Moneda 7 3" xfId="77" xr:uid="{3BF2262A-454A-48ED-8CD2-97FF92E8FFB0}"/>
    <cellStyle name="Moneda 8" xfId="31" xr:uid="{7422A4E8-B483-480F-9D4F-5368697EE75C}"/>
    <cellStyle name="Moneda 8 2" xfId="64" xr:uid="{B5CAF54B-7A7A-4878-91F2-865668F868D8}"/>
    <cellStyle name="Moneda 8 2 2" xfId="129" xr:uid="{224F918C-9FF8-4C29-867B-B10DE2874094}"/>
    <cellStyle name="Moneda 8 3" xfId="96" xr:uid="{DAD8F831-B15C-4C96-9822-DF83E42CDF1F}"/>
    <cellStyle name="Moneda 9" xfId="37" xr:uid="{FA22C3D4-3C01-41C9-A118-3047CAFDA68D}"/>
    <cellStyle name="Moneda 9 2" xfId="70" xr:uid="{7C2EFB48-A962-45D9-8BDB-A914AB7D8E56}"/>
    <cellStyle name="Moneda 9 2 2" xfId="135" xr:uid="{6427073B-B281-4D48-B240-65CEA218FB68}"/>
    <cellStyle name="Moneda 9 3" xfId="102" xr:uid="{E0C77ACD-E9A4-4229-8FEF-B983558BE216}"/>
    <cellStyle name="Normal" xfId="0" builtinId="0"/>
    <cellStyle name="Normal 2" xfId="1" xr:uid="{00000000-0005-0000-0000-00000B000000}"/>
    <cellStyle name="Normal 2 2" xfId="4" xr:uid="{00000000-0005-0000-0000-00000C000000}"/>
    <cellStyle name="Normal 2 3" xfId="185" xr:uid="{B5D407AD-7A10-4F5F-B85C-F84F031E871C}"/>
    <cellStyle name="Normal 3" xfId="2" xr:uid="{00000000-0005-0000-0000-00000D000000}"/>
    <cellStyle name="Porcentaje" xfId="3" builtinId="5"/>
  </cellStyles>
  <dxfs count="0"/>
  <tableStyles count="0" defaultTableStyle="TableStyleMedium2" defaultPivotStyle="PivotStyleLight16"/>
  <colors>
    <mruColors>
      <color rgb="FF99FF66"/>
      <color rgb="FFFF9966"/>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7" Type="http://schemas.openxmlformats.org/officeDocument/2006/relationships/image" Target="../media/image8.jpe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7.jpeg"/><Relationship Id="rId5" Type="http://schemas.openxmlformats.org/officeDocument/2006/relationships/image" Target="../media/image6.jpeg"/><Relationship Id="rId4"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800100</xdr:colOff>
          <xdr:row>0</xdr:row>
          <xdr:rowOff>0</xdr:rowOff>
        </xdr:from>
        <xdr:to>
          <xdr:col>2</xdr:col>
          <xdr:colOff>2171700</xdr:colOff>
          <xdr:row>5</xdr:row>
          <xdr:rowOff>76200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1343026</xdr:colOff>
      <xdr:row>0</xdr:row>
      <xdr:rowOff>104775</xdr:rowOff>
    </xdr:from>
    <xdr:to>
      <xdr:col>6</xdr:col>
      <xdr:colOff>1485900</xdr:colOff>
      <xdr:row>3</xdr:row>
      <xdr:rowOff>124719</xdr:rowOff>
    </xdr:to>
    <xdr:pic>
      <xdr:nvPicPr>
        <xdr:cNvPr id="4" name="1 Imagen">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86776" y="104775"/>
          <a:ext cx="2219324" cy="705744"/>
        </a:xfrm>
        <a:prstGeom prst="rect">
          <a:avLst/>
        </a:prstGeom>
      </xdr:spPr>
    </xdr:pic>
    <xdr:clientData/>
  </xdr:twoCellAnchor>
  <xdr:twoCellAnchor editAs="oneCell">
    <xdr:from>
      <xdr:col>0</xdr:col>
      <xdr:colOff>19050</xdr:colOff>
      <xdr:row>0</xdr:row>
      <xdr:rowOff>0</xdr:rowOff>
    </xdr:from>
    <xdr:to>
      <xdr:col>1</xdr:col>
      <xdr:colOff>981076</xdr:colOff>
      <xdr:row>3</xdr:row>
      <xdr:rowOff>180975</xdr:rowOff>
    </xdr:to>
    <xdr:pic>
      <xdr:nvPicPr>
        <xdr:cNvPr id="5" name="2 Imagen" descr="https://ids.gov.co/web/images/sampledata/overlay/logo.jpg">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0"/>
          <a:ext cx="1724026"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687917</xdr:colOff>
      <xdr:row>33</xdr:row>
      <xdr:rowOff>105836</xdr:rowOff>
    </xdr:from>
    <xdr:to>
      <xdr:col>7</xdr:col>
      <xdr:colOff>5292</xdr:colOff>
      <xdr:row>35</xdr:row>
      <xdr:rowOff>138796</xdr:rowOff>
    </xdr:to>
    <xdr:pic>
      <xdr:nvPicPr>
        <xdr:cNvPr id="6" name="1 Imagen" descr="https://ids.gov.co/web/images/sampledata/overlay/logo.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59642" y="105836"/>
          <a:ext cx="1031875" cy="413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423334</xdr:colOff>
      <xdr:row>33</xdr:row>
      <xdr:rowOff>52916</xdr:rowOff>
    </xdr:from>
    <xdr:to>
      <xdr:col>15</xdr:col>
      <xdr:colOff>165894</xdr:colOff>
      <xdr:row>35</xdr:row>
      <xdr:rowOff>146443</xdr:rowOff>
    </xdr:to>
    <xdr:pic>
      <xdr:nvPicPr>
        <xdr:cNvPr id="7" name="2 Imagen">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138709" y="52916"/>
          <a:ext cx="2028560" cy="474527"/>
        </a:xfrm>
        <a:prstGeom prst="rect">
          <a:avLst/>
        </a:prstGeom>
      </xdr:spPr>
    </xdr:pic>
    <xdr:clientData/>
  </xdr:twoCellAnchor>
  <xdr:twoCellAnchor editAs="oneCell">
    <xdr:from>
      <xdr:col>5</xdr:col>
      <xdr:colOff>1343026</xdr:colOff>
      <xdr:row>53</xdr:row>
      <xdr:rowOff>95250</xdr:rowOff>
    </xdr:from>
    <xdr:to>
      <xdr:col>6</xdr:col>
      <xdr:colOff>1123950</xdr:colOff>
      <xdr:row>56</xdr:row>
      <xdr:rowOff>5156</xdr:rowOff>
    </xdr:to>
    <xdr:pic>
      <xdr:nvPicPr>
        <xdr:cNvPr id="8" name="1 Imagen">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239376" y="95250"/>
          <a:ext cx="1857374" cy="481406"/>
        </a:xfrm>
        <a:prstGeom prst="rect">
          <a:avLst/>
        </a:prstGeom>
      </xdr:spPr>
    </xdr:pic>
    <xdr:clientData/>
  </xdr:twoCellAnchor>
  <xdr:twoCellAnchor editAs="oneCell">
    <xdr:from>
      <xdr:col>1</xdr:col>
      <xdr:colOff>76200</xdr:colOff>
      <xdr:row>53</xdr:row>
      <xdr:rowOff>0</xdr:rowOff>
    </xdr:from>
    <xdr:to>
      <xdr:col>2</xdr:col>
      <xdr:colOff>304801</xdr:colOff>
      <xdr:row>56</xdr:row>
      <xdr:rowOff>47625</xdr:rowOff>
    </xdr:to>
    <xdr:pic>
      <xdr:nvPicPr>
        <xdr:cNvPr id="9" name="2 Imagen" descr="https://ids.gov.co/web/images/sampledata/overlay/logo.jpg">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0"/>
          <a:ext cx="172402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1266826</xdr:colOff>
      <xdr:row>68</xdr:row>
      <xdr:rowOff>95250</xdr:rowOff>
    </xdr:from>
    <xdr:to>
      <xdr:col>8</xdr:col>
      <xdr:colOff>609600</xdr:colOff>
      <xdr:row>71</xdr:row>
      <xdr:rowOff>5156</xdr:rowOff>
    </xdr:to>
    <xdr:pic>
      <xdr:nvPicPr>
        <xdr:cNvPr id="10" name="1 Imagen">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982326" y="95250"/>
          <a:ext cx="1857374" cy="481406"/>
        </a:xfrm>
        <a:prstGeom prst="rect">
          <a:avLst/>
        </a:prstGeom>
      </xdr:spPr>
    </xdr:pic>
    <xdr:clientData/>
  </xdr:twoCellAnchor>
  <xdr:twoCellAnchor editAs="oneCell">
    <xdr:from>
      <xdr:col>2</xdr:col>
      <xdr:colOff>0</xdr:colOff>
      <xdr:row>68</xdr:row>
      <xdr:rowOff>0</xdr:rowOff>
    </xdr:from>
    <xdr:to>
      <xdr:col>3</xdr:col>
      <xdr:colOff>123826</xdr:colOff>
      <xdr:row>71</xdr:row>
      <xdr:rowOff>47625</xdr:rowOff>
    </xdr:to>
    <xdr:pic>
      <xdr:nvPicPr>
        <xdr:cNvPr id="11" name="2 Imagen" descr="https://ids.gov.co/web/images/sampledata/overlay/logo.jpg">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0"/>
          <a:ext cx="172402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783431</xdr:colOff>
      <xdr:row>83</xdr:row>
      <xdr:rowOff>240507</xdr:rowOff>
    </xdr:from>
    <xdr:to>
      <xdr:col>10</xdr:col>
      <xdr:colOff>321469</xdr:colOff>
      <xdr:row>86</xdr:row>
      <xdr:rowOff>98026</xdr:rowOff>
    </xdr:to>
    <xdr:pic>
      <xdr:nvPicPr>
        <xdr:cNvPr id="12" name="1 Imagen">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356056" y="240507"/>
          <a:ext cx="1843088" cy="476644"/>
        </a:xfrm>
        <a:prstGeom prst="rect">
          <a:avLst/>
        </a:prstGeom>
      </xdr:spPr>
    </xdr:pic>
    <xdr:clientData/>
  </xdr:twoCellAnchor>
  <xdr:twoCellAnchor editAs="oneCell">
    <xdr:from>
      <xdr:col>2</xdr:col>
      <xdr:colOff>557213</xdr:colOff>
      <xdr:row>83</xdr:row>
      <xdr:rowOff>190500</xdr:rowOff>
    </xdr:from>
    <xdr:to>
      <xdr:col>3</xdr:col>
      <xdr:colOff>328612</xdr:colOff>
      <xdr:row>87</xdr:row>
      <xdr:rowOff>114299</xdr:rowOff>
    </xdr:to>
    <xdr:pic>
      <xdr:nvPicPr>
        <xdr:cNvPr id="13" name="2 Imagen" descr="https://ids.gov.co/web/images/sampledata/overlay/logo.jpg">
          <a:extLst>
            <a:ext uri="{FF2B5EF4-FFF2-40B4-BE49-F238E27FC236}">
              <a16:creationId xmlns:a16="http://schemas.microsoft.com/office/drawing/2014/main" id="{00000000-0008-0000-09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538" y="190500"/>
          <a:ext cx="1371599" cy="685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istemas\Plan_Anticorrupcion\2017\2.Estrategias%20de%20Racionalizaci&#243;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D2" t="str">
            <v>Amazonas</v>
          </cell>
          <cell r="E2">
            <v>2015</v>
          </cell>
        </row>
        <row r="3">
          <cell r="A3" t="str">
            <v>Nacional</v>
          </cell>
          <cell r="B3" t="str">
            <v>Ambiente y Desarrollo Sostenible</v>
          </cell>
          <cell r="C3" t="str">
            <v>Descentralizado</v>
          </cell>
          <cell r="D3" t="str">
            <v>Antioquia</v>
          </cell>
          <cell r="E3">
            <v>2016</v>
          </cell>
        </row>
        <row r="4">
          <cell r="A4" t="str">
            <v>Territorial</v>
          </cell>
          <cell r="B4" t="str">
            <v>Ciencia, Tecnología e innovación</v>
          </cell>
          <cell r="D4" t="str">
            <v>Arauca</v>
          </cell>
          <cell r="E4">
            <v>2017</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06"/>
  <sheetViews>
    <sheetView tabSelected="1" topLeftCell="A188" zoomScale="61" zoomScaleNormal="40" zoomScalePageLayoutView="119" workbookViewId="0">
      <selection activeCell="B195" sqref="B195:G206"/>
    </sheetView>
  </sheetViews>
  <sheetFormatPr baseColWidth="10" defaultColWidth="10.88671875" defaultRowHeight="14.4" x14ac:dyDescent="0.3"/>
  <cols>
    <col min="1" max="1" width="26" style="111" customWidth="1"/>
    <col min="2" max="2" width="29.6640625" style="1" customWidth="1"/>
    <col min="3" max="3" width="33.109375" style="1" customWidth="1"/>
    <col min="4" max="4" width="63.88671875" style="1" customWidth="1"/>
    <col min="5" max="5" width="23.44140625" style="1" customWidth="1"/>
    <col min="6" max="6" width="39.44140625" style="1" customWidth="1"/>
    <col min="7" max="7" width="27.5546875" style="1" customWidth="1"/>
    <col min="8" max="8" width="20.6640625" style="1" customWidth="1"/>
    <col min="9" max="9" width="44.44140625" style="4" customWidth="1"/>
    <col min="10" max="10" width="19.109375" style="5" customWidth="1"/>
    <col min="11" max="11" width="54.6640625" style="1" customWidth="1"/>
    <col min="12" max="12" width="19.44140625" style="5" customWidth="1"/>
    <col min="13" max="13" width="16.109375" style="63" customWidth="1"/>
    <col min="14" max="14" width="17.88671875" style="4" customWidth="1"/>
    <col min="15" max="15" width="19.109375" style="5" customWidth="1"/>
    <col min="16" max="16" width="25.88671875" style="1" customWidth="1"/>
    <col min="17" max="17" width="19.44140625" style="5" customWidth="1"/>
    <col min="18" max="18" width="16.109375" style="1" customWidth="1"/>
    <col min="19" max="19" width="18.109375" style="4" customWidth="1"/>
    <col min="20" max="20" width="19.109375" style="5" customWidth="1"/>
    <col min="21" max="21" width="23.88671875" style="1" customWidth="1"/>
    <col min="22" max="22" width="19.44140625" style="5" customWidth="1"/>
    <col min="23" max="23" width="16.109375" style="1" customWidth="1"/>
    <col min="24" max="24" width="19.88671875" style="4" customWidth="1"/>
    <col min="25" max="25" width="19.109375" style="5" customWidth="1"/>
    <col min="26" max="26" width="24.109375" style="1" customWidth="1"/>
    <col min="27" max="27" width="19.44140625" style="5" customWidth="1"/>
    <col min="28" max="16384" width="10.88671875" style="1"/>
  </cols>
  <sheetData>
    <row r="1" spans="1:33" s="6" customFormat="1" ht="15" customHeight="1" x14ac:dyDescent="0.3">
      <c r="A1" s="315"/>
      <c r="B1" s="315"/>
      <c r="C1" s="315"/>
      <c r="D1" s="315"/>
      <c r="E1" s="376" t="s">
        <v>6</v>
      </c>
      <c r="F1" s="377"/>
      <c r="G1" s="377"/>
      <c r="H1" s="377"/>
      <c r="I1" s="377"/>
      <c r="J1" s="377"/>
      <c r="K1" s="377"/>
      <c r="L1" s="377"/>
      <c r="M1" s="377"/>
      <c r="N1" s="377"/>
      <c r="O1" s="377"/>
      <c r="P1" s="377"/>
      <c r="Q1" s="377"/>
      <c r="R1" s="377"/>
      <c r="S1" s="377"/>
      <c r="T1" s="377"/>
      <c r="U1" s="377"/>
      <c r="V1" s="377"/>
      <c r="W1" s="377"/>
      <c r="X1" s="377"/>
      <c r="Y1" s="378"/>
      <c r="Z1" s="355" t="s">
        <v>7</v>
      </c>
      <c r="AA1" s="356"/>
    </row>
    <row r="2" spans="1:33" s="6" customFormat="1" ht="15" customHeight="1" x14ac:dyDescent="0.3">
      <c r="A2" s="315"/>
      <c r="B2" s="315"/>
      <c r="C2" s="315"/>
      <c r="D2" s="315"/>
      <c r="E2" s="391" t="s">
        <v>22</v>
      </c>
      <c r="F2" s="392"/>
      <c r="G2" s="392"/>
      <c r="H2" s="392"/>
      <c r="I2" s="392"/>
      <c r="J2" s="392"/>
      <c r="K2" s="392"/>
      <c r="L2" s="392"/>
      <c r="M2" s="392"/>
      <c r="N2" s="392"/>
      <c r="O2" s="392"/>
      <c r="P2" s="392"/>
      <c r="Q2" s="392"/>
      <c r="R2" s="392"/>
      <c r="S2" s="392"/>
      <c r="T2" s="392"/>
      <c r="U2" s="392"/>
      <c r="V2" s="392"/>
      <c r="W2" s="392"/>
      <c r="X2" s="392"/>
      <c r="Y2" s="392"/>
      <c r="Z2" s="363" t="s">
        <v>8</v>
      </c>
      <c r="AA2" s="364"/>
    </row>
    <row r="3" spans="1:33" s="6" customFormat="1" x14ac:dyDescent="0.3">
      <c r="A3" s="315"/>
      <c r="B3" s="315"/>
      <c r="C3" s="315"/>
      <c r="D3" s="315"/>
      <c r="E3" s="393"/>
      <c r="F3" s="394"/>
      <c r="G3" s="394"/>
      <c r="H3" s="394"/>
      <c r="I3" s="394"/>
      <c r="J3" s="394"/>
      <c r="K3" s="394"/>
      <c r="L3" s="394"/>
      <c r="M3" s="394"/>
      <c r="N3" s="394"/>
      <c r="O3" s="394"/>
      <c r="P3" s="394"/>
      <c r="Q3" s="394"/>
      <c r="R3" s="394"/>
      <c r="S3" s="394"/>
      <c r="T3" s="394"/>
      <c r="U3" s="394"/>
      <c r="V3" s="394"/>
      <c r="W3" s="394"/>
      <c r="X3" s="394"/>
      <c r="Y3" s="394"/>
      <c r="Z3" s="365"/>
      <c r="AA3" s="366"/>
    </row>
    <row r="4" spans="1:33" s="6" customFormat="1" x14ac:dyDescent="0.3">
      <c r="A4" s="315"/>
      <c r="B4" s="315"/>
      <c r="C4" s="315"/>
      <c r="D4" s="315"/>
      <c r="E4" s="393"/>
      <c r="F4" s="394"/>
      <c r="G4" s="394"/>
      <c r="H4" s="394"/>
      <c r="I4" s="394"/>
      <c r="J4" s="394"/>
      <c r="K4" s="394"/>
      <c r="L4" s="394"/>
      <c r="M4" s="394"/>
      <c r="N4" s="394"/>
      <c r="O4" s="394"/>
      <c r="P4" s="394"/>
      <c r="Q4" s="394"/>
      <c r="R4" s="394"/>
      <c r="S4" s="394"/>
      <c r="T4" s="394"/>
      <c r="U4" s="394"/>
      <c r="V4" s="394"/>
      <c r="W4" s="394"/>
      <c r="X4" s="394"/>
      <c r="Y4" s="394"/>
      <c r="Z4" s="367" t="s">
        <v>5</v>
      </c>
      <c r="AA4" s="368"/>
    </row>
    <row r="5" spans="1:33" s="6" customFormat="1" x14ac:dyDescent="0.3">
      <c r="A5" s="315"/>
      <c r="B5" s="315"/>
      <c r="C5" s="315"/>
      <c r="D5" s="315"/>
      <c r="E5" s="393"/>
      <c r="F5" s="394"/>
      <c r="G5" s="394"/>
      <c r="H5" s="394"/>
      <c r="I5" s="394"/>
      <c r="J5" s="394"/>
      <c r="K5" s="394"/>
      <c r="L5" s="394"/>
      <c r="M5" s="394"/>
      <c r="N5" s="394"/>
      <c r="O5" s="394"/>
      <c r="P5" s="394"/>
      <c r="Q5" s="394"/>
      <c r="R5" s="394"/>
      <c r="S5" s="394"/>
      <c r="T5" s="394"/>
      <c r="U5" s="394"/>
      <c r="V5" s="394"/>
      <c r="W5" s="394"/>
      <c r="X5" s="394"/>
      <c r="Y5" s="394"/>
      <c r="Z5" s="389" t="s">
        <v>36</v>
      </c>
      <c r="AA5" s="389"/>
    </row>
    <row r="6" spans="1:33" s="2" customFormat="1" ht="54" customHeight="1" thickBot="1" x14ac:dyDescent="0.35">
      <c r="A6" s="316" t="s">
        <v>516</v>
      </c>
      <c r="B6" s="316"/>
      <c r="C6" s="316"/>
      <c r="D6" s="316"/>
      <c r="E6" s="395"/>
      <c r="F6" s="396"/>
      <c r="G6" s="396"/>
      <c r="H6" s="396"/>
      <c r="I6" s="396"/>
      <c r="J6" s="396"/>
      <c r="K6" s="396"/>
      <c r="L6" s="396"/>
      <c r="M6" s="396"/>
      <c r="N6" s="396"/>
      <c r="O6" s="396"/>
      <c r="P6" s="396"/>
      <c r="Q6" s="396"/>
      <c r="R6" s="396"/>
      <c r="S6" s="396"/>
      <c r="T6" s="396"/>
      <c r="U6" s="396"/>
      <c r="V6" s="396"/>
      <c r="W6" s="396"/>
      <c r="X6" s="396"/>
      <c r="Y6" s="396"/>
      <c r="Z6" s="390"/>
      <c r="AA6" s="390"/>
    </row>
    <row r="7" spans="1:33" s="6" customFormat="1" ht="15.75" customHeight="1" thickBot="1" x14ac:dyDescent="0.35">
      <c r="A7" s="312" t="s">
        <v>384</v>
      </c>
      <c r="B7" s="312" t="s">
        <v>17</v>
      </c>
      <c r="C7" s="312" t="s">
        <v>2</v>
      </c>
      <c r="D7" s="312" t="s">
        <v>3</v>
      </c>
      <c r="E7" s="313" t="s">
        <v>4</v>
      </c>
      <c r="F7" s="379" t="s">
        <v>0</v>
      </c>
      <c r="G7" s="380"/>
      <c r="H7" s="398" t="s">
        <v>35</v>
      </c>
      <c r="I7" s="399"/>
      <c r="J7" s="399"/>
      <c r="K7" s="399"/>
      <c r="L7" s="400"/>
      <c r="M7" s="386" t="s">
        <v>34</v>
      </c>
      <c r="N7" s="387"/>
      <c r="O7" s="387"/>
      <c r="P7" s="387"/>
      <c r="Q7" s="388"/>
      <c r="R7" s="373" t="s">
        <v>33</v>
      </c>
      <c r="S7" s="374"/>
      <c r="T7" s="374"/>
      <c r="U7" s="374"/>
      <c r="V7" s="375"/>
      <c r="W7" s="360" t="s">
        <v>32</v>
      </c>
      <c r="X7" s="361"/>
      <c r="Y7" s="361"/>
      <c r="Z7" s="361"/>
      <c r="AA7" s="362"/>
      <c r="AB7" s="24"/>
      <c r="AC7" s="24"/>
      <c r="AD7" s="24"/>
      <c r="AE7" s="24"/>
      <c r="AF7" s="24"/>
      <c r="AG7" s="24"/>
    </row>
    <row r="8" spans="1:33" s="6" customFormat="1" ht="15.75" customHeight="1" thickBot="1" x14ac:dyDescent="0.35">
      <c r="A8" s="313"/>
      <c r="B8" s="313"/>
      <c r="C8" s="313"/>
      <c r="D8" s="313"/>
      <c r="E8" s="313"/>
      <c r="F8" s="381"/>
      <c r="G8" s="382"/>
      <c r="H8" s="353" t="s">
        <v>19</v>
      </c>
      <c r="I8" s="354"/>
      <c r="J8" s="354"/>
      <c r="K8" s="354" t="s">
        <v>1</v>
      </c>
      <c r="L8" s="351" t="s">
        <v>20</v>
      </c>
      <c r="M8" s="384" t="s">
        <v>19</v>
      </c>
      <c r="N8" s="385"/>
      <c r="O8" s="385"/>
      <c r="P8" s="402" t="s">
        <v>1</v>
      </c>
      <c r="Q8" s="404" t="s">
        <v>27</v>
      </c>
      <c r="R8" s="349" t="s">
        <v>19</v>
      </c>
      <c r="S8" s="350"/>
      <c r="T8" s="350"/>
      <c r="U8" s="350" t="s">
        <v>1</v>
      </c>
      <c r="V8" s="358" t="s">
        <v>24</v>
      </c>
      <c r="W8" s="383" t="s">
        <v>19</v>
      </c>
      <c r="X8" s="369"/>
      <c r="Y8" s="369"/>
      <c r="Z8" s="369" t="s">
        <v>1</v>
      </c>
      <c r="AA8" s="371" t="s">
        <v>23</v>
      </c>
      <c r="AB8" s="24"/>
      <c r="AC8" s="24"/>
      <c r="AD8" s="24"/>
      <c r="AE8" s="24"/>
      <c r="AF8" s="24"/>
      <c r="AG8" s="24"/>
    </row>
    <row r="9" spans="1:33" s="6" customFormat="1" ht="89.25" customHeight="1" x14ac:dyDescent="0.3">
      <c r="A9" s="314"/>
      <c r="B9" s="314"/>
      <c r="C9" s="314"/>
      <c r="D9" s="314"/>
      <c r="E9" s="314"/>
      <c r="F9" s="22" t="s">
        <v>18</v>
      </c>
      <c r="G9" s="23" t="s">
        <v>21</v>
      </c>
      <c r="H9" s="10" t="s">
        <v>30</v>
      </c>
      <c r="I9" s="11" t="s">
        <v>31</v>
      </c>
      <c r="J9" s="12" t="s">
        <v>29</v>
      </c>
      <c r="K9" s="401"/>
      <c r="L9" s="352"/>
      <c r="M9" s="13" t="s">
        <v>30</v>
      </c>
      <c r="N9" s="14" t="s">
        <v>31</v>
      </c>
      <c r="O9" s="15" t="s">
        <v>28</v>
      </c>
      <c r="P9" s="403"/>
      <c r="Q9" s="405"/>
      <c r="R9" s="16" t="s">
        <v>30</v>
      </c>
      <c r="S9" s="17" t="s">
        <v>31</v>
      </c>
      <c r="T9" s="18" t="s">
        <v>26</v>
      </c>
      <c r="U9" s="357"/>
      <c r="V9" s="359"/>
      <c r="W9" s="19" t="s">
        <v>30</v>
      </c>
      <c r="X9" s="20" t="s">
        <v>31</v>
      </c>
      <c r="Y9" s="21" t="s">
        <v>25</v>
      </c>
      <c r="Z9" s="370"/>
      <c r="AA9" s="372"/>
      <c r="AB9" s="24"/>
      <c r="AC9" s="24"/>
      <c r="AD9" s="24"/>
      <c r="AE9" s="24"/>
      <c r="AF9" s="24"/>
      <c r="AG9" s="24"/>
    </row>
    <row r="10" spans="1:33" ht="71.25" customHeight="1" x14ac:dyDescent="0.3">
      <c r="A10" s="317" t="s">
        <v>385</v>
      </c>
      <c r="B10" s="185" t="s">
        <v>41</v>
      </c>
      <c r="C10" s="311" t="s">
        <v>403</v>
      </c>
      <c r="D10" s="98" t="s">
        <v>417</v>
      </c>
      <c r="E10" s="112" t="s">
        <v>418</v>
      </c>
      <c r="F10" s="112" t="s">
        <v>9</v>
      </c>
      <c r="G10" s="112" t="s">
        <v>495</v>
      </c>
      <c r="H10" s="68"/>
      <c r="I10" s="7"/>
      <c r="J10" s="27">
        <f>IFERROR((H10/I10),0)</f>
        <v>0</v>
      </c>
      <c r="K10" s="3"/>
      <c r="L10" s="67">
        <f>IFERROR(IF(G10="Según demanda",H10/I10,H10/G10),0)</f>
        <v>0</v>
      </c>
      <c r="M10" s="68"/>
      <c r="N10" s="7"/>
      <c r="O10" s="27">
        <f>IFERROR((M10/N10),0)</f>
        <v>0</v>
      </c>
      <c r="P10" s="3"/>
      <c r="Q10" s="67">
        <f>IFERROR(IF(G10="Según demanda",(M10+H10)/(I10+N10),(M10+H10)/G10),0)</f>
        <v>0</v>
      </c>
      <c r="R10" s="7"/>
      <c r="S10" s="7"/>
      <c r="T10" s="27">
        <f>IFERROR((R10/S10),0)</f>
        <v>0</v>
      </c>
      <c r="U10" s="3"/>
      <c r="V10" s="26">
        <f>IFERROR(IF(G10="Según demanda",(R10+M10+H10)/(I10+N10+S10),(R10+M10+H10)/G10),0)</f>
        <v>0</v>
      </c>
      <c r="W10" s="7"/>
      <c r="X10" s="7"/>
      <c r="Y10" s="27">
        <f>IFERROR((W10/X10),0)</f>
        <v>0</v>
      </c>
      <c r="Z10" s="3"/>
      <c r="AA10" s="26">
        <f>IFERROR(IF(G10="Según demanda",(W10+R10+M10+H10)/(I10+N10+S10+X10),(W10+R10+M10+H10)/G10),0)</f>
        <v>0</v>
      </c>
      <c r="AB10" s="63"/>
    </row>
    <row r="11" spans="1:33" ht="45.6" customHeight="1" x14ac:dyDescent="0.3">
      <c r="A11" s="317"/>
      <c r="B11" s="185" t="s">
        <v>9</v>
      </c>
      <c r="C11" s="311"/>
      <c r="D11" s="112" t="s">
        <v>419</v>
      </c>
      <c r="E11" s="112" t="s">
        <v>420</v>
      </c>
      <c r="F11" s="112" t="s">
        <v>9</v>
      </c>
      <c r="G11" s="112" t="s">
        <v>495</v>
      </c>
      <c r="H11" s="68"/>
      <c r="I11" s="7"/>
      <c r="J11" s="27">
        <f>IFERROR((H11/I11),0)</f>
        <v>0</v>
      </c>
      <c r="K11" s="3"/>
      <c r="L11" s="67">
        <f>IFERROR(IF(G11="Según demanda",H11/I11,H11/G11),0)</f>
        <v>0</v>
      </c>
      <c r="M11" s="68"/>
      <c r="N11" s="7"/>
      <c r="O11" s="27">
        <f t="shared" ref="O11:O24" si="0">IFERROR((M11/N11),0)</f>
        <v>0</v>
      </c>
      <c r="P11" s="3"/>
      <c r="Q11" s="67">
        <f t="shared" ref="Q11:Q24" si="1">IFERROR(IF(G11="Según demanda",(M11+H11)/(I11+N11),(M11+H11)/G11),0)</f>
        <v>0</v>
      </c>
      <c r="R11" s="7"/>
      <c r="S11" s="7"/>
      <c r="T11" s="27">
        <f t="shared" ref="T11:T51" si="2">IFERROR((R11/S11),0)</f>
        <v>0</v>
      </c>
      <c r="U11" s="3"/>
      <c r="V11" s="26">
        <f t="shared" ref="V11:V51" si="3">IFERROR(IF(G11="Según demanda",(R11+M11+H11)/(I11+N11+S11),(R11+M11+H11)/G11),0)</f>
        <v>0</v>
      </c>
      <c r="W11" s="7"/>
      <c r="X11" s="7"/>
      <c r="Y11" s="27">
        <f t="shared" ref="Y11:Y24" si="4">IFERROR((W11/X11),0)</f>
        <v>0</v>
      </c>
      <c r="Z11" s="3"/>
      <c r="AA11" s="26">
        <f t="shared" ref="AA11:AA24" si="5">IFERROR(IF(G11="Según demanda",(W11+R11+M11+H11)/(I11+N11+S11+X11),(W11+R11+M11+H11)/G11),0)</f>
        <v>0</v>
      </c>
    </row>
    <row r="12" spans="1:33" ht="42.75" customHeight="1" x14ac:dyDescent="0.3">
      <c r="A12" s="317"/>
      <c r="B12" s="185" t="s">
        <v>11</v>
      </c>
      <c r="C12" s="311"/>
      <c r="D12" s="112" t="s">
        <v>421</v>
      </c>
      <c r="E12" s="112" t="s">
        <v>422</v>
      </c>
      <c r="F12" s="112" t="s">
        <v>11</v>
      </c>
      <c r="G12" s="112" t="s">
        <v>496</v>
      </c>
      <c r="H12" s="68"/>
      <c r="I12" s="25"/>
      <c r="J12" s="27">
        <f t="shared" ref="J12:J16" si="6">IFERROR((H12/I12),0)</f>
        <v>0</v>
      </c>
      <c r="K12" s="3"/>
      <c r="L12" s="67">
        <f t="shared" ref="L12:L51" si="7">IFERROR(IF(G12="Según demanda",H12/I12,H12/G12),0)</f>
        <v>0</v>
      </c>
      <c r="M12" s="68"/>
      <c r="N12" s="7"/>
      <c r="O12" s="27">
        <f t="shared" si="0"/>
        <v>0</v>
      </c>
      <c r="P12" s="3"/>
      <c r="Q12" s="67">
        <f t="shared" si="1"/>
        <v>0</v>
      </c>
      <c r="R12" s="7"/>
      <c r="S12" s="7"/>
      <c r="T12" s="27">
        <f t="shared" si="2"/>
        <v>0</v>
      </c>
      <c r="U12" s="3"/>
      <c r="V12" s="26">
        <f t="shared" si="3"/>
        <v>0</v>
      </c>
      <c r="W12" s="7"/>
      <c r="X12" s="7"/>
      <c r="Y12" s="27">
        <f t="shared" si="4"/>
        <v>0</v>
      </c>
      <c r="Z12" s="3"/>
      <c r="AA12" s="26">
        <f t="shared" si="5"/>
        <v>0</v>
      </c>
    </row>
    <row r="13" spans="1:33" ht="57" customHeight="1" x14ac:dyDescent="0.3">
      <c r="A13" s="317" t="s">
        <v>385</v>
      </c>
      <c r="B13" s="185" t="s">
        <v>9</v>
      </c>
      <c r="C13" s="311" t="s">
        <v>404</v>
      </c>
      <c r="D13" s="112" t="s">
        <v>423</v>
      </c>
      <c r="E13" s="112" t="s">
        <v>424</v>
      </c>
      <c r="F13" s="112" t="s">
        <v>9</v>
      </c>
      <c r="G13" s="112" t="s">
        <v>497</v>
      </c>
      <c r="H13" s="68"/>
      <c r="I13" s="25"/>
      <c r="J13" s="27">
        <f t="shared" si="6"/>
        <v>0</v>
      </c>
      <c r="K13" s="3"/>
      <c r="L13" s="67">
        <f t="shared" si="7"/>
        <v>0</v>
      </c>
      <c r="M13" s="68"/>
      <c r="N13" s="7"/>
      <c r="O13" s="27">
        <f t="shared" si="0"/>
        <v>0</v>
      </c>
      <c r="P13" s="3"/>
      <c r="Q13" s="67">
        <f t="shared" si="1"/>
        <v>0</v>
      </c>
      <c r="R13" s="7"/>
      <c r="S13" s="7"/>
      <c r="T13" s="27">
        <f t="shared" si="2"/>
        <v>0</v>
      </c>
      <c r="U13" s="3"/>
      <c r="V13" s="26">
        <f t="shared" si="3"/>
        <v>0</v>
      </c>
      <c r="W13" s="7"/>
      <c r="X13" s="7"/>
      <c r="Y13" s="27">
        <f t="shared" si="4"/>
        <v>0</v>
      </c>
      <c r="Z13" s="3"/>
      <c r="AA13" s="26">
        <f t="shared" si="5"/>
        <v>0</v>
      </c>
    </row>
    <row r="14" spans="1:33" ht="46.95" customHeight="1" x14ac:dyDescent="0.3">
      <c r="A14" s="317"/>
      <c r="B14" s="185" t="s">
        <v>9</v>
      </c>
      <c r="C14" s="311"/>
      <c r="D14" s="112" t="s">
        <v>425</v>
      </c>
      <c r="E14" s="112" t="s">
        <v>426</v>
      </c>
      <c r="F14" s="112" t="s">
        <v>9</v>
      </c>
      <c r="G14" s="112" t="s">
        <v>497</v>
      </c>
      <c r="H14" s="68"/>
      <c r="I14" s="25"/>
      <c r="J14" s="27">
        <f t="shared" si="6"/>
        <v>0</v>
      </c>
      <c r="K14" s="3"/>
      <c r="L14" s="67">
        <f t="shared" si="7"/>
        <v>0</v>
      </c>
      <c r="M14" s="68"/>
      <c r="N14" s="7"/>
      <c r="O14" s="27">
        <f t="shared" si="0"/>
        <v>0</v>
      </c>
      <c r="P14" s="3"/>
      <c r="Q14" s="67">
        <f t="shared" si="1"/>
        <v>0</v>
      </c>
      <c r="R14" s="7"/>
      <c r="S14" s="7"/>
      <c r="T14" s="27">
        <f>IFERROR((R14/S14),0)</f>
        <v>0</v>
      </c>
      <c r="U14" s="3"/>
      <c r="V14" s="26">
        <f t="shared" si="3"/>
        <v>0</v>
      </c>
      <c r="W14" s="7"/>
      <c r="X14" s="7"/>
      <c r="Y14" s="27">
        <f t="shared" si="4"/>
        <v>0</v>
      </c>
      <c r="Z14" s="3"/>
      <c r="AA14" s="26">
        <f>IFERROR(IF(G14="Según demanda",(W14+R14+M14+H14)/(I14+N14+S14+X14),(W14+R14+M14+H14)/G14),0)</f>
        <v>0</v>
      </c>
    </row>
    <row r="15" spans="1:33" ht="53.4" customHeight="1" x14ac:dyDescent="0.3">
      <c r="A15" s="317"/>
      <c r="B15" s="185" t="s">
        <v>41</v>
      </c>
      <c r="C15" s="311"/>
      <c r="D15" s="112" t="s">
        <v>427</v>
      </c>
      <c r="E15" s="112" t="s">
        <v>428</v>
      </c>
      <c r="F15" s="112" t="s">
        <v>41</v>
      </c>
      <c r="G15" s="112" t="s">
        <v>498</v>
      </c>
      <c r="H15" s="68"/>
      <c r="I15" s="7"/>
      <c r="J15" s="27">
        <f t="shared" si="6"/>
        <v>0</v>
      </c>
      <c r="K15" s="3"/>
      <c r="L15" s="67">
        <f t="shared" si="7"/>
        <v>0</v>
      </c>
      <c r="M15" s="68"/>
      <c r="N15" s="7"/>
      <c r="O15" s="27">
        <f t="shared" si="0"/>
        <v>0</v>
      </c>
      <c r="P15" s="3"/>
      <c r="Q15" s="67">
        <f t="shared" si="1"/>
        <v>0</v>
      </c>
      <c r="R15" s="7"/>
      <c r="S15" s="7"/>
      <c r="T15" s="27">
        <f t="shared" si="2"/>
        <v>0</v>
      </c>
      <c r="U15" s="3"/>
      <c r="V15" s="26">
        <f t="shared" si="3"/>
        <v>0</v>
      </c>
      <c r="W15" s="7"/>
      <c r="X15" s="7"/>
      <c r="Y15" s="27">
        <f t="shared" si="4"/>
        <v>0</v>
      </c>
      <c r="Z15" s="3"/>
      <c r="AA15" s="26">
        <f t="shared" si="5"/>
        <v>0</v>
      </c>
    </row>
    <row r="16" spans="1:33" ht="71.25" customHeight="1" x14ac:dyDescent="0.3">
      <c r="A16" s="317" t="s">
        <v>385</v>
      </c>
      <c r="B16" s="185" t="s">
        <v>12</v>
      </c>
      <c r="C16" s="318" t="s">
        <v>405</v>
      </c>
      <c r="D16" s="98" t="s">
        <v>429</v>
      </c>
      <c r="E16" s="112" t="s">
        <v>430</v>
      </c>
      <c r="F16" s="112" t="s">
        <v>12</v>
      </c>
      <c r="G16" s="112" t="s">
        <v>499</v>
      </c>
      <c r="H16" s="68"/>
      <c r="I16" s="7"/>
      <c r="J16" s="27">
        <f t="shared" si="6"/>
        <v>0</v>
      </c>
      <c r="K16" s="3"/>
      <c r="L16" s="67">
        <f t="shared" si="7"/>
        <v>0</v>
      </c>
      <c r="M16" s="68"/>
      <c r="N16" s="7"/>
      <c r="O16" s="27">
        <f t="shared" si="0"/>
        <v>0</v>
      </c>
      <c r="P16" s="3"/>
      <c r="Q16" s="67">
        <f t="shared" si="1"/>
        <v>0</v>
      </c>
      <c r="R16" s="7"/>
      <c r="S16" s="7"/>
      <c r="T16" s="27">
        <f t="shared" si="2"/>
        <v>0</v>
      </c>
      <c r="U16" s="3"/>
      <c r="V16" s="26">
        <f t="shared" si="3"/>
        <v>0</v>
      </c>
      <c r="W16" s="7"/>
      <c r="X16" s="7"/>
      <c r="Y16" s="27">
        <f t="shared" si="4"/>
        <v>0</v>
      </c>
      <c r="Z16" s="3"/>
      <c r="AA16" s="26">
        <f t="shared" si="5"/>
        <v>0</v>
      </c>
    </row>
    <row r="17" spans="1:27" ht="64.2" customHeight="1" x14ac:dyDescent="0.3">
      <c r="A17" s="317"/>
      <c r="B17" s="185" t="s">
        <v>13</v>
      </c>
      <c r="C17" s="318"/>
      <c r="D17" s="98" t="s">
        <v>431</v>
      </c>
      <c r="E17" s="112" t="s">
        <v>432</v>
      </c>
      <c r="F17" s="112" t="s">
        <v>12</v>
      </c>
      <c r="G17" s="112" t="s">
        <v>495</v>
      </c>
      <c r="H17" s="68"/>
      <c r="I17" s="7"/>
      <c r="J17" s="27">
        <f t="shared" ref="J17:J51" si="8">IFERROR((H17/I17),0)</f>
        <v>0</v>
      </c>
      <c r="K17" s="3"/>
      <c r="L17" s="67">
        <f t="shared" si="7"/>
        <v>0</v>
      </c>
      <c r="M17" s="68"/>
      <c r="N17" s="7"/>
      <c r="O17" s="27">
        <f t="shared" si="0"/>
        <v>0</v>
      </c>
      <c r="P17" s="3"/>
      <c r="Q17" s="67">
        <f t="shared" si="1"/>
        <v>0</v>
      </c>
      <c r="R17" s="7"/>
      <c r="S17" s="7"/>
      <c r="T17" s="27">
        <f t="shared" si="2"/>
        <v>0</v>
      </c>
      <c r="U17" s="3"/>
      <c r="V17" s="26">
        <f t="shared" si="3"/>
        <v>0</v>
      </c>
      <c r="W17" s="7"/>
      <c r="X17" s="7"/>
      <c r="Y17" s="27">
        <f t="shared" si="4"/>
        <v>0</v>
      </c>
      <c r="Z17" s="3"/>
      <c r="AA17" s="26">
        <f>IFERROR(IF(G17="Según demanda",(W17+R17+M17+H17)/(I17+N17+S17+X17),(W17+R17+M17+H17)/G17),0)</f>
        <v>0</v>
      </c>
    </row>
    <row r="18" spans="1:27" ht="41.4" customHeight="1" x14ac:dyDescent="0.3">
      <c r="A18" s="317"/>
      <c r="B18" s="185" t="s">
        <v>14</v>
      </c>
      <c r="C18" s="318"/>
      <c r="D18" s="98" t="s">
        <v>433</v>
      </c>
      <c r="E18" s="112" t="s">
        <v>434</v>
      </c>
      <c r="F18" s="112" t="s">
        <v>13</v>
      </c>
      <c r="G18" s="112" t="s">
        <v>495</v>
      </c>
      <c r="H18" s="68"/>
      <c r="I18" s="7"/>
      <c r="J18" s="27">
        <f t="shared" si="8"/>
        <v>0</v>
      </c>
      <c r="K18" s="3"/>
      <c r="L18" s="67">
        <f t="shared" si="7"/>
        <v>0</v>
      </c>
      <c r="M18" s="68"/>
      <c r="N18" s="7"/>
      <c r="O18" s="27">
        <f t="shared" si="0"/>
        <v>0</v>
      </c>
      <c r="P18" s="3"/>
      <c r="Q18" s="67">
        <f t="shared" si="1"/>
        <v>0</v>
      </c>
      <c r="R18" s="7"/>
      <c r="S18" s="7"/>
      <c r="T18" s="27">
        <f t="shared" si="2"/>
        <v>0</v>
      </c>
      <c r="U18" s="3"/>
      <c r="V18" s="26">
        <f t="shared" si="3"/>
        <v>0</v>
      </c>
      <c r="W18" s="7"/>
      <c r="X18" s="7"/>
      <c r="Y18" s="27">
        <f t="shared" si="4"/>
        <v>0</v>
      </c>
      <c r="Z18" s="3"/>
      <c r="AA18" s="26">
        <f t="shared" si="5"/>
        <v>0</v>
      </c>
    </row>
    <row r="19" spans="1:27" ht="57" customHeight="1" x14ac:dyDescent="0.3">
      <c r="A19" s="317" t="s">
        <v>385</v>
      </c>
      <c r="B19" s="185" t="s">
        <v>42</v>
      </c>
      <c r="C19" s="318"/>
      <c r="D19" s="98" t="s">
        <v>435</v>
      </c>
      <c r="E19" s="112" t="s">
        <v>430</v>
      </c>
      <c r="F19" s="112" t="s">
        <v>14</v>
      </c>
      <c r="G19" s="112" t="s">
        <v>500</v>
      </c>
      <c r="H19" s="68"/>
      <c r="I19" s="25"/>
      <c r="J19" s="27">
        <f t="shared" si="8"/>
        <v>0</v>
      </c>
      <c r="K19" s="3"/>
      <c r="L19" s="67">
        <f t="shared" si="7"/>
        <v>0</v>
      </c>
      <c r="M19" s="68"/>
      <c r="N19" s="7"/>
      <c r="O19" s="27">
        <f t="shared" si="0"/>
        <v>0</v>
      </c>
      <c r="P19" s="3"/>
      <c r="Q19" s="67">
        <f t="shared" si="1"/>
        <v>0</v>
      </c>
      <c r="R19" s="7"/>
      <c r="S19" s="7"/>
      <c r="T19" s="27">
        <f t="shared" si="2"/>
        <v>0</v>
      </c>
      <c r="U19" s="3"/>
      <c r="V19" s="26">
        <f t="shared" si="3"/>
        <v>0</v>
      </c>
      <c r="W19" s="7"/>
      <c r="X19" s="7"/>
      <c r="Y19" s="27">
        <f t="shared" si="4"/>
        <v>0</v>
      </c>
      <c r="Z19" s="3"/>
      <c r="AA19" s="26">
        <f t="shared" si="5"/>
        <v>0</v>
      </c>
    </row>
    <row r="20" spans="1:27" ht="171" customHeight="1" x14ac:dyDescent="0.3">
      <c r="A20" s="317"/>
      <c r="B20" s="185" t="s">
        <v>10</v>
      </c>
      <c r="C20" s="311" t="s">
        <v>406</v>
      </c>
      <c r="D20" s="112" t="s">
        <v>436</v>
      </c>
      <c r="E20" s="112" t="s">
        <v>437</v>
      </c>
      <c r="F20" s="112" t="s">
        <v>10</v>
      </c>
      <c r="G20" s="112" t="s">
        <v>501</v>
      </c>
      <c r="H20" s="68"/>
      <c r="I20" s="68"/>
      <c r="J20" s="27">
        <f t="shared" si="8"/>
        <v>0</v>
      </c>
      <c r="K20" s="64"/>
      <c r="L20" s="67">
        <f t="shared" si="7"/>
        <v>0</v>
      </c>
      <c r="M20" s="68"/>
      <c r="N20" s="68"/>
      <c r="O20" s="74">
        <f t="shared" si="0"/>
        <v>0</v>
      </c>
      <c r="P20" s="64"/>
      <c r="Q20" s="67">
        <f t="shared" si="1"/>
        <v>0</v>
      </c>
      <c r="R20" s="7"/>
      <c r="S20" s="7"/>
      <c r="T20" s="27">
        <f t="shared" si="2"/>
        <v>0</v>
      </c>
      <c r="U20" s="3"/>
      <c r="V20" s="26">
        <f t="shared" si="3"/>
        <v>0</v>
      </c>
      <c r="W20" s="7"/>
      <c r="X20" s="7"/>
      <c r="Y20" s="27">
        <f t="shared" si="4"/>
        <v>0</v>
      </c>
      <c r="Z20" s="64"/>
      <c r="AA20" s="26">
        <f>IFERROR(IF(G20="Según demanda",(W20+R20+M20+H20)/(I20+N20+S20+X20),(W20+R20+M20+H20)/G20),0)</f>
        <v>0</v>
      </c>
    </row>
    <row r="21" spans="1:27" ht="142.5" customHeight="1" x14ac:dyDescent="0.3">
      <c r="A21" s="317"/>
      <c r="B21" s="185" t="s">
        <v>10</v>
      </c>
      <c r="C21" s="311"/>
      <c r="D21" s="112" t="s">
        <v>438</v>
      </c>
      <c r="E21" s="112" t="s">
        <v>437</v>
      </c>
      <c r="F21" s="112" t="s">
        <v>10</v>
      </c>
      <c r="G21" s="112" t="s">
        <v>502</v>
      </c>
      <c r="H21" s="68"/>
      <c r="I21" s="68"/>
      <c r="J21" s="27">
        <f t="shared" si="8"/>
        <v>0</v>
      </c>
      <c r="K21" s="64"/>
      <c r="L21" s="67">
        <f t="shared" si="7"/>
        <v>0</v>
      </c>
      <c r="M21" s="68"/>
      <c r="N21" s="68"/>
      <c r="O21" s="74">
        <f t="shared" si="0"/>
        <v>0</v>
      </c>
      <c r="P21" s="64"/>
      <c r="Q21" s="67">
        <f t="shared" si="1"/>
        <v>0</v>
      </c>
      <c r="R21" s="68"/>
      <c r="S21" s="68"/>
      <c r="T21" s="74">
        <f t="shared" si="2"/>
        <v>0</v>
      </c>
      <c r="U21" s="64"/>
      <c r="V21" s="67">
        <f t="shared" si="3"/>
        <v>0</v>
      </c>
      <c r="W21" s="68"/>
      <c r="X21" s="68"/>
      <c r="Y21" s="74">
        <f t="shared" si="4"/>
        <v>0</v>
      </c>
      <c r="Z21" s="64"/>
      <c r="AA21" s="26">
        <f t="shared" si="5"/>
        <v>0</v>
      </c>
    </row>
    <row r="22" spans="1:27" ht="57" customHeight="1" x14ac:dyDescent="0.3">
      <c r="A22" s="317" t="s">
        <v>385</v>
      </c>
      <c r="B22" s="185" t="s">
        <v>15</v>
      </c>
      <c r="C22" s="326" t="s">
        <v>517</v>
      </c>
      <c r="D22" s="112" t="s">
        <v>439</v>
      </c>
      <c r="E22" s="112" t="s">
        <v>440</v>
      </c>
      <c r="F22" s="112" t="s">
        <v>10</v>
      </c>
      <c r="G22" s="112" t="s">
        <v>500</v>
      </c>
      <c r="H22" s="68"/>
      <c r="I22" s="25"/>
      <c r="J22" s="27">
        <f t="shared" si="8"/>
        <v>0</v>
      </c>
      <c r="K22" s="3"/>
      <c r="L22" s="67">
        <f t="shared" si="7"/>
        <v>0</v>
      </c>
      <c r="M22" s="68"/>
      <c r="N22" s="7"/>
      <c r="O22" s="27">
        <f t="shared" si="0"/>
        <v>0</v>
      </c>
      <c r="P22" s="3"/>
      <c r="Q22" s="67">
        <f t="shared" si="1"/>
        <v>0</v>
      </c>
      <c r="R22" s="7"/>
      <c r="S22" s="7"/>
      <c r="T22" s="27">
        <f t="shared" si="2"/>
        <v>0</v>
      </c>
      <c r="U22" s="3"/>
      <c r="V22" s="26">
        <f t="shared" si="3"/>
        <v>0</v>
      </c>
      <c r="W22" s="7"/>
      <c r="X22" s="7"/>
      <c r="Y22" s="27">
        <f t="shared" si="4"/>
        <v>0</v>
      </c>
      <c r="Z22" s="3"/>
      <c r="AA22" s="26">
        <f>IFERROR(IF(G22="Según demanda",(W22+R22+M22+H22)/(I22+N22+S22+X22),(W22+R22+M22+H22)/G22),0)</f>
        <v>0</v>
      </c>
    </row>
    <row r="23" spans="1:27" ht="57" customHeight="1" x14ac:dyDescent="0.3">
      <c r="A23" s="317"/>
      <c r="B23" s="185" t="s">
        <v>43</v>
      </c>
      <c r="C23" s="310"/>
      <c r="D23" s="112" t="s">
        <v>441</v>
      </c>
      <c r="E23" s="112" t="s">
        <v>442</v>
      </c>
      <c r="F23" s="112" t="s">
        <v>10</v>
      </c>
      <c r="G23" s="112" t="s">
        <v>503</v>
      </c>
      <c r="H23" s="68"/>
      <c r="I23" s="25"/>
      <c r="J23" s="27">
        <f t="shared" si="8"/>
        <v>0</v>
      </c>
      <c r="K23" s="3"/>
      <c r="L23" s="67">
        <f t="shared" si="7"/>
        <v>0</v>
      </c>
      <c r="M23" s="68"/>
      <c r="N23" s="7"/>
      <c r="O23" s="27">
        <f t="shared" si="0"/>
        <v>0</v>
      </c>
      <c r="P23" s="3"/>
      <c r="Q23" s="67">
        <f t="shared" si="1"/>
        <v>0</v>
      </c>
      <c r="R23" s="7"/>
      <c r="S23" s="7"/>
      <c r="T23" s="27">
        <f t="shared" si="2"/>
        <v>0</v>
      </c>
      <c r="U23" s="3"/>
      <c r="V23" s="26">
        <f t="shared" si="3"/>
        <v>0</v>
      </c>
      <c r="W23" s="7"/>
      <c r="X23" s="7"/>
      <c r="Y23" s="27">
        <f t="shared" si="4"/>
        <v>0</v>
      </c>
      <c r="Z23" s="3"/>
      <c r="AA23" s="26">
        <f t="shared" si="5"/>
        <v>0</v>
      </c>
    </row>
    <row r="24" spans="1:27" ht="57" customHeight="1" x14ac:dyDescent="0.3">
      <c r="A24" s="317"/>
      <c r="B24" s="185" t="s">
        <v>16</v>
      </c>
      <c r="C24" s="106" t="s">
        <v>407</v>
      </c>
      <c r="D24" s="106" t="s">
        <v>443</v>
      </c>
      <c r="E24" s="106" t="s">
        <v>444</v>
      </c>
      <c r="F24" s="112" t="s">
        <v>15</v>
      </c>
      <c r="G24" s="112" t="s">
        <v>495</v>
      </c>
      <c r="H24" s="68"/>
      <c r="I24" s="25"/>
      <c r="J24" s="27">
        <f t="shared" si="8"/>
        <v>0</v>
      </c>
      <c r="K24" s="3"/>
      <c r="L24" s="67">
        <f t="shared" si="7"/>
        <v>0</v>
      </c>
      <c r="M24" s="68"/>
      <c r="N24" s="7"/>
      <c r="O24" s="27">
        <f t="shared" si="0"/>
        <v>0</v>
      </c>
      <c r="P24" s="3"/>
      <c r="Q24" s="67">
        <f t="shared" si="1"/>
        <v>0</v>
      </c>
      <c r="R24" s="7"/>
      <c r="S24" s="7"/>
      <c r="T24" s="27">
        <f t="shared" si="2"/>
        <v>0</v>
      </c>
      <c r="U24" s="3"/>
      <c r="V24" s="26">
        <f t="shared" si="3"/>
        <v>0</v>
      </c>
      <c r="W24" s="7"/>
      <c r="X24" s="7"/>
      <c r="Y24" s="27">
        <f t="shared" si="4"/>
        <v>0</v>
      </c>
      <c r="Z24" s="3"/>
      <c r="AA24" s="26">
        <f t="shared" si="5"/>
        <v>0</v>
      </c>
    </row>
    <row r="25" spans="1:27" ht="57" customHeight="1" x14ac:dyDescent="0.3">
      <c r="A25" s="317" t="s">
        <v>385</v>
      </c>
      <c r="B25" s="186" t="s">
        <v>38</v>
      </c>
      <c r="C25" s="106" t="s">
        <v>408</v>
      </c>
      <c r="D25" s="106" t="s">
        <v>445</v>
      </c>
      <c r="E25" s="106" t="s">
        <v>446</v>
      </c>
      <c r="F25" s="112" t="s">
        <v>43</v>
      </c>
      <c r="G25" s="112" t="s">
        <v>495</v>
      </c>
      <c r="H25" s="68"/>
      <c r="I25" s="66"/>
      <c r="J25" s="27">
        <f t="shared" si="8"/>
        <v>0</v>
      </c>
      <c r="K25" s="8"/>
      <c r="L25" s="67">
        <f t="shared" si="7"/>
        <v>0</v>
      </c>
      <c r="M25" s="68"/>
      <c r="N25" s="7"/>
      <c r="O25" s="27">
        <f t="shared" ref="O25:O51" si="9">IFERROR((M25/N25),0)</f>
        <v>0</v>
      </c>
      <c r="P25" s="9"/>
      <c r="Q25" s="26">
        <f t="shared" ref="Q25:Q51" si="10">IFERROR(IF(G25="Según demanda",(M25+H25)/(I25+N25),(M25+H25)/G25),0)</f>
        <v>0</v>
      </c>
      <c r="R25" s="3"/>
      <c r="S25" s="7"/>
      <c r="T25" s="27">
        <f t="shared" si="2"/>
        <v>0</v>
      </c>
      <c r="U25" s="9"/>
      <c r="V25" s="26">
        <f t="shared" si="3"/>
        <v>0</v>
      </c>
      <c r="W25" s="7"/>
      <c r="X25" s="7"/>
      <c r="Y25" s="27">
        <f t="shared" ref="Y25:Y51" si="11">IFERROR((W25/X25),0)</f>
        <v>0</v>
      </c>
      <c r="Z25" s="8"/>
      <c r="AA25" s="26">
        <f t="shared" ref="AA25:AA30" si="12">IFERROR(IF(G25="Según demanda",(W25+R25+M25+H25)/(I25+N25+S25+X25),(W25+R25+M25+H25)/G25),0)</f>
        <v>0</v>
      </c>
    </row>
    <row r="26" spans="1:27" ht="142.5" customHeight="1" x14ac:dyDescent="0.3">
      <c r="A26" s="317"/>
      <c r="B26" s="186" t="s">
        <v>39</v>
      </c>
      <c r="C26" s="112" t="s">
        <v>409</v>
      </c>
      <c r="D26" s="108" t="s">
        <v>447</v>
      </c>
      <c r="E26" s="112" t="s">
        <v>448</v>
      </c>
      <c r="F26" s="112" t="s">
        <v>16</v>
      </c>
      <c r="G26" s="112" t="s">
        <v>504</v>
      </c>
      <c r="H26" s="68"/>
      <c r="I26" s="66"/>
      <c r="J26" s="27">
        <f t="shared" si="8"/>
        <v>0</v>
      </c>
      <c r="K26" s="8"/>
      <c r="L26" s="67">
        <f t="shared" si="7"/>
        <v>0</v>
      </c>
      <c r="M26" s="7"/>
      <c r="N26" s="7"/>
      <c r="O26" s="27">
        <f t="shared" si="9"/>
        <v>0</v>
      </c>
      <c r="P26" s="9"/>
      <c r="Q26" s="26">
        <f t="shared" si="10"/>
        <v>0</v>
      </c>
      <c r="R26" s="3"/>
      <c r="S26" s="7"/>
      <c r="T26" s="27">
        <f t="shared" si="2"/>
        <v>0</v>
      </c>
      <c r="U26" s="9"/>
      <c r="V26" s="26">
        <f t="shared" si="3"/>
        <v>0</v>
      </c>
      <c r="W26" s="7"/>
      <c r="X26" s="7"/>
      <c r="Y26" s="27">
        <f t="shared" si="11"/>
        <v>0</v>
      </c>
      <c r="Z26" s="9"/>
      <c r="AA26" s="26">
        <f t="shared" si="12"/>
        <v>0</v>
      </c>
    </row>
    <row r="27" spans="1:27" ht="71.25" customHeight="1" x14ac:dyDescent="0.3">
      <c r="A27" s="317"/>
      <c r="B27" s="186" t="s">
        <v>40</v>
      </c>
      <c r="C27" s="326" t="s">
        <v>410</v>
      </c>
      <c r="D27" s="298" t="s">
        <v>449</v>
      </c>
      <c r="E27" s="101" t="s">
        <v>450</v>
      </c>
      <c r="F27" s="78" t="s">
        <v>451</v>
      </c>
      <c r="G27" s="112" t="s">
        <v>505</v>
      </c>
      <c r="H27" s="68"/>
      <c r="I27" s="66"/>
      <c r="J27" s="27">
        <f t="shared" si="8"/>
        <v>0</v>
      </c>
      <c r="K27" s="8"/>
      <c r="L27" s="67">
        <f t="shared" si="7"/>
        <v>0</v>
      </c>
      <c r="M27" s="7"/>
      <c r="N27" s="7"/>
      <c r="O27" s="27">
        <f t="shared" si="9"/>
        <v>0</v>
      </c>
      <c r="P27" s="8"/>
      <c r="Q27" s="26">
        <f t="shared" si="10"/>
        <v>0</v>
      </c>
      <c r="R27" s="3"/>
      <c r="S27" s="7"/>
      <c r="T27" s="27">
        <f t="shared" si="2"/>
        <v>0</v>
      </c>
      <c r="U27" s="8"/>
      <c r="V27" s="26">
        <f t="shared" si="3"/>
        <v>0</v>
      </c>
      <c r="W27" s="7"/>
      <c r="X27" s="7"/>
      <c r="Y27" s="27">
        <f t="shared" si="11"/>
        <v>0</v>
      </c>
      <c r="Z27" s="8"/>
      <c r="AA27" s="26">
        <f t="shared" si="12"/>
        <v>0</v>
      </c>
    </row>
    <row r="28" spans="1:27" ht="71.25" customHeight="1" x14ac:dyDescent="0.3">
      <c r="A28" s="317" t="s">
        <v>385</v>
      </c>
      <c r="B28" s="186" t="s">
        <v>40</v>
      </c>
      <c r="C28" s="309"/>
      <c r="D28" s="322" t="s">
        <v>452</v>
      </c>
      <c r="E28" s="406" t="s">
        <v>453</v>
      </c>
      <c r="F28" s="309" t="s">
        <v>451</v>
      </c>
      <c r="G28" s="78" t="s">
        <v>506</v>
      </c>
      <c r="H28" s="68"/>
      <c r="I28" s="66"/>
      <c r="J28" s="27">
        <f t="shared" si="8"/>
        <v>0</v>
      </c>
      <c r="K28" s="8"/>
      <c r="L28" s="67">
        <f t="shared" si="7"/>
        <v>0</v>
      </c>
      <c r="M28" s="7"/>
      <c r="N28" s="77"/>
      <c r="O28" s="27">
        <f t="shared" si="9"/>
        <v>0</v>
      </c>
      <c r="P28" s="8"/>
      <c r="Q28" s="26">
        <f t="shared" si="10"/>
        <v>0</v>
      </c>
      <c r="R28" s="3"/>
      <c r="S28" s="7"/>
      <c r="T28" s="27">
        <f t="shared" si="2"/>
        <v>0</v>
      </c>
      <c r="U28" s="8"/>
      <c r="V28" s="26">
        <f t="shared" si="3"/>
        <v>0</v>
      </c>
      <c r="W28" s="7"/>
      <c r="X28" s="7"/>
      <c r="Y28" s="27">
        <f t="shared" si="11"/>
        <v>0</v>
      </c>
      <c r="Z28" s="8"/>
      <c r="AA28" s="26">
        <f t="shared" si="12"/>
        <v>0</v>
      </c>
    </row>
    <row r="29" spans="1:27" ht="54" customHeight="1" x14ac:dyDescent="0.3">
      <c r="A29" s="317"/>
      <c r="B29" s="186" t="s">
        <v>40</v>
      </c>
      <c r="C29" s="309"/>
      <c r="D29" s="323"/>
      <c r="E29" s="407"/>
      <c r="F29" s="310"/>
      <c r="G29" s="78" t="s">
        <v>507</v>
      </c>
      <c r="H29" s="68"/>
      <c r="I29" s="66"/>
      <c r="J29" s="27">
        <f t="shared" si="8"/>
        <v>0</v>
      </c>
      <c r="K29" s="8"/>
      <c r="L29" s="67">
        <f t="shared" si="7"/>
        <v>0</v>
      </c>
      <c r="M29" s="7"/>
      <c r="N29" s="7"/>
      <c r="O29" s="27">
        <f t="shared" si="9"/>
        <v>0</v>
      </c>
      <c r="P29" s="8"/>
      <c r="Q29" s="26">
        <f t="shared" si="10"/>
        <v>0</v>
      </c>
      <c r="R29" s="3"/>
      <c r="S29" s="7"/>
      <c r="T29" s="27">
        <f t="shared" si="2"/>
        <v>0</v>
      </c>
      <c r="U29" s="75"/>
      <c r="V29" s="26">
        <f t="shared" si="3"/>
        <v>0</v>
      </c>
      <c r="W29" s="7"/>
      <c r="X29" s="7"/>
      <c r="Y29" s="27">
        <f t="shared" si="11"/>
        <v>0</v>
      </c>
      <c r="Z29" s="75"/>
      <c r="AA29" s="26">
        <f t="shared" si="12"/>
        <v>0</v>
      </c>
    </row>
    <row r="30" spans="1:27" ht="41.4" customHeight="1" x14ac:dyDescent="0.3">
      <c r="A30" s="317"/>
      <c r="B30" s="187" t="s">
        <v>40</v>
      </c>
      <c r="C30" s="309"/>
      <c r="D30" s="101" t="s">
        <v>454</v>
      </c>
      <c r="E30" s="101" t="s">
        <v>455</v>
      </c>
      <c r="F30" s="112" t="s">
        <v>456</v>
      </c>
      <c r="G30" s="112" t="s">
        <v>508</v>
      </c>
      <c r="H30" s="68"/>
      <c r="I30" s="66"/>
      <c r="J30" s="27">
        <f t="shared" si="8"/>
        <v>0</v>
      </c>
      <c r="K30" s="8"/>
      <c r="L30" s="67">
        <f t="shared" si="7"/>
        <v>0</v>
      </c>
      <c r="M30" s="7"/>
      <c r="N30" s="7"/>
      <c r="O30" s="27">
        <f t="shared" si="9"/>
        <v>0</v>
      </c>
      <c r="P30" s="9"/>
      <c r="Q30" s="26">
        <f t="shared" si="10"/>
        <v>0</v>
      </c>
      <c r="R30" s="3"/>
      <c r="S30" s="7"/>
      <c r="T30" s="27">
        <f t="shared" si="2"/>
        <v>0</v>
      </c>
      <c r="U30" s="9"/>
      <c r="V30" s="26">
        <f t="shared" si="3"/>
        <v>0</v>
      </c>
      <c r="W30" s="7"/>
      <c r="X30" s="7"/>
      <c r="Y30" s="27">
        <f t="shared" si="11"/>
        <v>0</v>
      </c>
      <c r="Z30" s="8"/>
      <c r="AA30" s="26">
        <f t="shared" si="12"/>
        <v>0</v>
      </c>
    </row>
    <row r="31" spans="1:27" ht="71.25" customHeight="1" x14ac:dyDescent="0.3">
      <c r="A31" s="317" t="s">
        <v>385</v>
      </c>
      <c r="B31" s="187" t="s">
        <v>40</v>
      </c>
      <c r="C31" s="309"/>
      <c r="D31" s="101" t="s">
        <v>457</v>
      </c>
      <c r="E31" s="101" t="s">
        <v>455</v>
      </c>
      <c r="F31" s="199" t="s">
        <v>451</v>
      </c>
      <c r="G31" s="112"/>
      <c r="H31" s="65"/>
      <c r="I31" s="66"/>
      <c r="J31" s="27">
        <f t="shared" si="8"/>
        <v>0</v>
      </c>
      <c r="K31" s="64"/>
      <c r="L31" s="67">
        <f t="shared" si="7"/>
        <v>0</v>
      </c>
      <c r="M31" s="65"/>
      <c r="N31" s="68"/>
      <c r="O31" s="27">
        <f t="shared" si="9"/>
        <v>0</v>
      </c>
      <c r="P31" s="75"/>
      <c r="Q31" s="67">
        <f t="shared" si="10"/>
        <v>0</v>
      </c>
      <c r="R31" s="68"/>
      <c r="S31" s="68"/>
      <c r="T31" s="27">
        <f t="shared" si="2"/>
        <v>0</v>
      </c>
      <c r="U31" s="75"/>
      <c r="V31" s="67">
        <f t="shared" si="3"/>
        <v>0</v>
      </c>
      <c r="W31" s="68"/>
      <c r="X31" s="68"/>
      <c r="Y31" s="27">
        <f t="shared" si="11"/>
        <v>0</v>
      </c>
      <c r="Z31" s="75"/>
      <c r="AA31" s="67">
        <f>IFERROR(IF(G31="Según demanda",(W31+R31+M31+H31)/(I31+N31+S31+X31),(W31+R31+M31+H31)/G31),0)</f>
        <v>0</v>
      </c>
    </row>
    <row r="32" spans="1:27" ht="85.5" customHeight="1" x14ac:dyDescent="0.3">
      <c r="A32" s="317"/>
      <c r="B32" s="187" t="s">
        <v>40</v>
      </c>
      <c r="C32" s="309"/>
      <c r="D32" s="101" t="s">
        <v>458</v>
      </c>
      <c r="E32" s="101" t="s">
        <v>459</v>
      </c>
      <c r="F32" s="112" t="s">
        <v>460</v>
      </c>
      <c r="G32" s="112"/>
      <c r="H32" s="65"/>
      <c r="I32" s="66"/>
      <c r="J32" s="27">
        <f t="shared" si="8"/>
        <v>0</v>
      </c>
      <c r="K32" s="64"/>
      <c r="L32" s="67">
        <f t="shared" si="7"/>
        <v>0</v>
      </c>
      <c r="M32" s="65"/>
      <c r="N32" s="68"/>
      <c r="O32" s="27">
        <f t="shared" si="9"/>
        <v>0</v>
      </c>
      <c r="P32" s="75"/>
      <c r="Q32" s="67">
        <f t="shared" si="10"/>
        <v>0</v>
      </c>
      <c r="R32" s="68"/>
      <c r="S32" s="68"/>
      <c r="T32" s="27">
        <f t="shared" si="2"/>
        <v>0</v>
      </c>
      <c r="U32" s="75"/>
      <c r="V32" s="67">
        <f t="shared" si="3"/>
        <v>0</v>
      </c>
      <c r="W32" s="68"/>
      <c r="X32" s="68"/>
      <c r="Y32" s="27">
        <f t="shared" si="11"/>
        <v>0</v>
      </c>
      <c r="Z32" s="75"/>
      <c r="AA32" s="67">
        <f>IFERROR(IF(G32="Según demanda",(W32+R32+M32+H32)/(I32+N32+S32+X32),(W32+R32+M32+H32)/G32),0)</f>
        <v>0</v>
      </c>
    </row>
    <row r="33" spans="1:27" ht="55.2" customHeight="1" x14ac:dyDescent="0.3">
      <c r="A33" s="317"/>
      <c r="B33" s="187" t="s">
        <v>40</v>
      </c>
      <c r="C33" s="309"/>
      <c r="D33" s="101" t="s">
        <v>461</v>
      </c>
      <c r="E33" s="101" t="s">
        <v>462</v>
      </c>
      <c r="F33" s="112" t="s">
        <v>463</v>
      </c>
      <c r="G33" s="112" t="s">
        <v>509</v>
      </c>
      <c r="H33" s="68"/>
      <c r="I33" s="66"/>
      <c r="J33" s="27">
        <f t="shared" si="8"/>
        <v>0</v>
      </c>
      <c r="K33" s="64"/>
      <c r="L33" s="67">
        <f t="shared" si="7"/>
        <v>0</v>
      </c>
      <c r="M33" s="68"/>
      <c r="N33" s="68"/>
      <c r="O33" s="27">
        <f t="shared" si="9"/>
        <v>0</v>
      </c>
      <c r="P33" s="75"/>
      <c r="Q33" s="67">
        <f t="shared" si="10"/>
        <v>0</v>
      </c>
      <c r="R33" s="68"/>
      <c r="S33" s="68"/>
      <c r="T33" s="27">
        <f t="shared" si="2"/>
        <v>0</v>
      </c>
      <c r="U33" s="75"/>
      <c r="V33" s="67">
        <f t="shared" si="3"/>
        <v>0</v>
      </c>
      <c r="W33" s="68"/>
      <c r="X33" s="68"/>
      <c r="Y33" s="27">
        <f t="shared" si="11"/>
        <v>0</v>
      </c>
      <c r="Z33" s="75"/>
      <c r="AA33" s="67">
        <f>IFERROR(IF(G33="Según demanda",(W33+R33+M33+H33)/(I33+N33+S33+X33),(W33+R33+M33+H33)/G33),0)</f>
        <v>0</v>
      </c>
    </row>
    <row r="34" spans="1:27" ht="82.8" x14ac:dyDescent="0.3">
      <c r="A34" s="317" t="s">
        <v>385</v>
      </c>
      <c r="B34" s="187" t="s">
        <v>40</v>
      </c>
      <c r="C34" s="309"/>
      <c r="D34" s="101" t="s">
        <v>464</v>
      </c>
      <c r="E34" s="101" t="s">
        <v>465</v>
      </c>
      <c r="F34" s="112" t="s">
        <v>463</v>
      </c>
      <c r="G34" s="112" t="s">
        <v>510</v>
      </c>
      <c r="H34" s="68"/>
      <c r="I34" s="69"/>
      <c r="J34" s="27">
        <f t="shared" si="8"/>
        <v>0</v>
      </c>
      <c r="K34" s="64"/>
      <c r="L34" s="67">
        <f t="shared" si="7"/>
        <v>0</v>
      </c>
      <c r="M34" s="65"/>
      <c r="N34" s="68"/>
      <c r="O34" s="27">
        <f t="shared" si="9"/>
        <v>0</v>
      </c>
      <c r="P34" s="75"/>
      <c r="Q34" s="67">
        <f t="shared" si="10"/>
        <v>0</v>
      </c>
      <c r="R34" s="65"/>
      <c r="S34" s="68"/>
      <c r="T34" s="27">
        <f t="shared" si="2"/>
        <v>0</v>
      </c>
      <c r="U34" s="71"/>
      <c r="V34" s="67">
        <f t="shared" si="3"/>
        <v>0</v>
      </c>
      <c r="W34" s="68"/>
      <c r="X34" s="68"/>
      <c r="Y34" s="27">
        <f t="shared" si="11"/>
        <v>0</v>
      </c>
      <c r="Z34" s="75"/>
      <c r="AA34" s="67">
        <f>IFERROR(IF(G34="Según demanda",(W34+R34+M34+H34)/(I34+N34+S34+X34),(W34+R34+M34+H34)/G34),0)</f>
        <v>0</v>
      </c>
    </row>
    <row r="35" spans="1:27" ht="71.25" customHeight="1" x14ac:dyDescent="0.3">
      <c r="A35" s="317"/>
      <c r="B35" s="187" t="s">
        <v>40</v>
      </c>
      <c r="C35" s="309"/>
      <c r="D35" s="101" t="s">
        <v>466</v>
      </c>
      <c r="E35" s="101" t="s">
        <v>467</v>
      </c>
      <c r="F35" s="112" t="s">
        <v>468</v>
      </c>
      <c r="G35" s="112" t="s">
        <v>511</v>
      </c>
      <c r="H35" s="68"/>
      <c r="I35" s="69"/>
      <c r="J35" s="27">
        <f t="shared" si="8"/>
        <v>0</v>
      </c>
      <c r="K35" s="70"/>
      <c r="L35" s="67">
        <f t="shared" si="7"/>
        <v>0</v>
      </c>
      <c r="M35" s="68"/>
      <c r="N35" s="68"/>
      <c r="O35" s="27">
        <f t="shared" si="9"/>
        <v>0</v>
      </c>
      <c r="P35" s="70"/>
      <c r="Q35" s="67">
        <f t="shared" si="10"/>
        <v>0</v>
      </c>
      <c r="R35" s="68"/>
      <c r="S35" s="68"/>
      <c r="T35" s="27">
        <f t="shared" si="2"/>
        <v>0</v>
      </c>
      <c r="U35" s="87"/>
      <c r="V35" s="67">
        <f t="shared" si="3"/>
        <v>0</v>
      </c>
      <c r="W35" s="68"/>
      <c r="X35" s="68"/>
      <c r="Y35" s="27">
        <f t="shared" si="11"/>
        <v>0</v>
      </c>
      <c r="Z35" s="70"/>
      <c r="AA35" s="67">
        <f t="shared" ref="AA35:AA40" si="13">IFERROR(IF(G35="Según demanda",(W35+R35+M35+H35)/(I35+N35+S35+X35),(W35+R35+M35+H35)/G35),0)</f>
        <v>0</v>
      </c>
    </row>
    <row r="36" spans="1:27" ht="57.6" x14ac:dyDescent="0.3">
      <c r="A36" s="317"/>
      <c r="B36" s="187" t="s">
        <v>40</v>
      </c>
      <c r="C36" s="310"/>
      <c r="D36" s="109" t="s">
        <v>469</v>
      </c>
      <c r="E36" s="109" t="s">
        <v>470</v>
      </c>
      <c r="F36" s="112" t="s">
        <v>471</v>
      </c>
      <c r="G36" s="109" t="s">
        <v>512</v>
      </c>
      <c r="H36" s="68"/>
      <c r="I36" s="66"/>
      <c r="J36" s="27">
        <f t="shared" si="8"/>
        <v>0</v>
      </c>
      <c r="K36" s="71"/>
      <c r="L36" s="67">
        <f t="shared" si="7"/>
        <v>0</v>
      </c>
      <c r="M36" s="68"/>
      <c r="N36" s="68"/>
      <c r="O36" s="27">
        <f t="shared" si="9"/>
        <v>0</v>
      </c>
      <c r="P36" s="83"/>
      <c r="Q36" s="67">
        <f t="shared" si="10"/>
        <v>0</v>
      </c>
      <c r="R36" s="68"/>
      <c r="S36" s="68"/>
      <c r="T36" s="27">
        <f t="shared" si="2"/>
        <v>0</v>
      </c>
      <c r="U36" s="71"/>
      <c r="V36" s="67">
        <f t="shared" si="3"/>
        <v>0</v>
      </c>
      <c r="W36" s="68"/>
      <c r="X36" s="68"/>
      <c r="Y36" s="27">
        <f t="shared" si="11"/>
        <v>0</v>
      </c>
      <c r="Z36" s="95"/>
      <c r="AA36" s="67">
        <f t="shared" si="13"/>
        <v>0</v>
      </c>
    </row>
    <row r="37" spans="1:27" ht="55.2" x14ac:dyDescent="0.3">
      <c r="A37" s="317" t="s">
        <v>385</v>
      </c>
      <c r="B37" s="187" t="s">
        <v>40</v>
      </c>
      <c r="C37" s="321" t="s">
        <v>411</v>
      </c>
      <c r="D37" s="99" t="s">
        <v>472</v>
      </c>
      <c r="E37" s="110" t="s">
        <v>473</v>
      </c>
      <c r="F37" s="110" t="s">
        <v>38</v>
      </c>
      <c r="G37" s="112"/>
      <c r="H37" s="72"/>
      <c r="I37" s="69"/>
      <c r="J37" s="27">
        <f t="shared" si="8"/>
        <v>0</v>
      </c>
      <c r="K37" s="64"/>
      <c r="L37" s="67">
        <f t="shared" si="7"/>
        <v>0</v>
      </c>
      <c r="M37" s="94"/>
      <c r="N37" s="72"/>
      <c r="O37" s="27">
        <f t="shared" si="9"/>
        <v>0</v>
      </c>
      <c r="P37" s="84"/>
      <c r="Q37" s="67">
        <f t="shared" si="10"/>
        <v>0</v>
      </c>
      <c r="R37" s="76"/>
      <c r="S37" s="76"/>
      <c r="T37" s="27">
        <f t="shared" si="2"/>
        <v>0</v>
      </c>
      <c r="U37" s="88"/>
      <c r="V37" s="67">
        <f t="shared" si="3"/>
        <v>0</v>
      </c>
      <c r="W37" s="77"/>
      <c r="X37" s="28"/>
      <c r="Y37" s="27">
        <f t="shared" si="11"/>
        <v>0</v>
      </c>
      <c r="Z37" s="84"/>
      <c r="AA37" s="67">
        <f t="shared" si="13"/>
        <v>0</v>
      </c>
    </row>
    <row r="38" spans="1:27" ht="41.4" x14ac:dyDescent="0.3">
      <c r="A38" s="317"/>
      <c r="B38" s="187" t="s">
        <v>40</v>
      </c>
      <c r="C38" s="321"/>
      <c r="D38" s="100" t="s">
        <v>474</v>
      </c>
      <c r="E38" s="110" t="s">
        <v>475</v>
      </c>
      <c r="F38" s="110" t="s">
        <v>40</v>
      </c>
      <c r="G38" s="110" t="s">
        <v>495</v>
      </c>
      <c r="H38" s="72"/>
      <c r="I38" s="69"/>
      <c r="J38" s="27">
        <f t="shared" si="8"/>
        <v>0</v>
      </c>
      <c r="K38" s="73"/>
      <c r="L38" s="67">
        <f t="shared" si="7"/>
        <v>0</v>
      </c>
      <c r="M38" s="94"/>
      <c r="N38" s="72"/>
      <c r="O38" s="27">
        <f t="shared" si="9"/>
        <v>0</v>
      </c>
      <c r="P38" s="84"/>
      <c r="Q38" s="67">
        <f t="shared" si="10"/>
        <v>0</v>
      </c>
      <c r="R38" s="86"/>
      <c r="S38" s="72"/>
      <c r="T38" s="89">
        <f t="shared" si="2"/>
        <v>0</v>
      </c>
      <c r="U38" s="88"/>
      <c r="V38" s="90">
        <f t="shared" si="3"/>
        <v>0</v>
      </c>
      <c r="W38" s="76"/>
      <c r="X38" s="91"/>
      <c r="Y38" s="27">
        <f t="shared" si="11"/>
        <v>0</v>
      </c>
      <c r="Z38" s="88"/>
      <c r="AA38" s="67">
        <f t="shared" si="13"/>
        <v>0</v>
      </c>
    </row>
    <row r="39" spans="1:27" ht="41.4" x14ac:dyDescent="0.3">
      <c r="A39" s="317"/>
      <c r="B39" s="187" t="s">
        <v>40</v>
      </c>
      <c r="C39" s="321"/>
      <c r="D39" s="100" t="s">
        <v>476</v>
      </c>
      <c r="E39" s="110" t="s">
        <v>477</v>
      </c>
      <c r="F39" s="110" t="s">
        <v>40</v>
      </c>
      <c r="G39" s="110" t="s">
        <v>495</v>
      </c>
      <c r="H39" s="72"/>
      <c r="I39" s="69"/>
      <c r="J39" s="27">
        <f t="shared" si="8"/>
        <v>0</v>
      </c>
      <c r="K39" s="64"/>
      <c r="L39" s="67">
        <f t="shared" si="7"/>
        <v>0</v>
      </c>
      <c r="M39" s="94"/>
      <c r="N39" s="72"/>
      <c r="O39" s="27">
        <f t="shared" si="9"/>
        <v>0</v>
      </c>
      <c r="P39" s="75"/>
      <c r="Q39" s="67">
        <f t="shared" si="10"/>
        <v>0</v>
      </c>
      <c r="R39" s="76"/>
      <c r="S39" s="91"/>
      <c r="T39" s="27">
        <f t="shared" si="2"/>
        <v>0</v>
      </c>
      <c r="U39" s="73"/>
      <c r="V39" s="67">
        <f t="shared" si="3"/>
        <v>0</v>
      </c>
      <c r="W39" s="76"/>
      <c r="X39" s="91"/>
      <c r="Y39" s="27">
        <f t="shared" si="11"/>
        <v>0</v>
      </c>
      <c r="Z39" s="96"/>
      <c r="AA39" s="67">
        <f t="shared" si="13"/>
        <v>0</v>
      </c>
    </row>
    <row r="40" spans="1:27" ht="27.6" x14ac:dyDescent="0.3">
      <c r="A40" s="317" t="s">
        <v>385</v>
      </c>
      <c r="B40" s="187" t="s">
        <v>40</v>
      </c>
      <c r="C40" s="321"/>
      <c r="D40" s="100" t="s">
        <v>478</v>
      </c>
      <c r="E40" s="110" t="s">
        <v>479</v>
      </c>
      <c r="F40" s="110" t="s">
        <v>40</v>
      </c>
      <c r="G40" s="110" t="s">
        <v>495</v>
      </c>
      <c r="H40" s="72"/>
      <c r="I40" s="69"/>
      <c r="J40" s="27">
        <f t="shared" si="8"/>
        <v>0</v>
      </c>
      <c r="K40" s="88"/>
      <c r="L40" s="67">
        <f t="shared" si="7"/>
        <v>0</v>
      </c>
      <c r="M40" s="94"/>
      <c r="N40" s="72"/>
      <c r="O40" s="27">
        <f t="shared" si="9"/>
        <v>0</v>
      </c>
      <c r="P40" s="88"/>
      <c r="Q40" s="67">
        <f t="shared" si="10"/>
        <v>0</v>
      </c>
      <c r="R40" s="86"/>
      <c r="S40" s="72"/>
      <c r="T40" s="27">
        <f t="shared" si="2"/>
        <v>0</v>
      </c>
      <c r="U40" s="88"/>
      <c r="V40" s="67">
        <f t="shared" si="3"/>
        <v>0</v>
      </c>
      <c r="W40" s="76"/>
      <c r="X40" s="91"/>
      <c r="Y40" s="27">
        <f t="shared" si="11"/>
        <v>0</v>
      </c>
      <c r="Z40" s="97"/>
      <c r="AA40" s="67">
        <f t="shared" si="13"/>
        <v>0</v>
      </c>
    </row>
    <row r="41" spans="1:27" ht="27.6" customHeight="1" x14ac:dyDescent="0.3">
      <c r="A41" s="317"/>
      <c r="B41" s="187" t="s">
        <v>40</v>
      </c>
      <c r="C41" s="321"/>
      <c r="D41" s="100" t="s">
        <v>518</v>
      </c>
      <c r="E41" s="110" t="s">
        <v>480</v>
      </c>
      <c r="F41" s="110" t="s">
        <v>40</v>
      </c>
      <c r="G41" s="110" t="s">
        <v>495</v>
      </c>
      <c r="H41" s="65"/>
      <c r="I41" s="66"/>
      <c r="J41" s="27">
        <f t="shared" si="8"/>
        <v>0</v>
      </c>
      <c r="K41" s="64"/>
      <c r="L41" s="67">
        <f t="shared" si="7"/>
        <v>0</v>
      </c>
      <c r="M41" s="85"/>
      <c r="N41" s="68"/>
      <c r="O41" s="27">
        <f t="shared" si="9"/>
        <v>0</v>
      </c>
      <c r="P41" s="75"/>
      <c r="Q41" s="67">
        <f t="shared" si="10"/>
        <v>0</v>
      </c>
      <c r="R41" s="68"/>
      <c r="S41" s="68"/>
      <c r="T41" s="27">
        <f t="shared" si="2"/>
        <v>0</v>
      </c>
      <c r="U41" s="75"/>
      <c r="V41" s="67">
        <f t="shared" si="3"/>
        <v>0</v>
      </c>
      <c r="W41" s="7"/>
      <c r="X41" s="7"/>
      <c r="Y41" s="27">
        <f t="shared" si="11"/>
        <v>0</v>
      </c>
      <c r="Z41" s="3"/>
      <c r="AA41" s="26">
        <f>IFERROR(IF(G41="Según demanda",(W41+R41+M41+H41)/(I41+N41+S41+X41),(W41+R41+M41+H41)/G41),0)</f>
        <v>0</v>
      </c>
    </row>
    <row r="42" spans="1:27" ht="55.2" x14ac:dyDescent="0.3">
      <c r="A42" s="317"/>
      <c r="B42" s="187" t="s">
        <v>40</v>
      </c>
      <c r="C42" s="321"/>
      <c r="D42" s="100" t="s">
        <v>481</v>
      </c>
      <c r="E42" s="110" t="s">
        <v>482</v>
      </c>
      <c r="F42" s="110" t="s">
        <v>40</v>
      </c>
      <c r="G42" s="112" t="s">
        <v>513</v>
      </c>
      <c r="H42" s="65"/>
      <c r="I42" s="66"/>
      <c r="J42" s="27">
        <f t="shared" si="8"/>
        <v>0</v>
      </c>
      <c r="K42" s="64"/>
      <c r="L42" s="67">
        <f t="shared" si="7"/>
        <v>0</v>
      </c>
      <c r="M42" s="85"/>
      <c r="N42" s="68"/>
      <c r="O42" s="27">
        <f t="shared" si="9"/>
        <v>0</v>
      </c>
      <c r="P42" s="75"/>
      <c r="Q42" s="67">
        <f t="shared" si="10"/>
        <v>0</v>
      </c>
      <c r="R42" s="68"/>
      <c r="S42" s="68"/>
      <c r="T42" s="27">
        <f t="shared" si="2"/>
        <v>0</v>
      </c>
      <c r="U42" s="75"/>
      <c r="V42" s="67">
        <f t="shared" si="3"/>
        <v>0</v>
      </c>
      <c r="W42" s="7"/>
      <c r="X42" s="7"/>
      <c r="Y42" s="27">
        <f t="shared" si="11"/>
        <v>0</v>
      </c>
      <c r="Z42" s="3"/>
      <c r="AA42" s="26">
        <f>IFERROR(IF(G42="Según demanda",(W42+R42+M42+H42)/(I42+N42+S42+X42),(W42+R42+M42+H42)/G42),0)</f>
        <v>0</v>
      </c>
    </row>
    <row r="43" spans="1:27" ht="27.6" x14ac:dyDescent="0.3">
      <c r="A43" s="188" t="s">
        <v>386</v>
      </c>
      <c r="B43" s="187" t="s">
        <v>40</v>
      </c>
      <c r="C43" s="321"/>
      <c r="D43" s="100" t="s">
        <v>483</v>
      </c>
      <c r="E43" s="110" t="s">
        <v>484</v>
      </c>
      <c r="F43" s="110" t="s">
        <v>40</v>
      </c>
      <c r="G43" s="110" t="s">
        <v>495</v>
      </c>
      <c r="H43" s="68"/>
      <c r="I43" s="66"/>
      <c r="J43" s="27">
        <f t="shared" si="8"/>
        <v>0</v>
      </c>
      <c r="K43" s="64"/>
      <c r="L43" s="67">
        <f t="shared" si="7"/>
        <v>0</v>
      </c>
      <c r="M43" s="85"/>
      <c r="N43" s="68"/>
      <c r="O43" s="27">
        <f t="shared" si="9"/>
        <v>0</v>
      </c>
      <c r="P43" s="75"/>
      <c r="Q43" s="67">
        <f t="shared" si="10"/>
        <v>0</v>
      </c>
      <c r="R43" s="68"/>
      <c r="S43" s="68"/>
      <c r="T43" s="27">
        <f t="shared" si="2"/>
        <v>0</v>
      </c>
      <c r="U43" s="75"/>
      <c r="V43" s="67">
        <f t="shared" si="3"/>
        <v>0</v>
      </c>
      <c r="W43" s="7"/>
      <c r="X43" s="7"/>
      <c r="Y43" s="27">
        <f t="shared" si="11"/>
        <v>0</v>
      </c>
      <c r="Z43" s="29"/>
      <c r="AA43" s="26">
        <f>IFERROR(IF(G43="Según demanda",(W43+R43+M43+H43)/(I43+N43+S43+X43),(W43+R43+M43+H43)/G43),0)</f>
        <v>0</v>
      </c>
    </row>
    <row r="44" spans="1:27" ht="27.6" customHeight="1" x14ac:dyDescent="0.3">
      <c r="A44" s="188" t="s">
        <v>387</v>
      </c>
      <c r="B44" s="187" t="s">
        <v>40</v>
      </c>
      <c r="C44" s="196" t="s">
        <v>412</v>
      </c>
      <c r="D44" s="196" t="s">
        <v>485</v>
      </c>
      <c r="E44" s="112" t="s">
        <v>486</v>
      </c>
      <c r="F44" s="613" t="s">
        <v>37</v>
      </c>
      <c r="G44" s="112" t="s">
        <v>514</v>
      </c>
      <c r="H44" s="68"/>
      <c r="I44" s="69"/>
      <c r="J44" s="27">
        <f t="shared" si="8"/>
        <v>0</v>
      </c>
      <c r="K44" s="64"/>
      <c r="L44" s="67">
        <f t="shared" si="7"/>
        <v>0</v>
      </c>
      <c r="M44" s="85"/>
      <c r="N44" s="68"/>
      <c r="O44" s="27">
        <f t="shared" si="9"/>
        <v>0</v>
      </c>
      <c r="P44" s="75"/>
      <c r="Q44" s="67">
        <f t="shared" si="10"/>
        <v>0</v>
      </c>
      <c r="R44" s="65"/>
      <c r="S44" s="68"/>
      <c r="T44" s="27">
        <f t="shared" si="2"/>
        <v>0</v>
      </c>
      <c r="U44" s="83"/>
      <c r="V44" s="67">
        <f t="shared" si="3"/>
        <v>0</v>
      </c>
      <c r="W44" s="7"/>
      <c r="X44" s="62"/>
      <c r="Y44" s="27">
        <f t="shared" si="11"/>
        <v>0</v>
      </c>
      <c r="Z44" s="29"/>
      <c r="AA44" s="26">
        <f t="shared" ref="AA44" si="14">IFERROR(IF(G44="Según demanda",(W44+R44+M44+H44)/(I44+N44+S44+X44),(W44+R44+M44+H44)/G44),0)</f>
        <v>0</v>
      </c>
    </row>
    <row r="45" spans="1:27" ht="151.94999999999999" customHeight="1" x14ac:dyDescent="0.3">
      <c r="A45" s="306" t="s">
        <v>385</v>
      </c>
      <c r="B45" s="319" t="s">
        <v>37</v>
      </c>
      <c r="C45" s="610" t="s">
        <v>987</v>
      </c>
      <c r="D45" s="610" t="s">
        <v>988</v>
      </c>
      <c r="E45" s="610" t="s">
        <v>989</v>
      </c>
      <c r="F45" s="612" t="s">
        <v>995</v>
      </c>
      <c r="G45" s="615">
        <v>1</v>
      </c>
      <c r="H45" s="68"/>
      <c r="I45" s="66"/>
      <c r="J45" s="27">
        <f t="shared" si="8"/>
        <v>0</v>
      </c>
      <c r="K45" s="64"/>
      <c r="L45" s="67">
        <f t="shared" si="7"/>
        <v>0</v>
      </c>
      <c r="M45" s="68"/>
      <c r="N45" s="68"/>
      <c r="O45" s="27">
        <f t="shared" si="9"/>
        <v>0</v>
      </c>
      <c r="P45" s="75"/>
      <c r="Q45" s="67">
        <f t="shared" si="10"/>
        <v>0</v>
      </c>
      <c r="R45" s="68"/>
      <c r="S45" s="68"/>
      <c r="T45" s="27">
        <f t="shared" si="2"/>
        <v>0</v>
      </c>
      <c r="U45" s="75"/>
      <c r="V45" s="67">
        <f t="shared" si="3"/>
        <v>0</v>
      </c>
      <c r="W45" s="68"/>
      <c r="X45" s="68"/>
      <c r="Y45" s="27">
        <f t="shared" si="11"/>
        <v>0</v>
      </c>
      <c r="Z45" s="75"/>
      <c r="AA45" s="67">
        <f>IFERROR(IF(G45="Según demanda",(W45+R45+M45+H45)/(I45+N45+S45+X45),(W45+R45+M45+H45)/G45),0)</f>
        <v>0</v>
      </c>
    </row>
    <row r="46" spans="1:27" ht="193.2" customHeight="1" x14ac:dyDescent="0.3">
      <c r="A46" s="306"/>
      <c r="B46" s="320"/>
      <c r="C46" s="610" t="s">
        <v>413</v>
      </c>
      <c r="D46" s="610" t="s">
        <v>487</v>
      </c>
      <c r="E46" s="610" t="s">
        <v>488</v>
      </c>
      <c r="F46" s="612" t="s">
        <v>996</v>
      </c>
      <c r="G46" s="615">
        <v>1</v>
      </c>
      <c r="H46" s="68"/>
      <c r="I46" s="66"/>
      <c r="J46" s="27">
        <f t="shared" si="8"/>
        <v>0</v>
      </c>
      <c r="K46" s="75"/>
      <c r="L46" s="67">
        <f t="shared" si="7"/>
        <v>0</v>
      </c>
      <c r="M46" s="68"/>
      <c r="N46" s="68"/>
      <c r="O46" s="27">
        <f t="shared" si="9"/>
        <v>0</v>
      </c>
      <c r="P46" s="75"/>
      <c r="Q46" s="67">
        <f t="shared" si="10"/>
        <v>0</v>
      </c>
      <c r="R46" s="68"/>
      <c r="S46" s="68"/>
      <c r="T46" s="27">
        <f t="shared" si="2"/>
        <v>0</v>
      </c>
      <c r="U46" s="75"/>
      <c r="V46" s="67">
        <f t="shared" si="3"/>
        <v>0</v>
      </c>
      <c r="W46" s="68"/>
      <c r="X46" s="68"/>
      <c r="Y46" s="27">
        <f t="shared" si="11"/>
        <v>0</v>
      </c>
      <c r="Z46" s="75"/>
      <c r="AA46" s="67">
        <f>IFERROR(IF(G46="Según demanda",(W46+R46+M46+H46)/(I46+N46+S46+X46),(W46+R46+M46+H46)/G46),0)</f>
        <v>0</v>
      </c>
    </row>
    <row r="47" spans="1:27" ht="124.2" customHeight="1" x14ac:dyDescent="0.3">
      <c r="A47" s="306"/>
      <c r="B47" s="320"/>
      <c r="C47" s="610" t="s">
        <v>414</v>
      </c>
      <c r="D47" s="610" t="s">
        <v>990</v>
      </c>
      <c r="E47" s="610" t="s">
        <v>991</v>
      </c>
      <c r="F47" s="612" t="s">
        <v>515</v>
      </c>
      <c r="G47" s="615">
        <v>1</v>
      </c>
      <c r="H47" s="68"/>
      <c r="I47" s="66"/>
      <c r="J47" s="27">
        <f t="shared" si="8"/>
        <v>0</v>
      </c>
      <c r="K47" s="75"/>
      <c r="L47" s="67">
        <f t="shared" si="7"/>
        <v>0</v>
      </c>
      <c r="M47" s="68"/>
      <c r="N47" s="68"/>
      <c r="O47" s="27">
        <f t="shared" si="9"/>
        <v>0</v>
      </c>
      <c r="P47" s="75"/>
      <c r="Q47" s="67">
        <f t="shared" si="10"/>
        <v>0</v>
      </c>
      <c r="R47" s="68"/>
      <c r="S47" s="68"/>
      <c r="T47" s="27">
        <f t="shared" si="2"/>
        <v>0</v>
      </c>
      <c r="U47" s="75"/>
      <c r="V47" s="67">
        <f t="shared" si="3"/>
        <v>0</v>
      </c>
      <c r="W47" s="68"/>
      <c r="X47" s="68"/>
      <c r="Y47" s="27">
        <f t="shared" si="11"/>
        <v>0</v>
      </c>
      <c r="Z47" s="75"/>
      <c r="AA47" s="67">
        <f>IFERROR(IF(G47="Según demanda",(W47+R47+M47+H47)/(I47+N47+S47+X47),(W47+R47+M47+H47)/G47),0)</f>
        <v>0</v>
      </c>
    </row>
    <row r="48" spans="1:27" ht="119.4" customHeight="1" x14ac:dyDescent="0.3">
      <c r="A48" s="306"/>
      <c r="B48" s="320"/>
      <c r="C48" s="311" t="s">
        <v>415</v>
      </c>
      <c r="D48" s="610" t="s">
        <v>489</v>
      </c>
      <c r="E48" s="610" t="s">
        <v>490</v>
      </c>
      <c r="F48" s="612" t="s">
        <v>997</v>
      </c>
      <c r="G48" s="615">
        <v>1</v>
      </c>
      <c r="H48" s="68"/>
      <c r="I48" s="69"/>
      <c r="J48" s="27">
        <f t="shared" si="8"/>
        <v>0</v>
      </c>
      <c r="K48" s="64"/>
      <c r="L48" s="67">
        <f t="shared" si="7"/>
        <v>0</v>
      </c>
      <c r="M48" s="68"/>
      <c r="N48" s="68"/>
      <c r="O48" s="27">
        <f t="shared" si="9"/>
        <v>0</v>
      </c>
      <c r="P48" s="75"/>
      <c r="Q48" s="67">
        <f t="shared" si="10"/>
        <v>0</v>
      </c>
      <c r="R48" s="68"/>
      <c r="S48" s="68"/>
      <c r="T48" s="27">
        <f t="shared" si="2"/>
        <v>0</v>
      </c>
      <c r="U48" s="75"/>
      <c r="V48" s="67">
        <f t="shared" si="3"/>
        <v>0</v>
      </c>
      <c r="W48" s="68"/>
      <c r="X48" s="68"/>
      <c r="Y48" s="27">
        <f t="shared" si="11"/>
        <v>0</v>
      </c>
      <c r="Z48" s="75"/>
      <c r="AA48" s="67">
        <f>IFERROR(IF(G48="Según demanda",(W48+R48+M48+H48)/(I48+N48+S48+X48),(W48+R48+M48+H48)/G48),0)</f>
        <v>0</v>
      </c>
    </row>
    <row r="49" spans="1:27" ht="92.4" customHeight="1" x14ac:dyDescent="0.3">
      <c r="A49" s="306"/>
      <c r="B49" s="320"/>
      <c r="C49" s="311"/>
      <c r="D49" s="610" t="s">
        <v>491</v>
      </c>
      <c r="E49" s="610" t="s">
        <v>492</v>
      </c>
      <c r="F49" s="612" t="s">
        <v>998</v>
      </c>
      <c r="G49" s="615">
        <v>1</v>
      </c>
      <c r="H49" s="68"/>
      <c r="I49" s="69"/>
      <c r="J49" s="27">
        <f t="shared" si="8"/>
        <v>0</v>
      </c>
      <c r="K49" s="115"/>
      <c r="L49" s="67">
        <f t="shared" si="7"/>
        <v>0</v>
      </c>
      <c r="M49" s="68"/>
      <c r="N49" s="68"/>
      <c r="O49" s="27">
        <f t="shared" si="9"/>
        <v>0</v>
      </c>
      <c r="P49" s="70"/>
      <c r="Q49" s="67">
        <f t="shared" si="10"/>
        <v>0</v>
      </c>
      <c r="R49" s="68"/>
      <c r="S49" s="68"/>
      <c r="T49" s="27">
        <f t="shared" si="2"/>
        <v>0</v>
      </c>
      <c r="U49" s="70"/>
      <c r="V49" s="67">
        <f t="shared" si="3"/>
        <v>0</v>
      </c>
      <c r="W49" s="68"/>
      <c r="X49" s="68"/>
      <c r="Y49" s="27">
        <f t="shared" si="11"/>
        <v>0</v>
      </c>
      <c r="Z49" s="70"/>
      <c r="AA49" s="67">
        <f t="shared" ref="AA49:AA51" si="15">IFERROR(IF(G49="Según demanda",(W49+R49+M49+H49)/(I49+N49+S49+X49),(W49+R49+M49+H49)/G49),0)</f>
        <v>0</v>
      </c>
    </row>
    <row r="50" spans="1:27" s="513" customFormat="1" ht="92.4" customHeight="1" x14ac:dyDescent="0.3">
      <c r="A50" s="306"/>
      <c r="B50" s="320"/>
      <c r="C50" s="610" t="s">
        <v>416</v>
      </c>
      <c r="D50" s="610" t="s">
        <v>493</v>
      </c>
      <c r="E50" s="610" t="s">
        <v>494</v>
      </c>
      <c r="F50" s="612" t="s">
        <v>999</v>
      </c>
      <c r="G50" s="615">
        <v>0.7</v>
      </c>
      <c r="H50" s="520"/>
      <c r="I50" s="521"/>
      <c r="J50" s="609"/>
      <c r="K50" s="529"/>
      <c r="L50" s="519"/>
      <c r="M50" s="520"/>
      <c r="N50" s="520"/>
      <c r="O50" s="609"/>
      <c r="P50" s="522"/>
      <c r="Q50" s="519"/>
      <c r="R50" s="520"/>
      <c r="S50" s="520"/>
      <c r="T50" s="609"/>
      <c r="U50" s="522"/>
      <c r="V50" s="519"/>
      <c r="W50" s="520"/>
      <c r="X50" s="520"/>
      <c r="Y50" s="609"/>
      <c r="Z50" s="522"/>
      <c r="AA50" s="519"/>
    </row>
    <row r="51" spans="1:27" ht="262.95" customHeight="1" x14ac:dyDescent="0.3">
      <c r="A51" s="306"/>
      <c r="B51" s="320"/>
      <c r="C51" s="611" t="s">
        <v>992</v>
      </c>
      <c r="D51" s="616" t="s">
        <v>993</v>
      </c>
      <c r="E51" s="611" t="s">
        <v>994</v>
      </c>
      <c r="F51" s="614" t="s">
        <v>1000</v>
      </c>
      <c r="G51" s="617">
        <v>1</v>
      </c>
      <c r="H51" s="68"/>
      <c r="I51" s="66"/>
      <c r="J51" s="27">
        <f t="shared" si="8"/>
        <v>0</v>
      </c>
      <c r="K51" s="71"/>
      <c r="L51" s="67">
        <f t="shared" si="7"/>
        <v>0</v>
      </c>
      <c r="M51" s="68"/>
      <c r="N51" s="68"/>
      <c r="O51" s="27">
        <f t="shared" si="9"/>
        <v>0</v>
      </c>
      <c r="P51" s="71"/>
      <c r="Q51" s="67">
        <f t="shared" si="10"/>
        <v>0</v>
      </c>
      <c r="R51" s="68"/>
      <c r="S51" s="68"/>
      <c r="T51" s="27">
        <f t="shared" si="2"/>
        <v>0</v>
      </c>
      <c r="U51" s="71"/>
      <c r="V51" s="67">
        <f t="shared" si="3"/>
        <v>0</v>
      </c>
      <c r="W51" s="68"/>
      <c r="X51" s="68"/>
      <c r="Y51" s="27">
        <f t="shared" si="11"/>
        <v>0</v>
      </c>
      <c r="Z51" s="95"/>
      <c r="AA51" s="67">
        <f t="shared" si="15"/>
        <v>0</v>
      </c>
    </row>
    <row r="52" spans="1:27" ht="91.2" customHeight="1" x14ac:dyDescent="0.3">
      <c r="A52" s="317" t="s">
        <v>388</v>
      </c>
      <c r="B52" s="539" t="s">
        <v>380</v>
      </c>
      <c r="C52" s="515" t="s">
        <v>763</v>
      </c>
      <c r="D52" s="525" t="s">
        <v>764</v>
      </c>
      <c r="E52" s="515" t="s">
        <v>765</v>
      </c>
      <c r="F52" s="527" t="s">
        <v>766</v>
      </c>
      <c r="G52" s="514">
        <v>54</v>
      </c>
      <c r="H52" s="514"/>
      <c r="I52" s="514"/>
      <c r="J52" s="546">
        <v>1</v>
      </c>
      <c r="K52" s="574"/>
      <c r="L52" s="575">
        <v>1</v>
      </c>
      <c r="M52" s="574"/>
      <c r="N52" s="574"/>
      <c r="O52" s="546">
        <v>1</v>
      </c>
      <c r="P52" s="574"/>
      <c r="Q52" s="546">
        <v>1</v>
      </c>
      <c r="R52" s="576"/>
      <c r="S52" s="576"/>
      <c r="T52" s="546">
        <v>1</v>
      </c>
      <c r="U52" s="514"/>
      <c r="V52" s="546">
        <v>1</v>
      </c>
      <c r="W52" s="545"/>
      <c r="X52" s="547"/>
      <c r="Y52" s="548"/>
      <c r="Z52" s="549"/>
      <c r="AA52" s="548"/>
    </row>
    <row r="53" spans="1:27" ht="80.400000000000006" customHeight="1" x14ac:dyDescent="0.3">
      <c r="A53" s="317"/>
      <c r="B53" s="539" t="s">
        <v>380</v>
      </c>
      <c r="C53" s="515" t="s">
        <v>767</v>
      </c>
      <c r="D53" s="532" t="s">
        <v>768</v>
      </c>
      <c r="E53" s="515" t="s">
        <v>769</v>
      </c>
      <c r="F53" s="577">
        <v>1</v>
      </c>
      <c r="G53" s="514">
        <v>1</v>
      </c>
      <c r="H53" s="514"/>
      <c r="I53" s="514"/>
      <c r="J53" s="546">
        <v>1</v>
      </c>
      <c r="K53" s="574"/>
      <c r="L53" s="575">
        <v>1</v>
      </c>
      <c r="M53" s="574"/>
      <c r="N53" s="578"/>
      <c r="O53" s="546">
        <v>1</v>
      </c>
      <c r="P53" s="574"/>
      <c r="Q53" s="579">
        <v>1</v>
      </c>
      <c r="R53" s="576"/>
      <c r="S53" s="578"/>
      <c r="T53" s="517">
        <v>1</v>
      </c>
      <c r="U53" s="514"/>
      <c r="V53" s="516">
        <v>1</v>
      </c>
      <c r="W53" s="545"/>
      <c r="X53" s="547"/>
      <c r="Y53" s="548"/>
      <c r="Z53" s="549"/>
      <c r="AA53" s="548"/>
    </row>
    <row r="54" spans="1:27" ht="77.400000000000006" customHeight="1" x14ac:dyDescent="0.3">
      <c r="A54" s="317"/>
      <c r="B54" s="539" t="s">
        <v>380</v>
      </c>
      <c r="C54" s="515" t="s">
        <v>770</v>
      </c>
      <c r="D54" s="532" t="s">
        <v>771</v>
      </c>
      <c r="E54" s="515" t="s">
        <v>772</v>
      </c>
      <c r="F54" s="577">
        <v>2</v>
      </c>
      <c r="G54" s="514">
        <v>2</v>
      </c>
      <c r="H54" s="514"/>
      <c r="I54" s="514"/>
      <c r="J54" s="546">
        <v>1</v>
      </c>
      <c r="K54" s="574"/>
      <c r="L54" s="575">
        <v>1</v>
      </c>
      <c r="M54" s="574"/>
      <c r="N54" s="578"/>
      <c r="O54" s="546">
        <v>1</v>
      </c>
      <c r="P54" s="574"/>
      <c r="Q54" s="546">
        <v>1</v>
      </c>
      <c r="R54" s="576"/>
      <c r="S54" s="578"/>
      <c r="T54" s="546">
        <v>1</v>
      </c>
      <c r="U54" s="514"/>
      <c r="V54" s="546">
        <v>1</v>
      </c>
      <c r="W54" s="549"/>
      <c r="X54" s="547"/>
      <c r="Y54" s="548"/>
      <c r="Z54" s="549"/>
      <c r="AA54" s="548"/>
    </row>
    <row r="55" spans="1:27" ht="55.95" customHeight="1" x14ac:dyDescent="0.3">
      <c r="A55" s="319" t="s">
        <v>389</v>
      </c>
      <c r="B55" s="301" t="s">
        <v>63</v>
      </c>
      <c r="C55" s="581" t="s">
        <v>773</v>
      </c>
      <c r="D55" s="582" t="s">
        <v>774</v>
      </c>
      <c r="E55" s="603" t="s">
        <v>775</v>
      </c>
      <c r="F55" s="326" t="s">
        <v>829</v>
      </c>
      <c r="G55" s="417" t="s">
        <v>851</v>
      </c>
      <c r="H55" s="205"/>
      <c r="I55" s="207"/>
      <c r="J55" s="27">
        <f t="shared" ref="J55:J79" si="16">IFERROR((H55/I55),0)</f>
        <v>0</v>
      </c>
      <c r="K55" s="112"/>
      <c r="L55" s="67">
        <v>1</v>
      </c>
      <c r="M55" s="205"/>
      <c r="N55" s="207"/>
      <c r="O55" s="27">
        <f t="shared" ref="O55:O57" si="17">IFERROR((M55/N55),0)</f>
        <v>0</v>
      </c>
      <c r="P55" s="112"/>
      <c r="Q55" s="67">
        <v>1</v>
      </c>
      <c r="R55" s="205"/>
      <c r="S55" s="207"/>
      <c r="T55" s="27">
        <f t="shared" ref="T55:T57" si="18">IFERROR((R55/S55),0)</f>
        <v>0</v>
      </c>
      <c r="U55" s="112"/>
      <c r="V55" s="67">
        <v>1</v>
      </c>
      <c r="W55" s="205"/>
      <c r="X55" s="207"/>
      <c r="Y55" s="27">
        <f t="shared" ref="Y55:Y57" si="19">IFERROR((W55/X55),0)</f>
        <v>0</v>
      </c>
      <c r="Z55" s="112"/>
      <c r="AA55" s="67">
        <v>1</v>
      </c>
    </row>
    <row r="56" spans="1:27" ht="55.95" customHeight="1" x14ac:dyDescent="0.3">
      <c r="A56" s="320"/>
      <c r="B56" s="301"/>
      <c r="C56" s="303"/>
      <c r="D56" s="583"/>
      <c r="E56" s="604"/>
      <c r="F56" s="310"/>
      <c r="G56" s="422"/>
      <c r="H56" s="202"/>
      <c r="I56" s="207"/>
      <c r="J56" s="211">
        <f t="shared" si="16"/>
        <v>0</v>
      </c>
      <c r="K56" s="112"/>
      <c r="L56" s="193">
        <v>1</v>
      </c>
      <c r="M56" s="202"/>
      <c r="N56" s="207"/>
      <c r="O56" s="211">
        <f t="shared" si="17"/>
        <v>0</v>
      </c>
      <c r="P56" s="112"/>
      <c r="Q56" s="193">
        <v>1</v>
      </c>
      <c r="R56" s="202"/>
      <c r="S56" s="207"/>
      <c r="T56" s="211">
        <f t="shared" si="18"/>
        <v>0</v>
      </c>
      <c r="U56" s="112"/>
      <c r="V56" s="193">
        <v>1</v>
      </c>
      <c r="W56" s="202"/>
      <c r="X56" s="207"/>
      <c r="Y56" s="211">
        <f t="shared" si="19"/>
        <v>0</v>
      </c>
      <c r="Z56" s="112"/>
      <c r="AA56" s="193">
        <v>1</v>
      </c>
    </row>
    <row r="57" spans="1:27" ht="111" customHeight="1" x14ac:dyDescent="0.3">
      <c r="A57" s="320"/>
      <c r="B57" s="301"/>
      <c r="C57" s="303"/>
      <c r="D57" s="540" t="s">
        <v>776</v>
      </c>
      <c r="E57" s="524" t="s">
        <v>777</v>
      </c>
      <c r="F57" s="527" t="s">
        <v>830</v>
      </c>
      <c r="G57" s="528" t="s">
        <v>852</v>
      </c>
      <c r="H57" s="325"/>
      <c r="I57" s="339"/>
      <c r="J57" s="324">
        <f t="shared" si="16"/>
        <v>0</v>
      </c>
      <c r="K57" s="302"/>
      <c r="L57" s="346">
        <v>1</v>
      </c>
      <c r="M57" s="325"/>
      <c r="N57" s="339"/>
      <c r="O57" s="324">
        <f t="shared" si="17"/>
        <v>0</v>
      </c>
      <c r="P57" s="302"/>
      <c r="Q57" s="346">
        <v>1</v>
      </c>
      <c r="R57" s="325"/>
      <c r="S57" s="339"/>
      <c r="T57" s="324">
        <f t="shared" si="18"/>
        <v>0</v>
      </c>
      <c r="U57" s="302"/>
      <c r="V57" s="346">
        <v>1</v>
      </c>
      <c r="W57" s="325"/>
      <c r="X57" s="339"/>
      <c r="Y57" s="324">
        <f t="shared" si="19"/>
        <v>0</v>
      </c>
      <c r="Z57" s="302"/>
      <c r="AA57" s="346">
        <v>1</v>
      </c>
    </row>
    <row r="58" spans="1:27" ht="151.94999999999999" customHeight="1" x14ac:dyDescent="0.3">
      <c r="A58" s="320"/>
      <c r="B58" s="301" t="s">
        <v>63</v>
      </c>
      <c r="C58" s="580" t="s">
        <v>778</v>
      </c>
      <c r="D58" s="580" t="s">
        <v>779</v>
      </c>
      <c r="E58" s="543" t="s">
        <v>780</v>
      </c>
      <c r="F58" s="568" t="s">
        <v>831</v>
      </c>
      <c r="G58" s="569" t="s">
        <v>853</v>
      </c>
      <c r="H58" s="325"/>
      <c r="I58" s="339"/>
      <c r="J58" s="324"/>
      <c r="K58" s="302"/>
      <c r="L58" s="346"/>
      <c r="M58" s="325"/>
      <c r="N58" s="339"/>
      <c r="O58" s="324"/>
      <c r="P58" s="302"/>
      <c r="Q58" s="346"/>
      <c r="R58" s="325"/>
      <c r="S58" s="339"/>
      <c r="T58" s="324"/>
      <c r="U58" s="302"/>
      <c r="V58" s="346"/>
      <c r="W58" s="325"/>
      <c r="X58" s="339"/>
      <c r="Y58" s="324"/>
      <c r="Z58" s="302"/>
      <c r="AA58" s="346"/>
    </row>
    <row r="59" spans="1:27" ht="86.25" customHeight="1" x14ac:dyDescent="0.3">
      <c r="A59" s="320"/>
      <c r="B59" s="301"/>
      <c r="C59" s="302" t="s">
        <v>781</v>
      </c>
      <c r="D59" s="308" t="s">
        <v>782</v>
      </c>
      <c r="E59" s="605" t="s">
        <v>783</v>
      </c>
      <c r="F59" s="326" t="s">
        <v>832</v>
      </c>
      <c r="G59" s="417" t="s">
        <v>854</v>
      </c>
      <c r="H59" s="325"/>
      <c r="I59" s="339"/>
      <c r="J59" s="324">
        <f t="shared" si="16"/>
        <v>0</v>
      </c>
      <c r="K59" s="302"/>
      <c r="L59" s="346">
        <f t="shared" ref="L59:L79" si="20">IFERROR(IF(G59="Según demanda",H59/I59,H59/G59),0)</f>
        <v>0</v>
      </c>
      <c r="M59" s="325"/>
      <c r="N59" s="339"/>
      <c r="O59" s="324">
        <f t="shared" ref="O59" si="21">IFERROR((M59/N59),0)</f>
        <v>0</v>
      </c>
      <c r="P59" s="302"/>
      <c r="Q59" s="346">
        <f t="shared" ref="Q59" si="22">IFERROR(IF(L59="Según demanda",M59/N59,M59/L59),0)</f>
        <v>0</v>
      </c>
      <c r="R59" s="325"/>
      <c r="S59" s="339"/>
      <c r="T59" s="324">
        <f t="shared" ref="T59" si="23">IFERROR((R59/S59),0)</f>
        <v>0</v>
      </c>
      <c r="U59" s="302"/>
      <c r="V59" s="346">
        <f t="shared" ref="V59" si="24">IFERROR(IF(Q59="Según demanda",R59/S59,R59/Q59),0)</f>
        <v>0</v>
      </c>
      <c r="W59" s="325"/>
      <c r="X59" s="339"/>
      <c r="Y59" s="324">
        <f t="shared" ref="Y59" si="25">IFERROR((W59/X59),0)</f>
        <v>0</v>
      </c>
      <c r="Z59" s="302"/>
      <c r="AA59" s="346">
        <f t="shared" ref="AA59" si="26">IFERROR(IF(V59="Según demanda",W59/X59,W59/V59),0)</f>
        <v>0</v>
      </c>
    </row>
    <row r="60" spans="1:27" ht="132" customHeight="1" x14ac:dyDescent="0.3">
      <c r="A60" s="320"/>
      <c r="B60" s="301"/>
      <c r="C60" s="302"/>
      <c r="D60" s="308"/>
      <c r="E60" s="605"/>
      <c r="F60" s="310"/>
      <c r="G60" s="422"/>
      <c r="H60" s="325"/>
      <c r="I60" s="339"/>
      <c r="J60" s="324"/>
      <c r="K60" s="302"/>
      <c r="L60" s="346"/>
      <c r="M60" s="325"/>
      <c r="N60" s="339"/>
      <c r="O60" s="324"/>
      <c r="P60" s="302"/>
      <c r="Q60" s="346"/>
      <c r="R60" s="325"/>
      <c r="S60" s="339"/>
      <c r="T60" s="324"/>
      <c r="U60" s="302"/>
      <c r="V60" s="346"/>
      <c r="W60" s="325"/>
      <c r="X60" s="339"/>
      <c r="Y60" s="324"/>
      <c r="Z60" s="302"/>
      <c r="AA60" s="346"/>
    </row>
    <row r="61" spans="1:27" ht="132" customHeight="1" x14ac:dyDescent="0.3">
      <c r="A61" s="320"/>
      <c r="B61" s="301"/>
      <c r="C61" s="303" t="s">
        <v>784</v>
      </c>
      <c r="D61" s="308" t="s">
        <v>785</v>
      </c>
      <c r="E61" s="605" t="s">
        <v>786</v>
      </c>
      <c r="F61" s="326" t="s">
        <v>833</v>
      </c>
      <c r="G61" s="417" t="s">
        <v>855</v>
      </c>
      <c r="H61" s="325"/>
      <c r="I61" s="339"/>
      <c r="J61" s="324">
        <f t="shared" si="16"/>
        <v>0</v>
      </c>
      <c r="K61" s="302"/>
      <c r="L61" s="346">
        <v>1</v>
      </c>
      <c r="M61" s="325"/>
      <c r="N61" s="339"/>
      <c r="O61" s="324">
        <f t="shared" ref="O61" si="27">IFERROR((M61/N61),0)</f>
        <v>0</v>
      </c>
      <c r="P61" s="302"/>
      <c r="Q61" s="346">
        <v>1</v>
      </c>
      <c r="R61" s="325"/>
      <c r="S61" s="339"/>
      <c r="T61" s="324">
        <f t="shared" ref="T61" si="28">IFERROR((R61/S61),0)</f>
        <v>0</v>
      </c>
      <c r="U61" s="302"/>
      <c r="V61" s="346">
        <v>1</v>
      </c>
      <c r="W61" s="325"/>
      <c r="X61" s="339"/>
      <c r="Y61" s="324">
        <f t="shared" ref="Y61" si="29">IFERROR((W61/X61),0)</f>
        <v>0</v>
      </c>
      <c r="Z61" s="302"/>
      <c r="AA61" s="346">
        <v>1</v>
      </c>
    </row>
    <row r="62" spans="1:27" ht="79.2" customHeight="1" x14ac:dyDescent="0.3">
      <c r="A62" s="320"/>
      <c r="B62" s="301"/>
      <c r="C62" s="303"/>
      <c r="D62" s="308"/>
      <c r="E62" s="605"/>
      <c r="F62" s="310"/>
      <c r="G62" s="422"/>
      <c r="H62" s="325"/>
      <c r="I62" s="339"/>
      <c r="J62" s="324"/>
      <c r="K62" s="302"/>
      <c r="L62" s="346"/>
      <c r="M62" s="325"/>
      <c r="N62" s="339"/>
      <c r="O62" s="324"/>
      <c r="P62" s="302"/>
      <c r="Q62" s="346"/>
      <c r="R62" s="325"/>
      <c r="S62" s="339"/>
      <c r="T62" s="324"/>
      <c r="U62" s="302"/>
      <c r="V62" s="346"/>
      <c r="W62" s="325"/>
      <c r="X62" s="339"/>
      <c r="Y62" s="324"/>
      <c r="Z62" s="302"/>
      <c r="AA62" s="346"/>
    </row>
    <row r="63" spans="1:27" ht="92.4" customHeight="1" x14ac:dyDescent="0.3">
      <c r="A63" s="320"/>
      <c r="B63" s="301"/>
      <c r="C63" s="567" t="s">
        <v>787</v>
      </c>
      <c r="D63" s="540" t="s">
        <v>788</v>
      </c>
      <c r="E63" s="524" t="s">
        <v>789</v>
      </c>
      <c r="F63" s="568" t="s">
        <v>834</v>
      </c>
      <c r="G63" s="569" t="s">
        <v>856</v>
      </c>
      <c r="H63" s="118"/>
      <c r="I63" s="119"/>
      <c r="J63" s="198">
        <f>IFERROR((H63/I63),0)</f>
        <v>0</v>
      </c>
      <c r="K63" s="199"/>
      <c r="L63" s="200">
        <f>IFERROR(IF(G63="Según demanda",H63/I63,H63/G63),0)</f>
        <v>0</v>
      </c>
      <c r="M63" s="201"/>
      <c r="N63" s="197"/>
      <c r="O63" s="198">
        <f>IFERROR((M63/N63),0)</f>
        <v>0</v>
      </c>
      <c r="P63" s="78"/>
      <c r="Q63" s="200">
        <f>IFERROR(IF(L63="Según demanda",M63/N63,M63/L63),0)</f>
        <v>0</v>
      </c>
      <c r="R63" s="118"/>
      <c r="S63" s="119"/>
      <c r="T63" s="198">
        <f>IFERROR((R63/S63),0)</f>
        <v>0</v>
      </c>
      <c r="U63" s="78"/>
      <c r="V63" s="200">
        <f>IFERROR(IF(Q63="Según demanda",R63/S63,R63/Q63),0)</f>
        <v>0</v>
      </c>
      <c r="W63" s="118">
        <v>1</v>
      </c>
      <c r="X63" s="119">
        <v>1</v>
      </c>
      <c r="Y63" s="198">
        <f>IFERROR((W63/X63),0)</f>
        <v>1</v>
      </c>
      <c r="Z63" s="78"/>
      <c r="AA63" s="200">
        <f>IFERROR(IF(V63="Según demanda",W63/X63,W63/V63),0)</f>
        <v>0</v>
      </c>
    </row>
    <row r="64" spans="1:27" ht="132" customHeight="1" x14ac:dyDescent="0.3">
      <c r="A64" s="320"/>
      <c r="B64" s="301" t="s">
        <v>63</v>
      </c>
      <c r="C64" s="308" t="s">
        <v>790</v>
      </c>
      <c r="D64" s="526" t="s">
        <v>791</v>
      </c>
      <c r="E64" s="605" t="s">
        <v>792</v>
      </c>
      <c r="F64" s="527" t="s">
        <v>835</v>
      </c>
      <c r="G64" s="528" t="s">
        <v>857</v>
      </c>
      <c r="H64" s="343"/>
      <c r="I64" s="347"/>
      <c r="J64" s="340">
        <f t="shared" ref="J64" si="30">IFERROR((H64/I64),0)</f>
        <v>0</v>
      </c>
      <c r="K64" s="326"/>
      <c r="L64" s="327">
        <f t="shared" ref="L64" si="31">IFERROR(IF(G64="Según demanda",H64/I64,H64/G64),0)</f>
        <v>0</v>
      </c>
      <c r="M64" s="343"/>
      <c r="N64" s="347"/>
      <c r="O64" s="340">
        <f t="shared" ref="O64" si="32">IFERROR((M64/N64),0)</f>
        <v>0</v>
      </c>
      <c r="P64" s="326"/>
      <c r="Q64" s="327">
        <f t="shared" ref="Q64" si="33">IFERROR(IF(L64="Según demanda",M64/N64,M64/L64),0)</f>
        <v>0</v>
      </c>
      <c r="R64" s="343"/>
      <c r="S64" s="438"/>
      <c r="T64" s="340">
        <f t="shared" ref="T64" si="34">IFERROR((R64/S64),0)</f>
        <v>0</v>
      </c>
      <c r="U64" s="326"/>
      <c r="V64" s="327">
        <f t="shared" ref="V64" si="35">IFERROR(IF(Q64="Según demanda",R64/S64,R64/Q64),0)</f>
        <v>0</v>
      </c>
      <c r="W64" s="343"/>
      <c r="X64" s="347"/>
      <c r="Y64" s="340">
        <f t="shared" ref="Y64" si="36">IFERROR((W64/X64),0)</f>
        <v>0</v>
      </c>
      <c r="Z64" s="326"/>
      <c r="AA64" s="327">
        <f t="shared" ref="AA64" si="37">IFERROR(IF(V64="Según demanda",W64/X64,W64/V64),0)</f>
        <v>0</v>
      </c>
    </row>
    <row r="65" spans="1:27" ht="105.6" customHeight="1" x14ac:dyDescent="0.3">
      <c r="A65" s="320"/>
      <c r="B65" s="301"/>
      <c r="C65" s="308"/>
      <c r="D65" s="526" t="s">
        <v>793</v>
      </c>
      <c r="E65" s="605"/>
      <c r="F65" s="527" t="s">
        <v>836</v>
      </c>
      <c r="G65" s="528" t="s">
        <v>858</v>
      </c>
      <c r="H65" s="345"/>
      <c r="I65" s="348"/>
      <c r="J65" s="341"/>
      <c r="K65" s="310"/>
      <c r="L65" s="329"/>
      <c r="M65" s="345"/>
      <c r="N65" s="348"/>
      <c r="O65" s="341"/>
      <c r="P65" s="310"/>
      <c r="Q65" s="329"/>
      <c r="R65" s="345"/>
      <c r="S65" s="348"/>
      <c r="T65" s="341"/>
      <c r="U65" s="310"/>
      <c r="V65" s="329"/>
      <c r="W65" s="345"/>
      <c r="X65" s="348"/>
      <c r="Y65" s="341"/>
      <c r="Z65" s="310"/>
      <c r="AA65" s="329"/>
    </row>
    <row r="66" spans="1:27" ht="198" customHeight="1" x14ac:dyDescent="0.3">
      <c r="A66" s="320"/>
      <c r="B66" s="301"/>
      <c r="C66" s="308" t="s">
        <v>794</v>
      </c>
      <c r="D66" s="540" t="s">
        <v>795</v>
      </c>
      <c r="E66" s="605" t="s">
        <v>796</v>
      </c>
      <c r="F66" s="527" t="s">
        <v>837</v>
      </c>
      <c r="G66" s="528" t="s">
        <v>859</v>
      </c>
      <c r="H66" s="194"/>
      <c r="I66" s="72"/>
      <c r="J66" s="227">
        <f t="shared" si="16"/>
        <v>0</v>
      </c>
      <c r="K66" s="191"/>
      <c r="L66" s="193">
        <f t="shared" si="20"/>
        <v>0</v>
      </c>
      <c r="M66" s="194"/>
      <c r="N66" s="72"/>
      <c r="O66" s="227">
        <f t="shared" ref="O66:O76" si="38">IFERROR((M66/N66),0)</f>
        <v>0</v>
      </c>
      <c r="P66" s="191"/>
      <c r="Q66" s="193">
        <f t="shared" ref="Q66:Q76" si="39">IFERROR(IF(L66="Según demanda",M66/N66,M66/L66),0)</f>
        <v>0</v>
      </c>
      <c r="R66" s="194"/>
      <c r="S66" s="72"/>
      <c r="T66" s="227">
        <f t="shared" ref="T66:T76" si="40">IFERROR((R66/S66),0)</f>
        <v>0</v>
      </c>
      <c r="U66" s="191"/>
      <c r="V66" s="193">
        <f t="shared" ref="V66:V76" si="41">IFERROR(IF(Q66="Según demanda",R66/S66,R66/Q66),0)</f>
        <v>0</v>
      </c>
      <c r="W66" s="194"/>
      <c r="X66" s="72"/>
      <c r="Y66" s="227">
        <f t="shared" ref="Y66:Y76" si="42">IFERROR((W66/X66),0)</f>
        <v>0</v>
      </c>
      <c r="Z66" s="191"/>
      <c r="AA66" s="193">
        <f t="shared" ref="AA66:AA76" si="43">IFERROR(IF(V66="Según demanda",W66/X66,W66/V66),0)</f>
        <v>0</v>
      </c>
    </row>
    <row r="67" spans="1:27" ht="41.4" x14ac:dyDescent="0.3">
      <c r="A67" s="320"/>
      <c r="B67" s="301"/>
      <c r="C67" s="308"/>
      <c r="D67" s="540" t="s">
        <v>797</v>
      </c>
      <c r="E67" s="605"/>
      <c r="F67" s="527" t="s">
        <v>838</v>
      </c>
      <c r="G67" s="528" t="s">
        <v>860</v>
      </c>
      <c r="H67" s="194"/>
      <c r="I67" s="72"/>
      <c r="J67" s="227">
        <f t="shared" si="16"/>
        <v>0</v>
      </c>
      <c r="K67" s="191"/>
      <c r="L67" s="193">
        <f t="shared" si="20"/>
        <v>0</v>
      </c>
      <c r="M67" s="194"/>
      <c r="N67" s="72"/>
      <c r="O67" s="227">
        <f t="shared" si="38"/>
        <v>0</v>
      </c>
      <c r="P67" s="191"/>
      <c r="Q67" s="193"/>
      <c r="R67" s="194"/>
      <c r="S67" s="72"/>
      <c r="T67" s="227">
        <f t="shared" si="40"/>
        <v>0</v>
      </c>
      <c r="U67" s="191"/>
      <c r="V67" s="193">
        <f t="shared" si="41"/>
        <v>0</v>
      </c>
      <c r="W67" s="194">
        <v>6</v>
      </c>
      <c r="X67" s="72">
        <v>8</v>
      </c>
      <c r="Y67" s="227">
        <f t="shared" si="42"/>
        <v>0.75</v>
      </c>
      <c r="Z67" s="191"/>
      <c r="AA67" s="193">
        <f>IFERROR(IF(V67="Según demanda",,W67/V67),0)</f>
        <v>0</v>
      </c>
    </row>
    <row r="68" spans="1:27" ht="198" customHeight="1" x14ac:dyDescent="0.3">
      <c r="A68" s="320"/>
      <c r="B68" s="301"/>
      <c r="C68" s="302" t="s">
        <v>798</v>
      </c>
      <c r="D68" s="540" t="s">
        <v>799</v>
      </c>
      <c r="E68" s="524" t="s">
        <v>800</v>
      </c>
      <c r="F68" s="527" t="s">
        <v>839</v>
      </c>
      <c r="G68" s="528" t="s">
        <v>861</v>
      </c>
      <c r="H68" s="194"/>
      <c r="I68" s="72"/>
      <c r="J68" s="227">
        <f t="shared" si="16"/>
        <v>0</v>
      </c>
      <c r="K68" s="191"/>
      <c r="L68" s="193">
        <f t="shared" si="20"/>
        <v>0</v>
      </c>
      <c r="M68" s="194"/>
      <c r="N68" s="72"/>
      <c r="O68" s="227">
        <f t="shared" si="38"/>
        <v>0</v>
      </c>
      <c r="P68" s="191"/>
      <c r="Q68" s="193">
        <f t="shared" si="39"/>
        <v>0</v>
      </c>
      <c r="R68" s="194"/>
      <c r="S68" s="72"/>
      <c r="T68" s="227">
        <f t="shared" si="40"/>
        <v>0</v>
      </c>
      <c r="U68" s="191"/>
      <c r="V68" s="193">
        <f t="shared" si="41"/>
        <v>0</v>
      </c>
      <c r="W68" s="194">
        <v>7</v>
      </c>
      <c r="X68" s="72">
        <v>7</v>
      </c>
      <c r="Y68" s="227">
        <f t="shared" si="42"/>
        <v>1</v>
      </c>
      <c r="Z68" s="191" t="s">
        <v>395</v>
      </c>
      <c r="AA68" s="193">
        <f t="shared" si="43"/>
        <v>0</v>
      </c>
    </row>
    <row r="69" spans="1:27" ht="41.4" customHeight="1" x14ac:dyDescent="0.3">
      <c r="A69" s="320"/>
      <c r="B69" s="301"/>
      <c r="C69" s="302"/>
      <c r="D69" s="304" t="s">
        <v>801</v>
      </c>
      <c r="E69" s="603" t="s">
        <v>802</v>
      </c>
      <c r="F69" s="326" t="s">
        <v>840</v>
      </c>
      <c r="G69" s="417" t="s">
        <v>862</v>
      </c>
      <c r="H69" s="194"/>
      <c r="I69" s="72"/>
      <c r="J69" s="227">
        <f t="shared" si="16"/>
        <v>0</v>
      </c>
      <c r="K69" s="190"/>
      <c r="L69" s="193">
        <f t="shared" si="20"/>
        <v>0</v>
      </c>
      <c r="M69" s="194"/>
      <c r="N69" s="72"/>
      <c r="O69" s="227">
        <f t="shared" si="38"/>
        <v>0</v>
      </c>
      <c r="P69" s="190"/>
      <c r="Q69" s="193">
        <f t="shared" si="39"/>
        <v>0</v>
      </c>
      <c r="R69" s="194"/>
      <c r="S69" s="72"/>
      <c r="T69" s="227">
        <f t="shared" si="40"/>
        <v>0</v>
      </c>
      <c r="U69" s="190"/>
      <c r="V69" s="193">
        <f t="shared" si="41"/>
        <v>0</v>
      </c>
      <c r="W69" s="194">
        <v>1</v>
      </c>
      <c r="X69" s="72">
        <v>1</v>
      </c>
      <c r="Y69" s="227">
        <f t="shared" si="42"/>
        <v>1</v>
      </c>
      <c r="Z69" s="190"/>
      <c r="AA69" s="193">
        <f t="shared" si="43"/>
        <v>0</v>
      </c>
    </row>
    <row r="70" spans="1:27" x14ac:dyDescent="0.3">
      <c r="A70" s="320"/>
      <c r="B70" s="301"/>
      <c r="C70" s="302"/>
      <c r="D70" s="305"/>
      <c r="E70" s="604"/>
      <c r="F70" s="310"/>
      <c r="G70" s="422"/>
      <c r="H70" s="194"/>
      <c r="I70" s="72"/>
      <c r="J70" s="227">
        <f t="shared" si="16"/>
        <v>0</v>
      </c>
      <c r="K70" s="113"/>
      <c r="L70" s="193">
        <f t="shared" si="20"/>
        <v>0</v>
      </c>
      <c r="M70" s="194"/>
      <c r="N70" s="72"/>
      <c r="O70" s="227">
        <f t="shared" si="38"/>
        <v>0</v>
      </c>
      <c r="P70" s="113"/>
      <c r="Q70" s="193"/>
      <c r="R70" s="194"/>
      <c r="S70" s="72"/>
      <c r="T70" s="227">
        <f t="shared" si="40"/>
        <v>0</v>
      </c>
      <c r="U70" s="113"/>
      <c r="V70" s="193">
        <f t="shared" si="41"/>
        <v>0</v>
      </c>
      <c r="W70" s="194"/>
      <c r="X70" s="72"/>
      <c r="Y70" s="227">
        <f t="shared" si="42"/>
        <v>0</v>
      </c>
      <c r="Z70" s="113"/>
      <c r="AA70" s="193">
        <f t="shared" si="43"/>
        <v>0</v>
      </c>
    </row>
    <row r="71" spans="1:27" ht="154.19999999999999" customHeight="1" x14ac:dyDescent="0.3">
      <c r="A71" s="320"/>
      <c r="B71" s="301"/>
      <c r="C71" s="302"/>
      <c r="D71" s="540" t="s">
        <v>803</v>
      </c>
      <c r="E71" s="524" t="s">
        <v>804</v>
      </c>
      <c r="F71" s="527" t="s">
        <v>841</v>
      </c>
      <c r="G71" s="528" t="s">
        <v>863</v>
      </c>
      <c r="H71" s="194"/>
      <c r="I71" s="72"/>
      <c r="J71" s="227">
        <f t="shared" si="16"/>
        <v>0</v>
      </c>
      <c r="K71" s="113"/>
      <c r="L71" s="193">
        <f t="shared" si="20"/>
        <v>0</v>
      </c>
      <c r="M71" s="194"/>
      <c r="N71" s="72"/>
      <c r="O71" s="227">
        <f t="shared" si="38"/>
        <v>0</v>
      </c>
      <c r="P71" s="113"/>
      <c r="Q71" s="193"/>
      <c r="R71" s="194"/>
      <c r="S71" s="72"/>
      <c r="T71" s="227">
        <f t="shared" si="40"/>
        <v>0</v>
      </c>
      <c r="U71" s="113"/>
      <c r="V71" s="193">
        <f t="shared" si="41"/>
        <v>0</v>
      </c>
      <c r="W71" s="194">
        <v>1520</v>
      </c>
      <c r="X71" s="72">
        <v>1562</v>
      </c>
      <c r="Y71" s="227">
        <f t="shared" si="42"/>
        <v>0.97311139564660687</v>
      </c>
      <c r="Z71" s="113"/>
      <c r="AA71" s="193">
        <f t="shared" si="43"/>
        <v>0</v>
      </c>
    </row>
    <row r="72" spans="1:27" ht="185.4" customHeight="1" x14ac:dyDescent="0.3">
      <c r="A72" s="320"/>
      <c r="B72" s="301"/>
      <c r="C72" s="302"/>
      <c r="D72" s="540" t="s">
        <v>805</v>
      </c>
      <c r="E72" s="524" t="s">
        <v>806</v>
      </c>
      <c r="F72" s="568" t="s">
        <v>842</v>
      </c>
      <c r="G72" s="569" t="s">
        <v>864</v>
      </c>
      <c r="H72" s="194"/>
      <c r="I72" s="72"/>
      <c r="J72" s="227">
        <f t="shared" si="16"/>
        <v>0</v>
      </c>
      <c r="K72" s="113"/>
      <c r="L72" s="193">
        <f t="shared" si="20"/>
        <v>0</v>
      </c>
      <c r="M72" s="194"/>
      <c r="N72" s="72"/>
      <c r="O72" s="227">
        <f t="shared" si="38"/>
        <v>0</v>
      </c>
      <c r="P72" s="113"/>
      <c r="Q72" s="193"/>
      <c r="R72" s="194"/>
      <c r="S72" s="72"/>
      <c r="T72" s="227">
        <f t="shared" si="40"/>
        <v>0</v>
      </c>
      <c r="U72" s="113"/>
      <c r="V72" s="193" t="s">
        <v>396</v>
      </c>
      <c r="W72" s="194">
        <v>17</v>
      </c>
      <c r="X72" s="72">
        <v>17</v>
      </c>
      <c r="Y72" s="227">
        <f t="shared" si="42"/>
        <v>1</v>
      </c>
      <c r="Z72" s="113"/>
      <c r="AA72" s="193">
        <f t="shared" si="43"/>
        <v>0</v>
      </c>
    </row>
    <row r="73" spans="1:27" ht="86.25" customHeight="1" x14ac:dyDescent="0.3">
      <c r="A73" s="320"/>
      <c r="B73" s="301" t="s">
        <v>63</v>
      </c>
      <c r="C73" s="303" t="s">
        <v>807</v>
      </c>
      <c r="D73" s="580" t="s">
        <v>808</v>
      </c>
      <c r="E73" s="524" t="s">
        <v>809</v>
      </c>
      <c r="F73" s="568" t="s">
        <v>843</v>
      </c>
      <c r="G73" s="569" t="s">
        <v>865</v>
      </c>
      <c r="H73" s="194"/>
      <c r="I73" s="72"/>
      <c r="J73" s="227">
        <f t="shared" si="16"/>
        <v>0</v>
      </c>
      <c r="K73" s="94"/>
      <c r="L73" s="193">
        <f t="shared" si="20"/>
        <v>0</v>
      </c>
      <c r="M73" s="194"/>
      <c r="N73" s="72"/>
      <c r="O73" s="227">
        <f t="shared" si="38"/>
        <v>0</v>
      </c>
      <c r="P73" s="94"/>
      <c r="Q73" s="193">
        <f t="shared" si="39"/>
        <v>0</v>
      </c>
      <c r="R73" s="194"/>
      <c r="S73" s="72"/>
      <c r="T73" s="227">
        <f t="shared" si="40"/>
        <v>0</v>
      </c>
      <c r="U73" s="94"/>
      <c r="V73" s="193">
        <f t="shared" si="41"/>
        <v>0</v>
      </c>
      <c r="W73" s="194">
        <v>10</v>
      </c>
      <c r="X73" s="72">
        <v>10</v>
      </c>
      <c r="Y73" s="227">
        <f t="shared" si="42"/>
        <v>1</v>
      </c>
      <c r="Z73" s="94"/>
      <c r="AA73" s="193">
        <f t="shared" si="43"/>
        <v>0</v>
      </c>
    </row>
    <row r="74" spans="1:27" ht="99.75" customHeight="1" x14ac:dyDescent="0.3">
      <c r="A74" s="320"/>
      <c r="B74" s="301"/>
      <c r="C74" s="303"/>
      <c r="D74" s="584" t="s">
        <v>810</v>
      </c>
      <c r="E74" s="605" t="s">
        <v>811</v>
      </c>
      <c r="F74" s="326" t="s">
        <v>844</v>
      </c>
      <c r="G74" s="417" t="s">
        <v>866</v>
      </c>
      <c r="H74" s="194"/>
      <c r="I74" s="72"/>
      <c r="J74" s="227">
        <f t="shared" si="16"/>
        <v>0</v>
      </c>
      <c r="K74" s="112"/>
      <c r="L74" s="193">
        <f t="shared" si="20"/>
        <v>0</v>
      </c>
      <c r="M74" s="194"/>
      <c r="N74" s="72"/>
      <c r="O74" s="227">
        <f t="shared" si="38"/>
        <v>0</v>
      </c>
      <c r="P74" s="112"/>
      <c r="Q74" s="193">
        <f t="shared" si="39"/>
        <v>0</v>
      </c>
      <c r="R74" s="194"/>
      <c r="S74" s="72"/>
      <c r="T74" s="227">
        <f t="shared" si="40"/>
        <v>0</v>
      </c>
      <c r="U74" s="112"/>
      <c r="V74" s="193">
        <f t="shared" si="41"/>
        <v>0</v>
      </c>
      <c r="W74" s="194">
        <v>15</v>
      </c>
      <c r="X74" s="72">
        <v>17</v>
      </c>
      <c r="Y74" s="227">
        <f t="shared" si="42"/>
        <v>0.88235294117647056</v>
      </c>
      <c r="Z74" s="112"/>
      <c r="AA74" s="193">
        <f t="shared" si="43"/>
        <v>0</v>
      </c>
    </row>
    <row r="75" spans="1:27" ht="142.5" customHeight="1" x14ac:dyDescent="0.3">
      <c r="A75" s="320"/>
      <c r="B75" s="301"/>
      <c r="C75" s="303"/>
      <c r="D75" s="585"/>
      <c r="E75" s="605"/>
      <c r="F75" s="310"/>
      <c r="G75" s="422"/>
      <c r="H75" s="194"/>
      <c r="I75" s="72"/>
      <c r="J75" s="227">
        <f t="shared" si="16"/>
        <v>0</v>
      </c>
      <c r="K75" s="94"/>
      <c r="L75" s="193">
        <f t="shared" si="20"/>
        <v>0</v>
      </c>
      <c r="M75" s="194"/>
      <c r="N75" s="72"/>
      <c r="O75" s="227">
        <f t="shared" si="38"/>
        <v>0</v>
      </c>
      <c r="P75" s="94"/>
      <c r="Q75" s="193">
        <f t="shared" si="39"/>
        <v>0</v>
      </c>
      <c r="R75" s="194"/>
      <c r="S75" s="72"/>
      <c r="T75" s="227">
        <f t="shared" si="40"/>
        <v>0</v>
      </c>
      <c r="U75" s="94"/>
      <c r="V75" s="193">
        <f t="shared" si="41"/>
        <v>0</v>
      </c>
      <c r="W75" s="194">
        <v>10</v>
      </c>
      <c r="X75" s="72">
        <v>10</v>
      </c>
      <c r="Y75" s="227">
        <f t="shared" si="42"/>
        <v>1</v>
      </c>
      <c r="Z75" s="94"/>
      <c r="AA75" s="193">
        <f t="shared" si="43"/>
        <v>0</v>
      </c>
    </row>
    <row r="76" spans="1:27" ht="127.2" customHeight="1" x14ac:dyDescent="0.3">
      <c r="A76" s="320"/>
      <c r="B76" s="301"/>
      <c r="C76" s="303" t="s">
        <v>812</v>
      </c>
      <c r="D76" s="540" t="s">
        <v>813</v>
      </c>
      <c r="E76" s="524" t="s">
        <v>814</v>
      </c>
      <c r="F76" s="527" t="s">
        <v>845</v>
      </c>
      <c r="G76" s="528" t="s">
        <v>867</v>
      </c>
      <c r="H76" s="325"/>
      <c r="I76" s="339"/>
      <c r="J76" s="324">
        <f t="shared" si="16"/>
        <v>0</v>
      </c>
      <c r="K76" s="311"/>
      <c r="L76" s="346">
        <f t="shared" si="20"/>
        <v>0</v>
      </c>
      <c r="M76" s="325"/>
      <c r="N76" s="339"/>
      <c r="O76" s="324">
        <f t="shared" si="38"/>
        <v>0</v>
      </c>
      <c r="P76" s="311"/>
      <c r="Q76" s="346">
        <f t="shared" si="39"/>
        <v>0</v>
      </c>
      <c r="R76" s="325"/>
      <c r="S76" s="339"/>
      <c r="T76" s="324">
        <f t="shared" si="40"/>
        <v>0</v>
      </c>
      <c r="U76" s="311"/>
      <c r="V76" s="346">
        <f t="shared" si="41"/>
        <v>0</v>
      </c>
      <c r="W76" s="325">
        <v>1</v>
      </c>
      <c r="X76" s="339">
        <v>1</v>
      </c>
      <c r="Y76" s="324">
        <f t="shared" si="42"/>
        <v>1</v>
      </c>
      <c r="Z76" s="311" t="s">
        <v>397</v>
      </c>
      <c r="AA76" s="346">
        <f t="shared" si="43"/>
        <v>0</v>
      </c>
    </row>
    <row r="77" spans="1:27" ht="171" customHeight="1" x14ac:dyDescent="0.3">
      <c r="A77" s="320"/>
      <c r="B77" s="301"/>
      <c r="C77" s="303"/>
      <c r="D77" s="540" t="s">
        <v>815</v>
      </c>
      <c r="E77" s="524" t="s">
        <v>816</v>
      </c>
      <c r="F77" s="527" t="s">
        <v>846</v>
      </c>
      <c r="G77" s="528" t="s">
        <v>868</v>
      </c>
      <c r="H77" s="325"/>
      <c r="I77" s="339"/>
      <c r="J77" s="324"/>
      <c r="K77" s="311"/>
      <c r="L77" s="346"/>
      <c r="M77" s="325"/>
      <c r="N77" s="339"/>
      <c r="O77" s="324"/>
      <c r="P77" s="311"/>
      <c r="Q77" s="346"/>
      <c r="R77" s="325"/>
      <c r="S77" s="339"/>
      <c r="T77" s="324"/>
      <c r="U77" s="311"/>
      <c r="V77" s="346"/>
      <c r="W77" s="325"/>
      <c r="X77" s="339"/>
      <c r="Y77" s="324"/>
      <c r="Z77" s="311"/>
      <c r="AA77" s="346"/>
    </row>
    <row r="78" spans="1:27" ht="79.2" customHeight="1" x14ac:dyDescent="0.3">
      <c r="A78" s="320"/>
      <c r="B78" s="301"/>
      <c r="C78" s="303"/>
      <c r="D78" s="582" t="s">
        <v>817</v>
      </c>
      <c r="E78" s="603" t="s">
        <v>818</v>
      </c>
      <c r="F78" s="527" t="s">
        <v>846</v>
      </c>
      <c r="G78" s="528" t="s">
        <v>869</v>
      </c>
      <c r="H78" s="194"/>
      <c r="I78" s="72"/>
      <c r="J78" s="227">
        <f t="shared" si="16"/>
        <v>0</v>
      </c>
      <c r="K78" s="113"/>
      <c r="L78" s="193">
        <f t="shared" si="20"/>
        <v>0</v>
      </c>
      <c r="M78" s="194"/>
      <c r="N78" s="72"/>
      <c r="O78" s="227">
        <f t="shared" ref="O78:O79" si="44">IFERROR((M78/N78),0)</f>
        <v>0</v>
      </c>
      <c r="P78" s="113"/>
      <c r="Q78" s="193">
        <f t="shared" ref="Q78:Q79" si="45">IFERROR(IF(L78="Según demanda",M78/N78,M78/L78),0)</f>
        <v>0</v>
      </c>
      <c r="R78" s="194"/>
      <c r="S78" s="72"/>
      <c r="T78" s="227">
        <f t="shared" ref="T78:T79" si="46">IFERROR((R78/S78),0)</f>
        <v>0</v>
      </c>
      <c r="U78" s="113"/>
      <c r="V78" s="193">
        <f t="shared" ref="V78:V79" si="47">IFERROR(IF(Q78="Según demanda",R78/S78,R78/Q78),0)</f>
        <v>0</v>
      </c>
      <c r="W78" s="194">
        <v>1</v>
      </c>
      <c r="X78" s="72">
        <v>1</v>
      </c>
      <c r="Y78" s="227">
        <f t="shared" ref="Y78:Y79" si="48">IFERROR((W78/X78),0)</f>
        <v>1</v>
      </c>
      <c r="Z78" s="113"/>
      <c r="AA78" s="193">
        <f t="shared" ref="AA78:AA79" si="49">IFERROR(IF(V78="Según demanda",W78/X78,W78/V78),0)</f>
        <v>0</v>
      </c>
    </row>
    <row r="79" spans="1:27" ht="142.5" customHeight="1" x14ac:dyDescent="0.3">
      <c r="A79" s="320"/>
      <c r="B79" s="301" t="s">
        <v>63</v>
      </c>
      <c r="C79" s="303"/>
      <c r="D79" s="583"/>
      <c r="E79" s="604"/>
      <c r="F79" s="326" t="s">
        <v>846</v>
      </c>
      <c r="G79" s="417" t="s">
        <v>870</v>
      </c>
      <c r="H79" s="343"/>
      <c r="I79" s="347"/>
      <c r="J79" s="340">
        <f t="shared" si="16"/>
        <v>0</v>
      </c>
      <c r="K79" s="326"/>
      <c r="L79" s="327">
        <f t="shared" si="20"/>
        <v>0</v>
      </c>
      <c r="M79" s="343"/>
      <c r="N79" s="347"/>
      <c r="O79" s="340">
        <f t="shared" si="44"/>
        <v>0</v>
      </c>
      <c r="P79" s="326"/>
      <c r="Q79" s="327">
        <f t="shared" si="45"/>
        <v>0</v>
      </c>
      <c r="R79" s="343"/>
      <c r="S79" s="347"/>
      <c r="T79" s="340">
        <f t="shared" si="46"/>
        <v>0</v>
      </c>
      <c r="U79" s="326"/>
      <c r="V79" s="327">
        <f t="shared" si="47"/>
        <v>0</v>
      </c>
      <c r="W79" s="343">
        <v>1</v>
      </c>
      <c r="X79" s="347">
        <v>1</v>
      </c>
      <c r="Y79" s="340">
        <f t="shared" si="48"/>
        <v>1</v>
      </c>
      <c r="Z79" s="326"/>
      <c r="AA79" s="327">
        <f t="shared" si="49"/>
        <v>0</v>
      </c>
    </row>
    <row r="80" spans="1:27" ht="71.25" customHeight="1" x14ac:dyDescent="0.3">
      <c r="A80" s="320"/>
      <c r="B80" s="301"/>
      <c r="C80" s="303"/>
      <c r="D80" s="540" t="s">
        <v>819</v>
      </c>
      <c r="E80" s="524" t="s">
        <v>820</v>
      </c>
      <c r="F80" s="310"/>
      <c r="G80" s="422"/>
      <c r="H80" s="344"/>
      <c r="I80" s="438"/>
      <c r="J80" s="342"/>
      <c r="K80" s="309"/>
      <c r="L80" s="328"/>
      <c r="M80" s="344"/>
      <c r="N80" s="438"/>
      <c r="O80" s="342"/>
      <c r="P80" s="309"/>
      <c r="Q80" s="328"/>
      <c r="R80" s="344"/>
      <c r="S80" s="438"/>
      <c r="T80" s="342"/>
      <c r="U80" s="309"/>
      <c r="V80" s="328"/>
      <c r="W80" s="344"/>
      <c r="X80" s="438"/>
      <c r="Y80" s="342"/>
      <c r="Z80" s="309"/>
      <c r="AA80" s="328"/>
    </row>
    <row r="81" spans="1:27" ht="71.25" customHeight="1" x14ac:dyDescent="0.3">
      <c r="A81" s="320"/>
      <c r="B81" s="301"/>
      <c r="C81" s="303"/>
      <c r="D81" s="586" t="s">
        <v>821</v>
      </c>
      <c r="E81" s="524" t="s">
        <v>822</v>
      </c>
      <c r="F81" s="527" t="s">
        <v>847</v>
      </c>
      <c r="G81" s="528" t="s">
        <v>871</v>
      </c>
      <c r="H81" s="344"/>
      <c r="I81" s="438"/>
      <c r="J81" s="342"/>
      <c r="K81" s="309"/>
      <c r="L81" s="328"/>
      <c r="M81" s="344"/>
      <c r="N81" s="438"/>
      <c r="O81" s="342"/>
      <c r="P81" s="309"/>
      <c r="Q81" s="328"/>
      <c r="R81" s="344"/>
      <c r="S81" s="438"/>
      <c r="T81" s="342"/>
      <c r="U81" s="309"/>
      <c r="V81" s="328"/>
      <c r="W81" s="344"/>
      <c r="X81" s="438"/>
      <c r="Y81" s="342"/>
      <c r="Z81" s="309"/>
      <c r="AA81" s="328"/>
    </row>
    <row r="82" spans="1:27" ht="57" customHeight="1" x14ac:dyDescent="0.3">
      <c r="A82" s="320"/>
      <c r="B82" s="301"/>
      <c r="C82" s="587" t="s">
        <v>823</v>
      </c>
      <c r="D82" s="530" t="s">
        <v>824</v>
      </c>
      <c r="E82" s="603" t="s">
        <v>825</v>
      </c>
      <c r="F82" s="326" t="s">
        <v>848</v>
      </c>
      <c r="G82" s="326" t="s">
        <v>872</v>
      </c>
      <c r="H82" s="345"/>
      <c r="I82" s="348"/>
      <c r="J82" s="341"/>
      <c r="K82" s="310"/>
      <c r="L82" s="329"/>
      <c r="M82" s="345"/>
      <c r="N82" s="348"/>
      <c r="O82" s="341"/>
      <c r="P82" s="310"/>
      <c r="Q82" s="329"/>
      <c r="R82" s="345"/>
      <c r="S82" s="348"/>
      <c r="T82" s="341"/>
      <c r="U82" s="310"/>
      <c r="V82" s="329"/>
      <c r="W82" s="345"/>
      <c r="X82" s="348"/>
      <c r="Y82" s="341"/>
      <c r="Z82" s="310"/>
      <c r="AA82" s="329"/>
    </row>
    <row r="83" spans="1:27" ht="55.2" x14ac:dyDescent="0.3">
      <c r="A83" s="320"/>
      <c r="B83" s="301"/>
      <c r="C83" s="587"/>
      <c r="D83" s="530" t="s">
        <v>826</v>
      </c>
      <c r="E83" s="606"/>
      <c r="F83" s="310"/>
      <c r="G83" s="310"/>
      <c r="H83" s="202"/>
      <c r="I83" s="207"/>
      <c r="J83" s="211">
        <f t="shared" ref="J83:J84" si="50">IFERROR((H83/I83),0)</f>
        <v>0</v>
      </c>
      <c r="K83" s="112"/>
      <c r="L83" s="193">
        <f t="shared" ref="L83:L84" si="51">IFERROR(IF(G83="Según demanda",H83/I83,H83/G83),0)</f>
        <v>0</v>
      </c>
      <c r="M83" s="202"/>
      <c r="N83" s="207"/>
      <c r="O83" s="211">
        <f t="shared" ref="O83:O84" si="52">IFERROR((M83/N83),0)</f>
        <v>0</v>
      </c>
      <c r="P83" s="112"/>
      <c r="Q83" s="193">
        <f t="shared" ref="Q83:Q84" si="53">IFERROR(IF(L83="Según demanda",M83/N83,M83/L83),0)</f>
        <v>0</v>
      </c>
      <c r="R83" s="202"/>
      <c r="S83" s="207"/>
      <c r="T83" s="211">
        <f t="shared" ref="T83:T84" si="54">IFERROR((R83/S83),0)</f>
        <v>0</v>
      </c>
      <c r="U83" s="112"/>
      <c r="V83" s="193">
        <f t="shared" ref="V83:V84" si="55">IFERROR(IF(Q83="Según demanda",R83/S83,R83/Q83),0)</f>
        <v>0</v>
      </c>
      <c r="W83" s="202"/>
      <c r="X83" s="207"/>
      <c r="Y83" s="211">
        <f t="shared" ref="Y83:Y84" si="56">IFERROR((W83/X83),0)</f>
        <v>0</v>
      </c>
      <c r="Z83" s="112"/>
      <c r="AA83" s="193">
        <f t="shared" ref="AA83:AA84" si="57">IFERROR(IF(V83="Según demanda",W83/X83,W83/V83),0)</f>
        <v>0</v>
      </c>
    </row>
    <row r="84" spans="1:27" ht="55.2" customHeight="1" x14ac:dyDescent="0.3">
      <c r="A84" s="320"/>
      <c r="B84" s="301" t="s">
        <v>63</v>
      </c>
      <c r="C84" s="587"/>
      <c r="D84" s="588" t="s">
        <v>827</v>
      </c>
      <c r="E84" s="606"/>
      <c r="F84" s="527" t="s">
        <v>849</v>
      </c>
      <c r="G84" s="527" t="s">
        <v>873</v>
      </c>
      <c r="H84" s="330"/>
      <c r="I84" s="333"/>
      <c r="J84" s="336">
        <f t="shared" si="50"/>
        <v>0</v>
      </c>
      <c r="K84" s="326"/>
      <c r="L84" s="327">
        <f t="shared" si="51"/>
        <v>0</v>
      </c>
      <c r="M84" s="330"/>
      <c r="N84" s="333"/>
      <c r="O84" s="336">
        <f t="shared" si="52"/>
        <v>0</v>
      </c>
      <c r="P84" s="326"/>
      <c r="Q84" s="327">
        <f t="shared" si="53"/>
        <v>0</v>
      </c>
      <c r="R84" s="330"/>
      <c r="S84" s="333"/>
      <c r="T84" s="336">
        <f t="shared" si="54"/>
        <v>0</v>
      </c>
      <c r="U84" s="326"/>
      <c r="V84" s="327">
        <f t="shared" si="55"/>
        <v>0</v>
      </c>
      <c r="W84" s="330">
        <v>0</v>
      </c>
      <c r="X84" s="333">
        <v>0</v>
      </c>
      <c r="Y84" s="336">
        <f t="shared" si="56"/>
        <v>0</v>
      </c>
      <c r="Z84" s="326"/>
      <c r="AA84" s="327">
        <f t="shared" si="57"/>
        <v>0</v>
      </c>
    </row>
    <row r="85" spans="1:27" ht="14.4" customHeight="1" x14ac:dyDescent="0.3">
      <c r="A85" s="320"/>
      <c r="B85" s="301"/>
      <c r="C85" s="587"/>
      <c r="D85" s="589"/>
      <c r="E85" s="606"/>
      <c r="F85" s="326" t="s">
        <v>850</v>
      </c>
      <c r="G85" s="326" t="s">
        <v>874</v>
      </c>
      <c r="H85" s="331"/>
      <c r="I85" s="334"/>
      <c r="J85" s="337"/>
      <c r="K85" s="309"/>
      <c r="L85" s="328"/>
      <c r="M85" s="331"/>
      <c r="N85" s="334"/>
      <c r="O85" s="337"/>
      <c r="P85" s="309"/>
      <c r="Q85" s="328"/>
      <c r="R85" s="331"/>
      <c r="S85" s="334"/>
      <c r="T85" s="337"/>
      <c r="U85" s="309"/>
      <c r="V85" s="328"/>
      <c r="W85" s="331"/>
      <c r="X85" s="334"/>
      <c r="Y85" s="337"/>
      <c r="Z85" s="309"/>
      <c r="AA85" s="328"/>
    </row>
    <row r="86" spans="1:27" ht="14.4" customHeight="1" x14ac:dyDescent="0.3">
      <c r="A86" s="320"/>
      <c r="B86" s="301"/>
      <c r="C86" s="587"/>
      <c r="D86" s="588" t="s">
        <v>828</v>
      </c>
      <c r="E86" s="606"/>
      <c r="F86" s="309"/>
      <c r="G86" s="309"/>
      <c r="H86" s="331"/>
      <c r="I86" s="334"/>
      <c r="J86" s="337"/>
      <c r="K86" s="309"/>
      <c r="L86" s="328"/>
      <c r="M86" s="331"/>
      <c r="N86" s="334"/>
      <c r="O86" s="337"/>
      <c r="P86" s="309"/>
      <c r="Q86" s="328"/>
      <c r="R86" s="331"/>
      <c r="S86" s="334"/>
      <c r="T86" s="337"/>
      <c r="U86" s="309"/>
      <c r="V86" s="328"/>
      <c r="W86" s="331"/>
      <c r="X86" s="334"/>
      <c r="Y86" s="337"/>
      <c r="Z86" s="309"/>
      <c r="AA86" s="328"/>
    </row>
    <row r="87" spans="1:27" ht="34.799999999999997" customHeight="1" x14ac:dyDescent="0.3">
      <c r="A87" s="320"/>
      <c r="B87" s="301"/>
      <c r="C87" s="587"/>
      <c r="D87" s="589"/>
      <c r="E87" s="604"/>
      <c r="F87" s="309"/>
      <c r="G87" s="309"/>
      <c r="H87" s="332"/>
      <c r="I87" s="335"/>
      <c r="J87" s="338"/>
      <c r="K87" s="310"/>
      <c r="L87" s="329"/>
      <c r="M87" s="332"/>
      <c r="N87" s="335"/>
      <c r="O87" s="338"/>
      <c r="P87" s="310"/>
      <c r="Q87" s="329"/>
      <c r="R87" s="332"/>
      <c r="S87" s="335"/>
      <c r="T87" s="338"/>
      <c r="U87" s="310"/>
      <c r="V87" s="329"/>
      <c r="W87" s="332"/>
      <c r="X87" s="335"/>
      <c r="Y87" s="338"/>
      <c r="Z87" s="310"/>
      <c r="AA87" s="329"/>
    </row>
    <row r="88" spans="1:27" ht="14.4" customHeight="1" x14ac:dyDescent="0.3">
      <c r="A88" s="320"/>
      <c r="B88" s="306" t="s">
        <v>381</v>
      </c>
      <c r="C88" s="590" t="s">
        <v>823</v>
      </c>
      <c r="D88" s="423" t="s">
        <v>875</v>
      </c>
      <c r="E88" s="311" t="s">
        <v>876</v>
      </c>
      <c r="F88" s="311" t="s">
        <v>848</v>
      </c>
      <c r="G88" s="311" t="s">
        <v>656</v>
      </c>
      <c r="H88" s="439"/>
      <c r="I88" s="591"/>
      <c r="J88" s="336">
        <f>IFERROR((#REF!/#REF!),0)</f>
        <v>0</v>
      </c>
      <c r="K88" s="326"/>
      <c r="L88" s="327">
        <f>IFERROR(IF(G88="Según demanda",#REF!/#REF!,#REF!/G88),0)</f>
        <v>0</v>
      </c>
      <c r="M88" s="330"/>
      <c r="N88" s="333"/>
      <c r="O88" s="336">
        <f>IFERROR((#REF!/#REF!),0)</f>
        <v>0</v>
      </c>
      <c r="P88" s="326"/>
      <c r="Q88" s="327">
        <f>IFERROR(IF(L88="Según demanda",#REF!/#REF!,#REF!/L88),0)</f>
        <v>0</v>
      </c>
      <c r="R88" s="330"/>
      <c r="S88" s="333"/>
      <c r="T88" s="336">
        <f>IFERROR((#REF!/#REF!),0)</f>
        <v>0</v>
      </c>
      <c r="U88" s="326"/>
      <c r="V88" s="327">
        <f>IFERROR(IF(Q88="Según demanda",#REF!/#REF!,#REF!/Q88),0)</f>
        <v>0</v>
      </c>
      <c r="W88" s="330"/>
      <c r="X88" s="333"/>
      <c r="Y88" s="336">
        <f>IFERROR((#REF!/#REF!),0)</f>
        <v>0</v>
      </c>
      <c r="Z88" s="326"/>
      <c r="AA88" s="327">
        <f>IFERROR(IF(V88="Según demanda",#REF!/#REF!,#REF!/V88),0)</f>
        <v>0</v>
      </c>
    </row>
    <row r="89" spans="1:27" x14ac:dyDescent="0.3">
      <c r="A89" s="320"/>
      <c r="B89" s="306"/>
      <c r="C89" s="592"/>
      <c r="D89" s="423"/>
      <c r="E89" s="311"/>
      <c r="F89" s="311"/>
      <c r="G89" s="311"/>
      <c r="H89" s="439"/>
      <c r="I89" s="591"/>
      <c r="J89" s="338"/>
      <c r="K89" s="310"/>
      <c r="L89" s="329"/>
      <c r="M89" s="332"/>
      <c r="N89" s="335"/>
      <c r="O89" s="338"/>
      <c r="P89" s="310"/>
      <c r="Q89" s="329"/>
      <c r="R89" s="332"/>
      <c r="S89" s="335"/>
      <c r="T89" s="338"/>
      <c r="U89" s="310"/>
      <c r="V89" s="329"/>
      <c r="W89" s="332"/>
      <c r="X89" s="335"/>
      <c r="Y89" s="338"/>
      <c r="Z89" s="310"/>
      <c r="AA89" s="329"/>
    </row>
    <row r="90" spans="1:27" ht="41.4" x14ac:dyDescent="0.3">
      <c r="A90" s="320"/>
      <c r="B90" s="306"/>
      <c r="C90" s="592"/>
      <c r="D90" s="423"/>
      <c r="E90" s="311"/>
      <c r="F90" s="527" t="s">
        <v>877</v>
      </c>
      <c r="G90" s="531" t="s">
        <v>656</v>
      </c>
      <c r="H90" s="544"/>
      <c r="I90" s="523"/>
      <c r="J90" s="117">
        <f t="shared" ref="J90:J93" si="58">IFERROR((H90/I90),0)</f>
        <v>0</v>
      </c>
      <c r="K90" s="191"/>
      <c r="L90" s="117">
        <f t="shared" ref="L90:L93" si="59">IFERROR((J90/K90),0)</f>
        <v>0</v>
      </c>
      <c r="M90" s="203"/>
      <c r="N90" s="204"/>
      <c r="O90" s="117">
        <f t="shared" ref="O90:O95" si="60">IFERROR((M90/N90),0)</f>
        <v>0</v>
      </c>
      <c r="P90" s="78"/>
      <c r="Q90" s="200">
        <f t="shared" ref="Q90:Q92" si="61">IFERROR(IF(L90="Según demanda",M90/N90,M90/L90),0)</f>
        <v>0</v>
      </c>
      <c r="R90" s="203"/>
      <c r="S90" s="204"/>
      <c r="T90" s="117">
        <f t="shared" ref="T90:T93" si="62">IFERROR((R90/S90),0)</f>
        <v>0</v>
      </c>
      <c r="U90" s="78"/>
      <c r="V90" s="200">
        <f t="shared" ref="V90:V92" si="63">IFERROR(IF(Q90="Según demanda",R90/S90,R90/Q90),0)</f>
        <v>0</v>
      </c>
      <c r="W90" s="203"/>
      <c r="X90" s="204"/>
      <c r="Y90" s="117">
        <f t="shared" ref="Y90:Y93" si="64">IFERROR((W90/X90),0)</f>
        <v>0</v>
      </c>
      <c r="Z90" s="78"/>
      <c r="AA90" s="200">
        <f t="shared" ref="AA90:AA92" si="65">IFERROR(IF(V90="Según demanda",W90/X90,W90/V90),0)</f>
        <v>0</v>
      </c>
    </row>
    <row r="91" spans="1:27" ht="55.2" customHeight="1" x14ac:dyDescent="0.3">
      <c r="A91" s="320"/>
      <c r="B91" s="306"/>
      <c r="C91" s="592"/>
      <c r="D91" s="424"/>
      <c r="E91" s="311"/>
      <c r="F91" s="326" t="s">
        <v>878</v>
      </c>
      <c r="G91" s="593" t="s">
        <v>656</v>
      </c>
      <c r="H91" s="330"/>
      <c r="I91" s="594"/>
      <c r="J91" s="117">
        <f t="shared" si="58"/>
        <v>0</v>
      </c>
      <c r="K91" s="191"/>
      <c r="L91" s="117">
        <f t="shared" si="59"/>
        <v>0</v>
      </c>
      <c r="M91" s="203"/>
      <c r="N91" s="204"/>
      <c r="O91" s="117">
        <f t="shared" si="60"/>
        <v>0</v>
      </c>
      <c r="P91" s="78"/>
      <c r="Q91" s="200">
        <f t="shared" si="61"/>
        <v>0</v>
      </c>
      <c r="R91" s="203"/>
      <c r="S91" s="204"/>
      <c r="T91" s="117">
        <f t="shared" si="62"/>
        <v>0</v>
      </c>
      <c r="U91" s="78"/>
      <c r="V91" s="200">
        <f t="shared" si="63"/>
        <v>0</v>
      </c>
      <c r="W91" s="203"/>
      <c r="X91" s="204"/>
      <c r="Y91" s="117">
        <f t="shared" si="64"/>
        <v>0</v>
      </c>
      <c r="Z91" s="78"/>
      <c r="AA91" s="200">
        <f t="shared" si="65"/>
        <v>0</v>
      </c>
    </row>
    <row r="92" spans="1:27" x14ac:dyDescent="0.3">
      <c r="A92" s="320"/>
      <c r="B92" s="306"/>
      <c r="C92" s="592"/>
      <c r="D92" s="587" t="s">
        <v>879</v>
      </c>
      <c r="E92" s="311"/>
      <c r="F92" s="310"/>
      <c r="G92" s="595"/>
      <c r="H92" s="332"/>
      <c r="I92" s="596"/>
      <c r="J92" s="117">
        <f t="shared" si="58"/>
        <v>0</v>
      </c>
      <c r="K92" s="191"/>
      <c r="L92" s="117">
        <f t="shared" si="59"/>
        <v>0</v>
      </c>
      <c r="M92" s="203"/>
      <c r="N92" s="204"/>
      <c r="O92" s="117">
        <f t="shared" si="60"/>
        <v>0</v>
      </c>
      <c r="P92" s="78"/>
      <c r="Q92" s="200">
        <f t="shared" si="61"/>
        <v>0</v>
      </c>
      <c r="R92" s="203"/>
      <c r="S92" s="204"/>
      <c r="T92" s="117">
        <f t="shared" si="62"/>
        <v>0</v>
      </c>
      <c r="U92" s="78"/>
      <c r="V92" s="200">
        <f t="shared" si="63"/>
        <v>0</v>
      </c>
      <c r="W92" s="203"/>
      <c r="X92" s="204"/>
      <c r="Y92" s="117">
        <f t="shared" si="64"/>
        <v>0</v>
      </c>
      <c r="Z92" s="78"/>
      <c r="AA92" s="200">
        <f t="shared" si="65"/>
        <v>0</v>
      </c>
    </row>
    <row r="93" spans="1:27" ht="14.4" customHeight="1" x14ac:dyDescent="0.3">
      <c r="A93" s="320"/>
      <c r="B93" s="306"/>
      <c r="C93" s="592"/>
      <c r="D93" s="587"/>
      <c r="E93" s="311"/>
      <c r="F93" s="311" t="s">
        <v>878</v>
      </c>
      <c r="G93" s="593" t="s">
        <v>656</v>
      </c>
      <c r="H93" s="439"/>
      <c r="I93" s="591"/>
      <c r="J93" s="336">
        <f t="shared" si="58"/>
        <v>0</v>
      </c>
      <c r="K93" s="304"/>
      <c r="L93" s="336">
        <f t="shared" si="59"/>
        <v>0</v>
      </c>
      <c r="M93" s="330"/>
      <c r="N93" s="333"/>
      <c r="O93" s="336">
        <f t="shared" si="60"/>
        <v>0</v>
      </c>
      <c r="P93" s="326"/>
      <c r="Q93" s="327">
        <v>0</v>
      </c>
      <c r="R93" s="330"/>
      <c r="S93" s="333"/>
      <c r="T93" s="336">
        <f t="shared" si="62"/>
        <v>0</v>
      </c>
      <c r="U93" s="326"/>
      <c r="V93" s="327">
        <v>0</v>
      </c>
      <c r="W93" s="330"/>
      <c r="X93" s="333"/>
      <c r="Y93" s="336">
        <f t="shared" si="64"/>
        <v>0</v>
      </c>
      <c r="Z93" s="326"/>
      <c r="AA93" s="327">
        <v>0</v>
      </c>
    </row>
    <row r="94" spans="1:27" x14ac:dyDescent="0.3">
      <c r="A94" s="320"/>
      <c r="B94" s="306"/>
      <c r="C94" s="592"/>
      <c r="D94" s="587"/>
      <c r="E94" s="311"/>
      <c r="F94" s="311"/>
      <c r="G94" s="595"/>
      <c r="H94" s="439"/>
      <c r="I94" s="591"/>
      <c r="J94" s="338"/>
      <c r="K94" s="305"/>
      <c r="L94" s="338"/>
      <c r="M94" s="332"/>
      <c r="N94" s="335"/>
      <c r="O94" s="338"/>
      <c r="P94" s="310"/>
      <c r="Q94" s="329"/>
      <c r="R94" s="332"/>
      <c r="S94" s="335"/>
      <c r="T94" s="338"/>
      <c r="U94" s="310"/>
      <c r="V94" s="329"/>
      <c r="W94" s="332"/>
      <c r="X94" s="335"/>
      <c r="Y94" s="338"/>
      <c r="Z94" s="310"/>
      <c r="AA94" s="329"/>
    </row>
    <row r="95" spans="1:27" ht="14.4" customHeight="1" x14ac:dyDescent="0.3">
      <c r="A95" s="320"/>
      <c r="B95" s="306"/>
      <c r="C95" s="592"/>
      <c r="D95" s="587"/>
      <c r="E95" s="311"/>
      <c r="F95" s="311"/>
      <c r="G95" s="593" t="s">
        <v>656</v>
      </c>
      <c r="H95" s="439"/>
      <c r="I95" s="591"/>
      <c r="J95" s="336">
        <f t="shared" ref="J95" si="66">IFERROR((H95/I95),0)</f>
        <v>0</v>
      </c>
      <c r="K95" s="304"/>
      <c r="L95" s="336">
        <f t="shared" ref="L95" si="67">IFERROR((J95/K95),0)</f>
        <v>0</v>
      </c>
      <c r="M95" s="330"/>
      <c r="N95" s="330"/>
      <c r="O95" s="336">
        <f t="shared" si="60"/>
        <v>0</v>
      </c>
      <c r="P95" s="330"/>
      <c r="Q95" s="330">
        <v>0</v>
      </c>
      <c r="R95" s="330"/>
      <c r="S95" s="330"/>
      <c r="T95" s="336">
        <f t="shared" ref="T95" si="68">IFERROR((R95/S95),0)</f>
        <v>0</v>
      </c>
      <c r="U95" s="330"/>
      <c r="V95" s="330">
        <v>0</v>
      </c>
      <c r="W95" s="330"/>
      <c r="X95" s="330"/>
      <c r="Y95" s="336">
        <f t="shared" ref="Y95" si="69">IFERROR((W95/X95),0)</f>
        <v>0</v>
      </c>
      <c r="Z95" s="330"/>
      <c r="AA95" s="330">
        <v>0</v>
      </c>
    </row>
    <row r="96" spans="1:27" x14ac:dyDescent="0.3">
      <c r="A96" s="437"/>
      <c r="B96" s="306"/>
      <c r="C96" s="597"/>
      <c r="D96" s="587"/>
      <c r="E96" s="311"/>
      <c r="F96" s="311"/>
      <c r="G96" s="595"/>
      <c r="H96" s="439"/>
      <c r="I96" s="591"/>
      <c r="J96" s="338"/>
      <c r="K96" s="305"/>
      <c r="L96" s="338"/>
      <c r="M96" s="332"/>
      <c r="N96" s="332"/>
      <c r="O96" s="338"/>
      <c r="P96" s="332"/>
      <c r="Q96" s="332"/>
      <c r="R96" s="332"/>
      <c r="S96" s="332"/>
      <c r="T96" s="338"/>
      <c r="U96" s="332"/>
      <c r="V96" s="332"/>
      <c r="W96" s="332"/>
      <c r="X96" s="332"/>
      <c r="Y96" s="338"/>
      <c r="Z96" s="332"/>
      <c r="AA96" s="332"/>
    </row>
    <row r="97" spans="1:27" ht="14.4" customHeight="1" x14ac:dyDescent="0.3">
      <c r="A97" s="431" t="s">
        <v>390</v>
      </c>
      <c r="B97" s="307" t="s">
        <v>53</v>
      </c>
      <c r="C97" s="505" t="s">
        <v>648</v>
      </c>
      <c r="D97" s="397" t="s">
        <v>649</v>
      </c>
      <c r="E97" s="311" t="s">
        <v>650</v>
      </c>
      <c r="F97" s="311" t="s">
        <v>651</v>
      </c>
      <c r="G97" s="480">
        <v>10</v>
      </c>
      <c r="H97" s="415"/>
      <c r="I97" s="347"/>
      <c r="J97" s="413">
        <f>IFERROR((H97/I97),0)</f>
        <v>0</v>
      </c>
      <c r="K97" s="410"/>
      <c r="L97" s="408">
        <f>IFERROR(IF(G97="Según demanda",H97/I97,H97/G97),0)</f>
        <v>0</v>
      </c>
      <c r="M97" s="415"/>
      <c r="N97" s="347"/>
      <c r="O97" s="413">
        <f>IFERROR((M97/N97),0)</f>
        <v>0</v>
      </c>
      <c r="P97" s="410"/>
      <c r="Q97" s="408">
        <f>IFERROR(IF(G97="Según demanda",(M97+H97)/(I97+N97),(M97+H97)/G97),0)</f>
        <v>0</v>
      </c>
      <c r="R97" s="415"/>
      <c r="S97" s="347"/>
      <c r="T97" s="413">
        <f>IFERROR((R97/S97),0)</f>
        <v>0</v>
      </c>
      <c r="U97" s="410"/>
      <c r="V97" s="408">
        <f t="shared" ref="V97:V110" si="70">IFERROR(IF(G97="Según demanda",(R97+M97+H97)/(I97+N97+S97),(R97+M97+H97)/G97),0)</f>
        <v>0</v>
      </c>
      <c r="W97" s="420"/>
      <c r="X97" s="347"/>
      <c r="Y97" s="413">
        <f>IFERROR((W97/X97),0)</f>
        <v>0</v>
      </c>
      <c r="Z97" s="410"/>
      <c r="AA97" s="408">
        <f>IFERROR(IF(G97="Según demanda",(W97+R97+M97+H97)/(I97+N97+S97+X97),(W97+R97+M97+H97)/G97),0)</f>
        <v>0</v>
      </c>
    </row>
    <row r="98" spans="1:27" ht="72.599999999999994" customHeight="1" x14ac:dyDescent="0.3">
      <c r="A98" s="432"/>
      <c r="B98" s="307"/>
      <c r="C98" s="505"/>
      <c r="D98" s="397"/>
      <c r="E98" s="311"/>
      <c r="F98" s="311"/>
      <c r="G98" s="481"/>
      <c r="H98" s="416"/>
      <c r="I98" s="348"/>
      <c r="J98" s="414"/>
      <c r="K98" s="412"/>
      <c r="L98" s="409"/>
      <c r="M98" s="416"/>
      <c r="N98" s="348"/>
      <c r="O98" s="414"/>
      <c r="P98" s="412"/>
      <c r="Q98" s="409"/>
      <c r="R98" s="416"/>
      <c r="S98" s="348"/>
      <c r="T98" s="414"/>
      <c r="U98" s="412"/>
      <c r="V98" s="409">
        <f t="shared" si="70"/>
        <v>0</v>
      </c>
      <c r="W98" s="421"/>
      <c r="X98" s="348"/>
      <c r="Y98" s="414"/>
      <c r="Z98" s="412"/>
      <c r="AA98" s="409"/>
    </row>
    <row r="99" spans="1:27" ht="55.2" customHeight="1" x14ac:dyDescent="0.3">
      <c r="A99" s="432"/>
      <c r="B99" s="307" t="s">
        <v>54</v>
      </c>
      <c r="C99" s="505" t="s">
        <v>652</v>
      </c>
      <c r="D99" s="397" t="s">
        <v>653</v>
      </c>
      <c r="E99" s="311" t="s">
        <v>654</v>
      </c>
      <c r="F99" s="527" t="s">
        <v>655</v>
      </c>
      <c r="G99" s="500" t="s">
        <v>656</v>
      </c>
      <c r="H99" s="79"/>
      <c r="I99" s="69"/>
      <c r="J99" s="27">
        <f t="shared" ref="J99:J110" si="71">IFERROR((H99/I99),0)</f>
        <v>0</v>
      </c>
      <c r="K99" s="76"/>
      <c r="L99" s="80">
        <f t="shared" ref="L99:L110" si="72">IFERROR(IF(G99="Según demanda",H99/I99,H99/G99),0)</f>
        <v>0</v>
      </c>
      <c r="M99" s="79"/>
      <c r="N99" s="69"/>
      <c r="O99" s="27">
        <f t="shared" ref="O99:O110" si="73">IFERROR((M99/N99),0)</f>
        <v>0</v>
      </c>
      <c r="P99" s="76"/>
      <c r="Q99" s="80">
        <f t="shared" ref="Q99:Q110" si="74">IFERROR(IF(G99="Según demanda",(M99+H99)/(I99+N99),(M99+H99)/G99),0)</f>
        <v>0</v>
      </c>
      <c r="R99" s="79"/>
      <c r="S99" s="69"/>
      <c r="T99" s="27">
        <f t="shared" ref="T99:T110" si="75">IFERROR((R99/S99),0)</f>
        <v>0</v>
      </c>
      <c r="U99" s="76"/>
      <c r="V99" s="102">
        <f t="shared" si="70"/>
        <v>0</v>
      </c>
      <c r="W99" s="79"/>
      <c r="X99" s="69"/>
      <c r="Y99" s="27">
        <f t="shared" ref="Y99:Y110" si="76">IFERROR((W99/X99),0)</f>
        <v>0</v>
      </c>
      <c r="Z99" s="76"/>
      <c r="AA99" s="80">
        <f t="shared" ref="AA99:AA109" si="77">IFERROR(IF(G99="Según demanda",(W99+R99+M99+H99)/(I99+N99+S99+X99),(W99+R99+M99+H99)/G99),0)</f>
        <v>0</v>
      </c>
    </row>
    <row r="100" spans="1:27" ht="41.4" x14ac:dyDescent="0.3">
      <c r="A100" s="432"/>
      <c r="B100" s="307"/>
      <c r="C100" s="505"/>
      <c r="D100" s="397"/>
      <c r="E100" s="311"/>
      <c r="F100" s="527" t="s">
        <v>657</v>
      </c>
      <c r="G100" s="500" t="s">
        <v>656</v>
      </c>
      <c r="H100" s="79"/>
      <c r="I100" s="69"/>
      <c r="J100" s="27">
        <f t="shared" si="71"/>
        <v>0</v>
      </c>
      <c r="K100" s="76"/>
      <c r="L100" s="80">
        <f t="shared" si="72"/>
        <v>0</v>
      </c>
      <c r="M100" s="79"/>
      <c r="N100" s="69"/>
      <c r="O100" s="27">
        <f t="shared" si="73"/>
        <v>0</v>
      </c>
      <c r="P100" s="76"/>
      <c r="Q100" s="80">
        <f t="shared" si="74"/>
        <v>0</v>
      </c>
      <c r="R100" s="79"/>
      <c r="S100" s="69"/>
      <c r="T100" s="27">
        <f t="shared" si="75"/>
        <v>0</v>
      </c>
      <c r="U100" s="76"/>
      <c r="V100" s="103">
        <f t="shared" si="70"/>
        <v>0</v>
      </c>
      <c r="W100" s="79"/>
      <c r="X100" s="69"/>
      <c r="Y100" s="27">
        <f t="shared" si="76"/>
        <v>0</v>
      </c>
      <c r="Z100" s="76"/>
      <c r="AA100" s="80">
        <f t="shared" si="77"/>
        <v>0</v>
      </c>
    </row>
    <row r="101" spans="1:27" ht="69" x14ac:dyDescent="0.3">
      <c r="A101" s="432"/>
      <c r="B101" s="231" t="s">
        <v>55</v>
      </c>
      <c r="C101" s="502" t="s">
        <v>658</v>
      </c>
      <c r="D101" s="501" t="s">
        <v>659</v>
      </c>
      <c r="E101" s="527" t="s">
        <v>660</v>
      </c>
      <c r="F101" s="527" t="s">
        <v>661</v>
      </c>
      <c r="G101" s="500">
        <v>1</v>
      </c>
      <c r="H101" s="79"/>
      <c r="I101" s="69"/>
      <c r="J101" s="27">
        <f t="shared" si="71"/>
        <v>0</v>
      </c>
      <c r="K101" s="76"/>
      <c r="L101" s="80">
        <f t="shared" si="72"/>
        <v>0</v>
      </c>
      <c r="M101" s="79"/>
      <c r="N101" s="69"/>
      <c r="O101" s="27">
        <f t="shared" si="73"/>
        <v>0</v>
      </c>
      <c r="P101" s="76"/>
      <c r="Q101" s="80">
        <f t="shared" si="74"/>
        <v>0</v>
      </c>
      <c r="R101" s="79"/>
      <c r="S101" s="69"/>
      <c r="T101" s="27">
        <f t="shared" si="75"/>
        <v>0</v>
      </c>
      <c r="U101" s="76"/>
      <c r="V101" s="102">
        <f t="shared" si="70"/>
        <v>0</v>
      </c>
      <c r="W101" s="181"/>
      <c r="X101" s="76"/>
      <c r="Y101" s="27">
        <f t="shared" si="76"/>
        <v>0</v>
      </c>
      <c r="Z101" s="76"/>
      <c r="AA101" s="80">
        <f t="shared" si="77"/>
        <v>0</v>
      </c>
    </row>
    <row r="102" spans="1:27" ht="41.4" customHeight="1" x14ac:dyDescent="0.3">
      <c r="A102" s="432"/>
      <c r="B102" s="231" t="s">
        <v>56</v>
      </c>
      <c r="C102" s="503" t="s">
        <v>662</v>
      </c>
      <c r="D102" s="501" t="s">
        <v>663</v>
      </c>
      <c r="E102" s="527" t="s">
        <v>664</v>
      </c>
      <c r="F102" s="527" t="s">
        <v>495</v>
      </c>
      <c r="G102" s="500" t="s">
        <v>656</v>
      </c>
      <c r="H102" s="79"/>
      <c r="I102" s="72"/>
      <c r="J102" s="27">
        <f t="shared" si="71"/>
        <v>0</v>
      </c>
      <c r="K102" s="410"/>
      <c r="L102" s="80">
        <f t="shared" si="72"/>
        <v>0</v>
      </c>
      <c r="M102" s="79"/>
      <c r="N102" s="72"/>
      <c r="O102" s="27">
        <f t="shared" si="73"/>
        <v>0</v>
      </c>
      <c r="P102" s="410"/>
      <c r="Q102" s="80">
        <f t="shared" si="74"/>
        <v>0</v>
      </c>
      <c r="R102" s="79"/>
      <c r="S102" s="72"/>
      <c r="T102" s="27">
        <f t="shared" si="75"/>
        <v>0</v>
      </c>
      <c r="U102" s="410"/>
      <c r="V102" s="103">
        <f t="shared" si="70"/>
        <v>0</v>
      </c>
      <c r="W102" s="79"/>
      <c r="X102" s="72"/>
      <c r="Y102" s="27">
        <f t="shared" si="76"/>
        <v>0</v>
      </c>
      <c r="Z102" s="410"/>
      <c r="AA102" s="80">
        <f t="shared" si="77"/>
        <v>0</v>
      </c>
    </row>
    <row r="103" spans="1:27" ht="96.6" x14ac:dyDescent="0.3">
      <c r="A103" s="432"/>
      <c r="B103" s="189" t="s">
        <v>57</v>
      </c>
      <c r="C103" s="503"/>
      <c r="D103" s="501" t="s">
        <v>665</v>
      </c>
      <c r="E103" s="527" t="s">
        <v>666</v>
      </c>
      <c r="F103" s="527" t="s">
        <v>495</v>
      </c>
      <c r="G103" s="500" t="s">
        <v>656</v>
      </c>
      <c r="H103" s="79"/>
      <c r="I103" s="72"/>
      <c r="J103" s="27">
        <f t="shared" si="71"/>
        <v>0</v>
      </c>
      <c r="K103" s="411"/>
      <c r="L103" s="80">
        <f t="shared" si="72"/>
        <v>0</v>
      </c>
      <c r="M103" s="79"/>
      <c r="N103" s="72"/>
      <c r="O103" s="27">
        <f t="shared" si="73"/>
        <v>0</v>
      </c>
      <c r="P103" s="411"/>
      <c r="Q103" s="80">
        <f t="shared" si="74"/>
        <v>0</v>
      </c>
      <c r="R103" s="79"/>
      <c r="S103" s="72"/>
      <c r="T103" s="27">
        <f t="shared" si="75"/>
        <v>0</v>
      </c>
      <c r="U103" s="411"/>
      <c r="V103" s="102">
        <f t="shared" si="70"/>
        <v>0</v>
      </c>
      <c r="W103" s="79"/>
      <c r="X103" s="72"/>
      <c r="Y103" s="27">
        <f t="shared" si="76"/>
        <v>0</v>
      </c>
      <c r="Z103" s="411"/>
      <c r="AA103" s="80">
        <f t="shared" si="77"/>
        <v>0</v>
      </c>
    </row>
    <row r="104" spans="1:27" ht="41.4" x14ac:dyDescent="0.3">
      <c r="A104" s="432"/>
      <c r="B104" s="189" t="s">
        <v>57</v>
      </c>
      <c r="C104" s="503"/>
      <c r="D104" s="501" t="s">
        <v>667</v>
      </c>
      <c r="E104" s="527" t="s">
        <v>668</v>
      </c>
      <c r="F104" s="527" t="s">
        <v>495</v>
      </c>
      <c r="G104" s="500" t="s">
        <v>656</v>
      </c>
      <c r="H104" s="79"/>
      <c r="I104" s="72"/>
      <c r="J104" s="27">
        <f t="shared" si="71"/>
        <v>0</v>
      </c>
      <c r="K104" s="411"/>
      <c r="L104" s="80">
        <f t="shared" si="72"/>
        <v>0</v>
      </c>
      <c r="M104" s="79"/>
      <c r="N104" s="72"/>
      <c r="O104" s="27">
        <f t="shared" si="73"/>
        <v>0</v>
      </c>
      <c r="P104" s="411"/>
      <c r="Q104" s="80">
        <f t="shared" si="74"/>
        <v>0</v>
      </c>
      <c r="R104" s="79"/>
      <c r="S104" s="72"/>
      <c r="T104" s="27">
        <f t="shared" si="75"/>
        <v>0</v>
      </c>
      <c r="U104" s="411"/>
      <c r="V104" s="103">
        <f t="shared" si="70"/>
        <v>0</v>
      </c>
      <c r="W104" s="79"/>
      <c r="X104" s="72"/>
      <c r="Y104" s="27">
        <f t="shared" si="76"/>
        <v>0</v>
      </c>
      <c r="Z104" s="411"/>
      <c r="AA104" s="80">
        <f t="shared" si="77"/>
        <v>0</v>
      </c>
    </row>
    <row r="105" spans="1:27" ht="55.2" x14ac:dyDescent="0.3">
      <c r="A105" s="432"/>
      <c r="B105" s="189" t="s">
        <v>58</v>
      </c>
      <c r="C105" s="503"/>
      <c r="D105" s="501" t="s">
        <v>669</v>
      </c>
      <c r="E105" s="527" t="s">
        <v>670</v>
      </c>
      <c r="F105" s="527" t="s">
        <v>495</v>
      </c>
      <c r="G105" s="500" t="s">
        <v>656</v>
      </c>
      <c r="H105" s="79"/>
      <c r="I105" s="72"/>
      <c r="J105" s="27">
        <f t="shared" si="71"/>
        <v>0</v>
      </c>
      <c r="K105" s="411"/>
      <c r="L105" s="80">
        <f t="shared" si="72"/>
        <v>0</v>
      </c>
      <c r="M105" s="79"/>
      <c r="N105" s="72"/>
      <c r="O105" s="27">
        <f t="shared" si="73"/>
        <v>0</v>
      </c>
      <c r="P105" s="411"/>
      <c r="Q105" s="80">
        <f t="shared" si="74"/>
        <v>0</v>
      </c>
      <c r="R105" s="79"/>
      <c r="S105" s="72"/>
      <c r="T105" s="27">
        <f t="shared" si="75"/>
        <v>0</v>
      </c>
      <c r="U105" s="411"/>
      <c r="V105" s="80">
        <f t="shared" si="70"/>
        <v>0</v>
      </c>
      <c r="W105" s="79"/>
      <c r="X105" s="72"/>
      <c r="Y105" s="27">
        <f t="shared" si="76"/>
        <v>0</v>
      </c>
      <c r="Z105" s="411"/>
      <c r="AA105" s="80">
        <f t="shared" si="77"/>
        <v>0</v>
      </c>
    </row>
    <row r="106" spans="1:27" ht="27.6" x14ac:dyDescent="0.3">
      <c r="A106" s="432"/>
      <c r="B106" s="231" t="s">
        <v>59</v>
      </c>
      <c r="C106" s="503"/>
      <c r="D106" s="501" t="s">
        <v>671</v>
      </c>
      <c r="E106" s="527" t="s">
        <v>672</v>
      </c>
      <c r="F106" s="527" t="s">
        <v>673</v>
      </c>
      <c r="G106" s="500" t="s">
        <v>656</v>
      </c>
      <c r="H106" s="79"/>
      <c r="I106" s="72"/>
      <c r="J106" s="27">
        <f t="shared" si="71"/>
        <v>0</v>
      </c>
      <c r="K106" s="411"/>
      <c r="L106" s="80">
        <f t="shared" si="72"/>
        <v>0</v>
      </c>
      <c r="M106" s="79"/>
      <c r="N106" s="72"/>
      <c r="O106" s="27">
        <f t="shared" si="73"/>
        <v>0</v>
      </c>
      <c r="P106" s="411"/>
      <c r="Q106" s="80">
        <f t="shared" si="74"/>
        <v>0</v>
      </c>
      <c r="R106" s="79"/>
      <c r="S106" s="72"/>
      <c r="T106" s="27">
        <f t="shared" si="75"/>
        <v>0</v>
      </c>
      <c r="U106" s="411"/>
      <c r="V106" s="230">
        <f t="shared" si="70"/>
        <v>0</v>
      </c>
      <c r="W106" s="79"/>
      <c r="X106" s="72"/>
      <c r="Y106" s="27">
        <f t="shared" si="76"/>
        <v>0</v>
      </c>
      <c r="Z106" s="411"/>
      <c r="AA106" s="80">
        <f t="shared" si="77"/>
        <v>0</v>
      </c>
    </row>
    <row r="107" spans="1:27" ht="27.6" customHeight="1" x14ac:dyDescent="0.3">
      <c r="A107" s="432"/>
      <c r="B107" s="231" t="s">
        <v>60</v>
      </c>
      <c r="C107" s="503"/>
      <c r="D107" s="501" t="s">
        <v>674</v>
      </c>
      <c r="E107" s="527" t="s">
        <v>675</v>
      </c>
      <c r="F107" s="527" t="s">
        <v>676</v>
      </c>
      <c r="G107" s="500" t="s">
        <v>656</v>
      </c>
      <c r="H107" s="79"/>
      <c r="I107" s="72"/>
      <c r="J107" s="27">
        <f t="shared" si="71"/>
        <v>0</v>
      </c>
      <c r="K107" s="412"/>
      <c r="L107" s="80">
        <f t="shared" si="72"/>
        <v>0</v>
      </c>
      <c r="M107" s="79"/>
      <c r="N107" s="72"/>
      <c r="O107" s="27">
        <f t="shared" si="73"/>
        <v>0</v>
      </c>
      <c r="P107" s="412"/>
      <c r="Q107" s="80">
        <f t="shared" si="74"/>
        <v>0</v>
      </c>
      <c r="R107" s="79"/>
      <c r="S107" s="72"/>
      <c r="T107" s="27">
        <f t="shared" si="75"/>
        <v>0</v>
      </c>
      <c r="U107" s="412"/>
      <c r="V107" s="102">
        <f t="shared" si="70"/>
        <v>0</v>
      </c>
      <c r="W107" s="79"/>
      <c r="X107" s="72"/>
      <c r="Y107" s="27">
        <f t="shared" si="76"/>
        <v>0</v>
      </c>
      <c r="Z107" s="412"/>
      <c r="AA107" s="80">
        <f t="shared" si="77"/>
        <v>0</v>
      </c>
    </row>
    <row r="108" spans="1:27" ht="27.6" customHeight="1" x14ac:dyDescent="0.3">
      <c r="A108" s="432"/>
      <c r="B108" s="307" t="s">
        <v>61</v>
      </c>
      <c r="C108" s="503" t="s">
        <v>677</v>
      </c>
      <c r="D108" s="501" t="s">
        <v>678</v>
      </c>
      <c r="E108" s="311" t="s">
        <v>679</v>
      </c>
      <c r="F108" s="311" t="s">
        <v>680</v>
      </c>
      <c r="G108" s="500" t="s">
        <v>656</v>
      </c>
      <c r="H108" s="79"/>
      <c r="I108" s="72"/>
      <c r="J108" s="27">
        <f t="shared" si="71"/>
        <v>0</v>
      </c>
      <c r="K108" s="417"/>
      <c r="L108" s="80">
        <f t="shared" si="72"/>
        <v>0</v>
      </c>
      <c r="M108" s="79"/>
      <c r="N108" s="72"/>
      <c r="O108" s="27">
        <f t="shared" si="73"/>
        <v>0</v>
      </c>
      <c r="P108" s="417"/>
      <c r="Q108" s="80">
        <f t="shared" si="74"/>
        <v>0</v>
      </c>
      <c r="R108" s="79"/>
      <c r="S108" s="72"/>
      <c r="T108" s="27">
        <f t="shared" si="75"/>
        <v>0</v>
      </c>
      <c r="U108" s="417"/>
      <c r="V108" s="103">
        <f t="shared" si="70"/>
        <v>0</v>
      </c>
      <c r="W108" s="79"/>
      <c r="X108" s="72"/>
      <c r="Y108" s="27">
        <f t="shared" si="76"/>
        <v>0</v>
      </c>
      <c r="Z108" s="417"/>
      <c r="AA108" s="80">
        <f t="shared" si="77"/>
        <v>0</v>
      </c>
    </row>
    <row r="109" spans="1:27" x14ac:dyDescent="0.3">
      <c r="A109" s="432"/>
      <c r="B109" s="307"/>
      <c r="C109" s="503"/>
      <c r="D109" s="501" t="s">
        <v>681</v>
      </c>
      <c r="E109" s="311"/>
      <c r="F109" s="311"/>
      <c r="G109" s="500" t="s">
        <v>656</v>
      </c>
      <c r="H109" s="79"/>
      <c r="I109" s="72"/>
      <c r="J109" s="27">
        <f t="shared" si="71"/>
        <v>0</v>
      </c>
      <c r="K109" s="418"/>
      <c r="L109" s="80">
        <f t="shared" si="72"/>
        <v>0</v>
      </c>
      <c r="M109" s="79"/>
      <c r="N109" s="72"/>
      <c r="O109" s="27">
        <f t="shared" si="73"/>
        <v>0</v>
      </c>
      <c r="P109" s="418"/>
      <c r="Q109" s="80">
        <f t="shared" si="74"/>
        <v>0</v>
      </c>
      <c r="R109" s="79"/>
      <c r="S109" s="72"/>
      <c r="T109" s="27">
        <f t="shared" si="75"/>
        <v>0</v>
      </c>
      <c r="U109" s="418"/>
      <c r="V109" s="102">
        <f t="shared" si="70"/>
        <v>0</v>
      </c>
      <c r="W109" s="79"/>
      <c r="X109" s="72"/>
      <c r="Y109" s="27">
        <f t="shared" si="76"/>
        <v>0</v>
      </c>
      <c r="Z109" s="418"/>
      <c r="AA109" s="80">
        <f t="shared" si="77"/>
        <v>0</v>
      </c>
    </row>
    <row r="110" spans="1:27" ht="15" thickBot="1" x14ac:dyDescent="0.35">
      <c r="A110" s="433"/>
      <c r="B110" s="307"/>
      <c r="C110" s="504"/>
      <c r="D110" s="499" t="s">
        <v>682</v>
      </c>
      <c r="E110" s="601"/>
      <c r="F110" s="601"/>
      <c r="G110" s="498" t="s">
        <v>656</v>
      </c>
      <c r="H110" s="81"/>
      <c r="I110" s="82"/>
      <c r="J110" s="104">
        <f t="shared" si="71"/>
        <v>0</v>
      </c>
      <c r="K110" s="419"/>
      <c r="L110" s="92">
        <f t="shared" si="72"/>
        <v>0</v>
      </c>
      <c r="M110" s="79"/>
      <c r="N110" s="72"/>
      <c r="O110" s="104">
        <f t="shared" si="73"/>
        <v>0</v>
      </c>
      <c r="P110" s="419"/>
      <c r="Q110" s="92">
        <f t="shared" si="74"/>
        <v>0</v>
      </c>
      <c r="R110" s="81"/>
      <c r="S110" s="82"/>
      <c r="T110" s="104">
        <f t="shared" si="75"/>
        <v>0</v>
      </c>
      <c r="U110" s="419"/>
      <c r="V110" s="182">
        <f t="shared" si="70"/>
        <v>0</v>
      </c>
      <c r="W110" s="79"/>
      <c r="X110" s="72"/>
      <c r="Y110" s="104">
        <f t="shared" si="76"/>
        <v>0</v>
      </c>
      <c r="Z110" s="419"/>
      <c r="AA110" s="92">
        <f>IFERROR(IF(G110="Según demanda",(W110+R110+M110+H110)/(I110+N109+S110+X110),(W110+R110+M110+H110)/G110),0)</f>
        <v>0</v>
      </c>
    </row>
    <row r="111" spans="1:27" ht="165.6" x14ac:dyDescent="0.3">
      <c r="A111" s="188" t="s">
        <v>391</v>
      </c>
      <c r="B111" s="290" t="s">
        <v>357</v>
      </c>
      <c r="C111" s="525" t="s">
        <v>880</v>
      </c>
      <c r="D111" s="552" t="s">
        <v>881</v>
      </c>
      <c r="E111" s="525" t="s">
        <v>882</v>
      </c>
      <c r="F111" s="562" t="s">
        <v>932</v>
      </c>
      <c r="G111" s="562" t="s">
        <v>933</v>
      </c>
      <c r="H111" s="205"/>
      <c r="I111" s="207"/>
      <c r="J111" s="211">
        <f t="shared" ref="J111:J128" si="78">IFERROR((H111/I111),0)</f>
        <v>0</v>
      </c>
      <c r="K111" s="217"/>
      <c r="L111" s="183">
        <f t="shared" ref="L111:L128" si="79">IFERROR(IF(G111="Según demanda",H111/I111,H111/G111),0)</f>
        <v>0</v>
      </c>
      <c r="M111" s="205"/>
      <c r="N111" s="207"/>
      <c r="O111" s="211">
        <f t="shared" ref="O111:O128" si="80">IFERROR((M111/N111),0)</f>
        <v>0</v>
      </c>
      <c r="P111" s="217"/>
      <c r="Q111" s="183">
        <v>0.16</v>
      </c>
      <c r="R111" s="205"/>
      <c r="S111" s="207"/>
      <c r="T111" s="211">
        <f t="shared" ref="T111:T128" si="81">IFERROR((R111/S111),0)</f>
        <v>0</v>
      </c>
      <c r="U111" s="217"/>
      <c r="V111" s="183">
        <f t="shared" ref="V111:V128" si="82">IFERROR(IF(G111="Según demanda",(R111+M111+H111)/(I111+N111+S111),(R111+M111+H111)/G111),0)</f>
        <v>0</v>
      </c>
      <c r="W111" s="147"/>
      <c r="X111" s="207"/>
      <c r="Y111" s="211">
        <f t="shared" ref="Y111:Y127" si="83">IFERROR((W111/X111),0)</f>
        <v>0</v>
      </c>
      <c r="Z111" s="217"/>
      <c r="AA111" s="183">
        <f t="shared" ref="AA111:AA128" si="84">IFERROR(IF(G111="Según demanda",(W111+R111+M111+H111)/(I111+N111+S111+X111),(W111+R111+M111+H111)/G111),0)</f>
        <v>0</v>
      </c>
    </row>
    <row r="112" spans="1:27" ht="207" x14ac:dyDescent="0.3">
      <c r="A112" s="188" t="s">
        <v>391</v>
      </c>
      <c r="B112" s="291" t="s">
        <v>358</v>
      </c>
      <c r="C112" s="525" t="s">
        <v>883</v>
      </c>
      <c r="D112" s="557" t="s">
        <v>884</v>
      </c>
      <c r="E112" s="602" t="s">
        <v>885</v>
      </c>
      <c r="F112" s="562" t="s">
        <v>934</v>
      </c>
      <c r="G112" s="537" t="s">
        <v>935</v>
      </c>
      <c r="H112" s="205"/>
      <c r="I112" s="207"/>
      <c r="J112" s="211">
        <f t="shared" si="78"/>
        <v>0</v>
      </c>
      <c r="K112" s="223"/>
      <c r="L112" s="183">
        <f t="shared" si="79"/>
        <v>0</v>
      </c>
      <c r="M112" s="205"/>
      <c r="N112" s="207"/>
      <c r="O112" s="211">
        <f t="shared" si="80"/>
        <v>0</v>
      </c>
      <c r="P112" s="223"/>
      <c r="Q112" s="183">
        <f t="shared" ref="Q112:Q128" si="85">IFERROR(IF(G112="Según demanda",(M112+H112)/(I112+N112),(M112+H112)/G112),0)</f>
        <v>0</v>
      </c>
      <c r="R112" s="205"/>
      <c r="S112" s="207"/>
      <c r="T112" s="211">
        <f t="shared" si="81"/>
        <v>0</v>
      </c>
      <c r="U112" s="223"/>
      <c r="V112" s="183">
        <f t="shared" si="82"/>
        <v>0</v>
      </c>
      <c r="W112" s="147"/>
      <c r="X112" s="207"/>
      <c r="Y112" s="211">
        <f t="shared" si="83"/>
        <v>0</v>
      </c>
      <c r="Z112" s="223"/>
      <c r="AA112" s="183">
        <f t="shared" si="84"/>
        <v>0</v>
      </c>
    </row>
    <row r="113" spans="1:27" ht="143.4" customHeight="1" x14ac:dyDescent="0.3">
      <c r="A113" s="188" t="s">
        <v>391</v>
      </c>
      <c r="B113" s="292" t="s">
        <v>359</v>
      </c>
      <c r="C113" s="525" t="s">
        <v>886</v>
      </c>
      <c r="D113" s="558" t="s">
        <v>887</v>
      </c>
      <c r="E113" s="607" t="s">
        <v>964</v>
      </c>
      <c r="F113" s="525" t="s">
        <v>936</v>
      </c>
      <c r="G113" s="537" t="s">
        <v>937</v>
      </c>
      <c r="H113" s="209"/>
      <c r="I113" s="214"/>
      <c r="J113" s="213">
        <f t="shared" si="78"/>
        <v>0</v>
      </c>
      <c r="K113" s="219"/>
      <c r="L113" s="210">
        <f t="shared" si="79"/>
        <v>0</v>
      </c>
      <c r="M113" s="209"/>
      <c r="N113" s="214"/>
      <c r="O113" s="213">
        <f t="shared" si="80"/>
        <v>0</v>
      </c>
      <c r="P113" s="219"/>
      <c r="Q113" s="210">
        <f t="shared" si="85"/>
        <v>0</v>
      </c>
      <c r="R113" s="147"/>
      <c r="S113" s="207"/>
      <c r="T113" s="211">
        <f t="shared" si="81"/>
        <v>0</v>
      </c>
      <c r="U113" s="218"/>
      <c r="V113" s="183">
        <f t="shared" si="82"/>
        <v>0</v>
      </c>
      <c r="W113" s="147"/>
      <c r="X113" s="207"/>
      <c r="Y113" s="211">
        <f t="shared" si="83"/>
        <v>0</v>
      </c>
      <c r="Z113" s="218"/>
      <c r="AA113" s="183">
        <f t="shared" si="84"/>
        <v>0</v>
      </c>
    </row>
    <row r="114" spans="1:27" ht="151.80000000000001" x14ac:dyDescent="0.3">
      <c r="A114" s="188" t="s">
        <v>391</v>
      </c>
      <c r="B114" s="293" t="s">
        <v>398</v>
      </c>
      <c r="C114" s="525" t="s">
        <v>888</v>
      </c>
      <c r="D114" s="554" t="s">
        <v>889</v>
      </c>
      <c r="E114" s="608" t="s">
        <v>965</v>
      </c>
      <c r="F114" s="525" t="s">
        <v>938</v>
      </c>
      <c r="G114" s="537" t="s">
        <v>939</v>
      </c>
      <c r="H114" s="209"/>
      <c r="I114" s="214"/>
      <c r="J114" s="211">
        <f t="shared" si="78"/>
        <v>0</v>
      </c>
      <c r="K114" s="221"/>
      <c r="L114" s="183">
        <f t="shared" si="79"/>
        <v>0</v>
      </c>
      <c r="M114" s="209"/>
      <c r="N114" s="214"/>
      <c r="O114" s="213">
        <f t="shared" si="80"/>
        <v>0</v>
      </c>
      <c r="P114" s="221"/>
      <c r="Q114" s="210">
        <f t="shared" si="85"/>
        <v>0</v>
      </c>
      <c r="R114" s="147"/>
      <c r="S114" s="207"/>
      <c r="T114" s="211">
        <f t="shared" si="81"/>
        <v>0</v>
      </c>
      <c r="U114" s="221"/>
      <c r="V114" s="183">
        <f t="shared" si="82"/>
        <v>0</v>
      </c>
      <c r="W114" s="147"/>
      <c r="X114" s="207"/>
      <c r="Y114" s="211">
        <f t="shared" si="83"/>
        <v>0</v>
      </c>
      <c r="Z114" s="218"/>
      <c r="AA114" s="183">
        <f t="shared" si="84"/>
        <v>0</v>
      </c>
    </row>
    <row r="115" spans="1:27" ht="96.6" x14ac:dyDescent="0.3">
      <c r="A115" s="188" t="s">
        <v>391</v>
      </c>
      <c r="B115" s="290" t="s">
        <v>399</v>
      </c>
      <c r="C115" s="554" t="s">
        <v>890</v>
      </c>
      <c r="D115" s="559" t="s">
        <v>891</v>
      </c>
      <c r="E115" s="537" t="s">
        <v>892</v>
      </c>
      <c r="F115" s="562" t="s">
        <v>940</v>
      </c>
      <c r="G115" s="533" t="s">
        <v>941</v>
      </c>
      <c r="H115" s="147"/>
      <c r="I115" s="147"/>
      <c r="J115" s="211">
        <f t="shared" si="78"/>
        <v>0</v>
      </c>
      <c r="K115" s="218"/>
      <c r="L115" s="183">
        <f t="shared" si="79"/>
        <v>0</v>
      </c>
      <c r="M115" s="209"/>
      <c r="N115" s="214"/>
      <c r="O115" s="213">
        <f t="shared" si="80"/>
        <v>0</v>
      </c>
      <c r="P115" s="218"/>
      <c r="Q115" s="210">
        <f t="shared" si="85"/>
        <v>0</v>
      </c>
      <c r="R115" s="147"/>
      <c r="S115" s="207"/>
      <c r="T115" s="211">
        <f t="shared" si="81"/>
        <v>0</v>
      </c>
      <c r="U115" s="218"/>
      <c r="V115" s="183">
        <f t="shared" si="82"/>
        <v>0</v>
      </c>
      <c r="W115" s="147"/>
      <c r="X115" s="207"/>
      <c r="Y115" s="211">
        <f t="shared" si="83"/>
        <v>0</v>
      </c>
      <c r="Z115" s="218"/>
      <c r="AA115" s="183">
        <f t="shared" si="84"/>
        <v>0</v>
      </c>
    </row>
    <row r="116" spans="1:27" ht="234.6" x14ac:dyDescent="0.3">
      <c r="A116" s="188" t="s">
        <v>391</v>
      </c>
      <c r="B116" s="291" t="s">
        <v>400</v>
      </c>
      <c r="C116" s="536" t="s">
        <v>893</v>
      </c>
      <c r="D116" s="534" t="s">
        <v>894</v>
      </c>
      <c r="E116" s="525" t="s">
        <v>895</v>
      </c>
      <c r="F116" s="527" t="s">
        <v>942</v>
      </c>
      <c r="G116" s="533" t="s">
        <v>943</v>
      </c>
      <c r="H116" s="205"/>
      <c r="I116" s="207"/>
      <c r="J116" s="211">
        <f t="shared" si="78"/>
        <v>0</v>
      </c>
      <c r="K116" s="223"/>
      <c r="L116" s="183">
        <f t="shared" si="79"/>
        <v>0</v>
      </c>
      <c r="M116" s="205"/>
      <c r="N116" s="207"/>
      <c r="O116" s="211">
        <f t="shared" si="80"/>
        <v>0</v>
      </c>
      <c r="P116" s="224"/>
      <c r="Q116" s="183">
        <f t="shared" si="85"/>
        <v>0</v>
      </c>
      <c r="R116" s="147"/>
      <c r="S116" s="207"/>
      <c r="T116" s="211">
        <f t="shared" si="81"/>
        <v>0</v>
      </c>
      <c r="U116" s="224"/>
      <c r="V116" s="183">
        <f t="shared" si="82"/>
        <v>0</v>
      </c>
      <c r="W116" s="147"/>
      <c r="X116" s="207"/>
      <c r="Y116" s="211">
        <f t="shared" si="83"/>
        <v>0</v>
      </c>
      <c r="Z116" s="223"/>
      <c r="AA116" s="183">
        <f t="shared" si="84"/>
        <v>0</v>
      </c>
    </row>
    <row r="117" spans="1:27" ht="151.80000000000001" x14ac:dyDescent="0.3">
      <c r="A117" s="188" t="s">
        <v>391</v>
      </c>
      <c r="B117" s="294" t="s">
        <v>401</v>
      </c>
      <c r="C117" s="536" t="s">
        <v>896</v>
      </c>
      <c r="D117" s="534" t="s">
        <v>897</v>
      </c>
      <c r="E117" s="525" t="s">
        <v>898</v>
      </c>
      <c r="F117" s="562" t="s">
        <v>944</v>
      </c>
      <c r="G117" s="536" t="s">
        <v>945</v>
      </c>
      <c r="H117" s="205"/>
      <c r="I117" s="207"/>
      <c r="J117" s="211">
        <f t="shared" si="78"/>
        <v>0</v>
      </c>
      <c r="K117" s="223"/>
      <c r="L117" s="183">
        <f t="shared" si="79"/>
        <v>0</v>
      </c>
      <c r="M117" s="205"/>
      <c r="N117" s="207"/>
      <c r="O117" s="211">
        <f t="shared" si="80"/>
        <v>0</v>
      </c>
      <c r="P117" s="223"/>
      <c r="Q117" s="183">
        <f t="shared" si="85"/>
        <v>0</v>
      </c>
      <c r="R117" s="147"/>
      <c r="S117" s="207"/>
      <c r="T117" s="211">
        <f t="shared" si="81"/>
        <v>0</v>
      </c>
      <c r="U117" s="223"/>
      <c r="V117" s="183">
        <f t="shared" si="82"/>
        <v>0</v>
      </c>
      <c r="W117" s="147"/>
      <c r="X117" s="207"/>
      <c r="Y117" s="211">
        <f t="shared" si="83"/>
        <v>0</v>
      </c>
      <c r="Z117" s="223"/>
      <c r="AA117" s="183">
        <f t="shared" si="84"/>
        <v>0</v>
      </c>
    </row>
    <row r="118" spans="1:27" ht="69" x14ac:dyDescent="0.3">
      <c r="A118" s="188" t="s">
        <v>391</v>
      </c>
      <c r="B118" s="291" t="s">
        <v>45</v>
      </c>
      <c r="C118" s="536" t="s">
        <v>899</v>
      </c>
      <c r="D118" s="534" t="s">
        <v>900</v>
      </c>
      <c r="E118" s="536" t="s">
        <v>901</v>
      </c>
      <c r="F118" s="598" t="s">
        <v>946</v>
      </c>
      <c r="G118" s="536" t="s">
        <v>901</v>
      </c>
      <c r="H118" s="205"/>
      <c r="I118" s="207"/>
      <c r="J118" s="211">
        <f t="shared" si="78"/>
        <v>0</v>
      </c>
      <c r="K118" s="223"/>
      <c r="L118" s="183">
        <f t="shared" si="79"/>
        <v>0</v>
      </c>
      <c r="M118" s="206"/>
      <c r="N118" s="206"/>
      <c r="O118" s="211">
        <f t="shared" si="80"/>
        <v>0</v>
      </c>
      <c r="P118" s="223"/>
      <c r="Q118" s="183">
        <f t="shared" si="85"/>
        <v>0</v>
      </c>
      <c r="R118" s="93"/>
      <c r="S118" s="206"/>
      <c r="T118" s="211">
        <f t="shared" si="81"/>
        <v>0</v>
      </c>
      <c r="U118" s="223"/>
      <c r="V118" s="183">
        <f t="shared" si="82"/>
        <v>0</v>
      </c>
      <c r="W118" s="147"/>
      <c r="X118" s="207"/>
      <c r="Y118" s="211">
        <f t="shared" si="83"/>
        <v>0</v>
      </c>
      <c r="Z118" s="223"/>
      <c r="AA118" s="183">
        <f t="shared" si="84"/>
        <v>0</v>
      </c>
    </row>
    <row r="119" spans="1:27" ht="55.2" x14ac:dyDescent="0.3">
      <c r="A119" s="188" t="s">
        <v>391</v>
      </c>
      <c r="B119" s="291" t="s">
        <v>46</v>
      </c>
      <c r="C119" s="536" t="s">
        <v>902</v>
      </c>
      <c r="D119" s="525" t="s">
        <v>903</v>
      </c>
      <c r="E119" s="560" t="s">
        <v>904</v>
      </c>
      <c r="F119" s="599" t="s">
        <v>947</v>
      </c>
      <c r="G119" s="563" t="s">
        <v>904</v>
      </c>
      <c r="H119" s="205"/>
      <c r="I119" s="207"/>
      <c r="J119" s="211">
        <f t="shared" si="78"/>
        <v>0</v>
      </c>
      <c r="K119" s="223"/>
      <c r="L119" s="183">
        <f t="shared" si="79"/>
        <v>0</v>
      </c>
      <c r="M119" s="215"/>
      <c r="N119" s="207"/>
      <c r="O119" s="211">
        <f t="shared" si="80"/>
        <v>0</v>
      </c>
      <c r="P119" s="223"/>
      <c r="Q119" s="183">
        <f t="shared" si="85"/>
        <v>0</v>
      </c>
      <c r="R119" s="147"/>
      <c r="S119" s="207"/>
      <c r="T119" s="211">
        <f t="shared" si="81"/>
        <v>0</v>
      </c>
      <c r="U119" s="223"/>
      <c r="V119" s="183">
        <f t="shared" si="82"/>
        <v>0</v>
      </c>
      <c r="W119" s="147">
        <v>0</v>
      </c>
      <c r="X119" s="207">
        <v>0</v>
      </c>
      <c r="Y119" s="211">
        <f t="shared" si="83"/>
        <v>0</v>
      </c>
      <c r="Z119" s="223"/>
      <c r="AA119" s="183">
        <f t="shared" si="84"/>
        <v>0</v>
      </c>
    </row>
    <row r="120" spans="1:27" ht="90" x14ac:dyDescent="0.3">
      <c r="A120" s="188" t="s">
        <v>391</v>
      </c>
      <c r="B120" s="291" t="s">
        <v>47</v>
      </c>
      <c r="C120" s="556" t="s">
        <v>905</v>
      </c>
      <c r="D120" s="555" t="s">
        <v>906</v>
      </c>
      <c r="E120" s="556" t="s">
        <v>907</v>
      </c>
      <c r="F120" s="563" t="s">
        <v>948</v>
      </c>
      <c r="G120" s="563" t="s">
        <v>949</v>
      </c>
      <c r="H120" s="205"/>
      <c r="I120" s="207"/>
      <c r="J120" s="211">
        <f t="shared" si="78"/>
        <v>0</v>
      </c>
      <c r="K120" s="208"/>
      <c r="L120" s="146">
        <f t="shared" si="79"/>
        <v>0</v>
      </c>
      <c r="M120" s="215"/>
      <c r="N120" s="207"/>
      <c r="O120" s="211">
        <f t="shared" si="80"/>
        <v>0</v>
      </c>
      <c r="P120" s="208"/>
      <c r="Q120" s="183">
        <f t="shared" si="85"/>
        <v>0</v>
      </c>
      <c r="R120" s="147"/>
      <c r="S120" s="207"/>
      <c r="T120" s="211">
        <f t="shared" si="81"/>
        <v>0</v>
      </c>
      <c r="U120" s="208"/>
      <c r="V120" s="183">
        <f t="shared" si="82"/>
        <v>0</v>
      </c>
      <c r="W120" s="147">
        <v>0</v>
      </c>
      <c r="X120" s="207">
        <v>0</v>
      </c>
      <c r="Y120" s="211">
        <f t="shared" si="83"/>
        <v>0</v>
      </c>
      <c r="Z120" s="208"/>
      <c r="AA120" s="183">
        <f t="shared" si="84"/>
        <v>0</v>
      </c>
    </row>
    <row r="121" spans="1:27" ht="151.80000000000001" x14ac:dyDescent="0.3">
      <c r="A121" s="188" t="s">
        <v>391</v>
      </c>
      <c r="B121" s="291" t="s">
        <v>360</v>
      </c>
      <c r="C121" s="532" t="s">
        <v>908</v>
      </c>
      <c r="D121" s="553" t="s">
        <v>909</v>
      </c>
      <c r="E121" s="532" t="s">
        <v>910</v>
      </c>
      <c r="F121" s="532" t="s">
        <v>950</v>
      </c>
      <c r="G121" s="532" t="s">
        <v>951</v>
      </c>
      <c r="H121" s="205"/>
      <c r="I121" s="207"/>
      <c r="J121" s="211">
        <f t="shared" si="78"/>
        <v>0</v>
      </c>
      <c r="K121" s="208"/>
      <c r="L121" s="146">
        <f t="shared" si="79"/>
        <v>0</v>
      </c>
      <c r="M121" s="215"/>
      <c r="N121" s="207"/>
      <c r="O121" s="211">
        <f t="shared" si="80"/>
        <v>0</v>
      </c>
      <c r="P121" s="223"/>
      <c r="Q121" s="183">
        <f t="shared" si="85"/>
        <v>0</v>
      </c>
      <c r="R121" s="147"/>
      <c r="S121" s="207"/>
      <c r="T121" s="211">
        <f t="shared" si="81"/>
        <v>0</v>
      </c>
      <c r="U121" s="282"/>
      <c r="V121" s="183">
        <f t="shared" si="82"/>
        <v>0</v>
      </c>
      <c r="W121" s="147"/>
      <c r="X121" s="207"/>
      <c r="Y121" s="211">
        <f t="shared" si="83"/>
        <v>0</v>
      </c>
      <c r="Z121" s="282"/>
      <c r="AA121" s="183">
        <f t="shared" si="84"/>
        <v>0</v>
      </c>
    </row>
    <row r="122" spans="1:27" ht="110.4" x14ac:dyDescent="0.3">
      <c r="A122" s="188" t="s">
        <v>391</v>
      </c>
      <c r="B122" s="291" t="s">
        <v>402</v>
      </c>
      <c r="C122" s="532" t="s">
        <v>911</v>
      </c>
      <c r="D122" s="540" t="s">
        <v>912</v>
      </c>
      <c r="E122" s="542" t="s">
        <v>913</v>
      </c>
      <c r="F122" s="542" t="s">
        <v>952</v>
      </c>
      <c r="G122" s="542" t="s">
        <v>953</v>
      </c>
      <c r="H122" s="149"/>
      <c r="I122" s="148"/>
      <c r="J122" s="211">
        <f t="shared" si="78"/>
        <v>0</v>
      </c>
      <c r="K122" s="223"/>
      <c r="L122" s="146">
        <f t="shared" si="79"/>
        <v>0</v>
      </c>
      <c r="M122" s="212"/>
      <c r="N122" s="225"/>
      <c r="O122" s="211">
        <f t="shared" si="80"/>
        <v>0</v>
      </c>
      <c r="P122" s="226"/>
      <c r="Q122" s="183">
        <f t="shared" si="85"/>
        <v>0</v>
      </c>
      <c r="R122" s="283"/>
      <c r="S122" s="212"/>
      <c r="T122" s="211">
        <f t="shared" si="81"/>
        <v>0</v>
      </c>
      <c r="U122" s="282"/>
      <c r="V122" s="183">
        <f t="shared" si="82"/>
        <v>0</v>
      </c>
      <c r="W122" s="284"/>
      <c r="X122" s="285"/>
      <c r="Y122" s="211">
        <f t="shared" si="83"/>
        <v>0</v>
      </c>
      <c r="Z122" s="219"/>
      <c r="AA122" s="183">
        <f t="shared" si="84"/>
        <v>0</v>
      </c>
    </row>
    <row r="123" spans="1:27" ht="55.2" x14ac:dyDescent="0.3">
      <c r="A123" s="188" t="s">
        <v>391</v>
      </c>
      <c r="B123" s="291" t="s">
        <v>48</v>
      </c>
      <c r="C123" s="536" t="s">
        <v>914</v>
      </c>
      <c r="D123" s="536" t="s">
        <v>915</v>
      </c>
      <c r="E123" s="561" t="s">
        <v>916</v>
      </c>
      <c r="F123" s="561" t="s">
        <v>954</v>
      </c>
      <c r="G123" s="561" t="s">
        <v>955</v>
      </c>
      <c r="H123" s="205"/>
      <c r="I123" s="207"/>
      <c r="J123" s="211">
        <f t="shared" si="78"/>
        <v>0</v>
      </c>
      <c r="K123" s="223"/>
      <c r="L123" s="183">
        <f t="shared" si="79"/>
        <v>0</v>
      </c>
      <c r="M123" s="205"/>
      <c r="N123" s="207"/>
      <c r="O123" s="211">
        <f t="shared" si="80"/>
        <v>0</v>
      </c>
      <c r="P123" s="223"/>
      <c r="Q123" s="183">
        <f t="shared" si="85"/>
        <v>0</v>
      </c>
      <c r="R123" s="147"/>
      <c r="S123" s="207"/>
      <c r="T123" s="105">
        <f t="shared" si="81"/>
        <v>0</v>
      </c>
      <c r="U123" s="286"/>
      <c r="V123" s="183">
        <f t="shared" si="82"/>
        <v>0</v>
      </c>
      <c r="W123" s="147"/>
      <c r="X123" s="207"/>
      <c r="Y123" s="211">
        <f t="shared" si="83"/>
        <v>0</v>
      </c>
      <c r="Z123" s="286"/>
      <c r="AA123" s="183">
        <f t="shared" si="84"/>
        <v>0</v>
      </c>
    </row>
    <row r="124" spans="1:27" ht="69" x14ac:dyDescent="0.3">
      <c r="A124" s="188" t="s">
        <v>391</v>
      </c>
      <c r="B124" s="290" t="s">
        <v>361</v>
      </c>
      <c r="C124" s="536" t="s">
        <v>917</v>
      </c>
      <c r="D124" s="536" t="s">
        <v>918</v>
      </c>
      <c r="E124" s="536" t="s">
        <v>919</v>
      </c>
      <c r="F124" s="536" t="s">
        <v>956</v>
      </c>
      <c r="G124" s="536" t="s">
        <v>957</v>
      </c>
      <c r="H124" s="113"/>
      <c r="I124" s="205"/>
      <c r="J124" s="211">
        <f t="shared" si="78"/>
        <v>0</v>
      </c>
      <c r="K124" s="223"/>
      <c r="L124" s="183">
        <f t="shared" si="79"/>
        <v>0</v>
      </c>
      <c r="M124" s="215"/>
      <c r="N124" s="207"/>
      <c r="O124" s="211">
        <f t="shared" si="80"/>
        <v>0</v>
      </c>
      <c r="P124" s="226"/>
      <c r="Q124" s="183">
        <f t="shared" si="85"/>
        <v>0</v>
      </c>
      <c r="R124" s="147"/>
      <c r="S124" s="207"/>
      <c r="T124" s="105">
        <f t="shared" si="81"/>
        <v>0</v>
      </c>
      <c r="U124" s="282"/>
      <c r="V124" s="183">
        <f t="shared" si="82"/>
        <v>0</v>
      </c>
      <c r="W124" s="147"/>
      <c r="X124" s="207"/>
      <c r="Y124" s="211">
        <f t="shared" si="83"/>
        <v>0</v>
      </c>
      <c r="Z124" s="282"/>
      <c r="AA124" s="183">
        <f t="shared" si="84"/>
        <v>0</v>
      </c>
    </row>
    <row r="125" spans="1:27" ht="69" x14ac:dyDescent="0.3">
      <c r="A125" s="188" t="s">
        <v>391</v>
      </c>
      <c r="B125" s="290" t="s">
        <v>49</v>
      </c>
      <c r="C125" s="528" t="s">
        <v>920</v>
      </c>
      <c r="D125" s="553" t="s">
        <v>921</v>
      </c>
      <c r="E125" s="532" t="s">
        <v>922</v>
      </c>
      <c r="F125" s="532" t="s">
        <v>958</v>
      </c>
      <c r="G125" s="532" t="s">
        <v>959</v>
      </c>
      <c r="H125" s="205"/>
      <c r="I125" s="207"/>
      <c r="J125" s="211">
        <f t="shared" si="78"/>
        <v>0</v>
      </c>
      <c r="K125" s="223"/>
      <c r="L125" s="183">
        <f t="shared" si="79"/>
        <v>0</v>
      </c>
      <c r="M125" s="215"/>
      <c r="N125" s="207"/>
      <c r="O125" s="211">
        <f t="shared" si="80"/>
        <v>0</v>
      </c>
      <c r="P125" s="223"/>
      <c r="Q125" s="183">
        <f t="shared" si="85"/>
        <v>0</v>
      </c>
      <c r="R125" s="147"/>
      <c r="S125" s="207"/>
      <c r="T125" s="211">
        <f t="shared" si="81"/>
        <v>0</v>
      </c>
      <c r="U125" s="223"/>
      <c r="V125" s="183">
        <f t="shared" si="82"/>
        <v>0</v>
      </c>
      <c r="W125" s="147"/>
      <c r="X125" s="207"/>
      <c r="Y125" s="211">
        <f t="shared" si="83"/>
        <v>0</v>
      </c>
      <c r="Z125" s="107"/>
      <c r="AA125" s="183">
        <f t="shared" si="84"/>
        <v>0</v>
      </c>
    </row>
    <row r="126" spans="1:27" ht="55.2" x14ac:dyDescent="0.3">
      <c r="A126" s="188" t="s">
        <v>391</v>
      </c>
      <c r="B126" s="290" t="s">
        <v>50</v>
      </c>
      <c r="C126" s="532" t="s">
        <v>923</v>
      </c>
      <c r="D126" s="553" t="s">
        <v>924</v>
      </c>
      <c r="E126" s="532" t="s">
        <v>925</v>
      </c>
      <c r="F126" s="532" t="s">
        <v>960</v>
      </c>
      <c r="G126" s="532" t="s">
        <v>961</v>
      </c>
      <c r="H126" s="205"/>
      <c r="I126" s="207"/>
      <c r="J126" s="211">
        <f t="shared" si="78"/>
        <v>0</v>
      </c>
      <c r="K126" s="223"/>
      <c r="L126" s="183">
        <f t="shared" si="79"/>
        <v>0</v>
      </c>
      <c r="M126" s="205"/>
      <c r="N126" s="207"/>
      <c r="O126" s="211">
        <f t="shared" si="80"/>
        <v>0</v>
      </c>
      <c r="P126" s="216"/>
      <c r="Q126" s="183">
        <f t="shared" si="85"/>
        <v>0</v>
      </c>
      <c r="R126" s="147"/>
      <c r="S126" s="207"/>
      <c r="T126" s="105">
        <f t="shared" si="81"/>
        <v>0</v>
      </c>
      <c r="U126" s="287"/>
      <c r="V126" s="183">
        <f t="shared" si="82"/>
        <v>0</v>
      </c>
      <c r="W126" s="147"/>
      <c r="X126" s="207"/>
      <c r="Y126" s="211">
        <f t="shared" si="83"/>
        <v>0</v>
      </c>
      <c r="Z126" s="219"/>
      <c r="AA126" s="183">
        <f t="shared" si="84"/>
        <v>0</v>
      </c>
    </row>
    <row r="127" spans="1:27" ht="55.2" x14ac:dyDescent="0.3">
      <c r="A127" s="188" t="s">
        <v>391</v>
      </c>
      <c r="B127" s="290" t="s">
        <v>51</v>
      </c>
      <c r="C127" s="536" t="s">
        <v>926</v>
      </c>
      <c r="D127" s="536" t="s">
        <v>927</v>
      </c>
      <c r="E127" s="536" t="s">
        <v>928</v>
      </c>
      <c r="F127" s="600" t="s">
        <v>928</v>
      </c>
      <c r="G127" s="536" t="s">
        <v>611</v>
      </c>
      <c r="H127" s="205"/>
      <c r="I127" s="207"/>
      <c r="J127" s="211">
        <f t="shared" si="78"/>
        <v>0</v>
      </c>
      <c r="K127" s="223"/>
      <c r="L127" s="183">
        <f>IFERROR(IF(G127="Según demanda",H127/I127,H127/G127),0)</f>
        <v>0</v>
      </c>
      <c r="M127" s="205"/>
      <c r="N127" s="207"/>
      <c r="O127" s="211">
        <f t="shared" si="80"/>
        <v>0</v>
      </c>
      <c r="P127" s="223"/>
      <c r="Q127" s="183">
        <f t="shared" si="85"/>
        <v>0</v>
      </c>
      <c r="R127" s="147"/>
      <c r="S127" s="147"/>
      <c r="T127" s="211">
        <f t="shared" si="81"/>
        <v>0</v>
      </c>
      <c r="U127" s="288"/>
      <c r="V127" s="183">
        <f t="shared" si="82"/>
        <v>0</v>
      </c>
      <c r="W127" s="207"/>
      <c r="X127" s="207"/>
      <c r="Y127" s="211">
        <f t="shared" si="83"/>
        <v>0</v>
      </c>
      <c r="Z127" s="107"/>
      <c r="AA127" s="183">
        <f t="shared" si="84"/>
        <v>0</v>
      </c>
    </row>
    <row r="128" spans="1:27" ht="97.2" thickBot="1" x14ac:dyDescent="0.35">
      <c r="A128" s="188" t="s">
        <v>391</v>
      </c>
      <c r="B128" s="291" t="s">
        <v>52</v>
      </c>
      <c r="C128" s="542" t="s">
        <v>929</v>
      </c>
      <c r="D128" s="540" t="s">
        <v>930</v>
      </c>
      <c r="E128" s="542" t="s">
        <v>931</v>
      </c>
      <c r="F128" s="532" t="s">
        <v>962</v>
      </c>
      <c r="G128" s="536" t="s">
        <v>611</v>
      </c>
      <c r="H128" s="205"/>
      <c r="I128" s="207"/>
      <c r="J128" s="211">
        <f t="shared" si="78"/>
        <v>0</v>
      </c>
      <c r="K128" s="223"/>
      <c r="L128" s="183">
        <f t="shared" si="79"/>
        <v>0</v>
      </c>
      <c r="M128" s="215"/>
      <c r="N128" s="207"/>
      <c r="O128" s="211">
        <f t="shared" si="80"/>
        <v>0</v>
      </c>
      <c r="P128" s="223"/>
      <c r="Q128" s="183">
        <f t="shared" si="85"/>
        <v>0</v>
      </c>
      <c r="R128" s="147"/>
      <c r="S128" s="207"/>
      <c r="T128" s="105">
        <f t="shared" si="81"/>
        <v>0</v>
      </c>
      <c r="U128" s="107"/>
      <c r="V128" s="183">
        <f t="shared" si="82"/>
        <v>0</v>
      </c>
      <c r="W128" s="147"/>
      <c r="X128" s="207"/>
      <c r="Y128" s="211"/>
      <c r="Z128" s="289"/>
      <c r="AA128" s="183">
        <f t="shared" si="84"/>
        <v>0</v>
      </c>
    </row>
    <row r="129" spans="1:27" ht="41.4" customHeight="1" x14ac:dyDescent="0.3">
      <c r="A129" s="434" t="s">
        <v>44</v>
      </c>
      <c r="B129" s="306" t="s">
        <v>362</v>
      </c>
      <c r="C129" s="397" t="s">
        <v>362</v>
      </c>
      <c r="D129" s="483" t="s">
        <v>608</v>
      </c>
      <c r="E129" s="483" t="s">
        <v>609</v>
      </c>
      <c r="F129" s="483" t="s">
        <v>610</v>
      </c>
      <c r="G129" s="485" t="s">
        <v>611</v>
      </c>
      <c r="H129" s="194"/>
      <c r="I129" s="227"/>
      <c r="J129" s="228"/>
      <c r="K129" s="146"/>
      <c r="L129" s="205">
        <f>8+12+15</f>
        <v>35</v>
      </c>
      <c r="M129" s="205"/>
      <c r="N129" s="227"/>
      <c r="O129" s="228"/>
      <c r="P129" s="183"/>
      <c r="Q129" s="272">
        <v>46</v>
      </c>
      <c r="R129" s="273"/>
      <c r="S129" s="227"/>
      <c r="T129" s="274"/>
      <c r="U129" s="183"/>
      <c r="V129" s="272"/>
      <c r="W129" s="273"/>
      <c r="X129" s="227">
        <f t="shared" ref="X129:X140" si="86">IFERROR((V129/W129),0)</f>
        <v>0</v>
      </c>
      <c r="Y129" s="274"/>
      <c r="Z129" s="183">
        <f t="shared" ref="Z129:Z140" si="87">IFERROR(IF(F129="Según demanda",(V129+Q129+L129+G129)/(H129+M129+R129+W129),(V129+Q129+L129+G129)/F129),0)</f>
        <v>0</v>
      </c>
      <c r="AA129" s="183">
        <v>1</v>
      </c>
    </row>
    <row r="130" spans="1:27" ht="27.6" customHeight="1" x14ac:dyDescent="0.3">
      <c r="A130" s="435"/>
      <c r="B130" s="306"/>
      <c r="C130" s="397"/>
      <c r="D130" s="483" t="s">
        <v>612</v>
      </c>
      <c r="E130" s="483" t="s">
        <v>613</v>
      </c>
      <c r="F130" s="484" t="s">
        <v>614</v>
      </c>
      <c r="G130" s="485" t="s">
        <v>611</v>
      </c>
      <c r="H130" s="194"/>
      <c r="I130" s="227"/>
      <c r="J130" s="229"/>
      <c r="K130" s="146"/>
      <c r="L130" s="205">
        <v>0</v>
      </c>
      <c r="M130" s="205"/>
      <c r="N130" s="227"/>
      <c r="O130" s="229"/>
      <c r="P130" s="183"/>
      <c r="Q130" s="272">
        <v>0</v>
      </c>
      <c r="R130" s="273"/>
      <c r="S130" s="227"/>
      <c r="T130" s="275"/>
      <c r="U130" s="183"/>
      <c r="V130" s="272"/>
      <c r="W130" s="273"/>
      <c r="X130" s="227">
        <f t="shared" si="86"/>
        <v>0</v>
      </c>
      <c r="Y130" s="275"/>
      <c r="Z130" s="183">
        <f t="shared" si="87"/>
        <v>0</v>
      </c>
      <c r="AA130" s="183">
        <v>0</v>
      </c>
    </row>
    <row r="131" spans="1:27" ht="41.4" x14ac:dyDescent="0.3">
      <c r="A131" s="435"/>
      <c r="B131" s="306"/>
      <c r="C131" s="397"/>
      <c r="D131" s="483" t="s">
        <v>615</v>
      </c>
      <c r="E131" s="483" t="s">
        <v>616</v>
      </c>
      <c r="F131" s="484" t="s">
        <v>617</v>
      </c>
      <c r="G131" s="485" t="s">
        <v>611</v>
      </c>
      <c r="H131" s="194"/>
      <c r="I131" s="227"/>
      <c r="J131" s="229"/>
      <c r="K131" s="146"/>
      <c r="L131" s="205">
        <v>0</v>
      </c>
      <c r="M131" s="205"/>
      <c r="N131" s="227"/>
      <c r="O131" s="229"/>
      <c r="P131" s="183"/>
      <c r="Q131" s="272">
        <v>1</v>
      </c>
      <c r="R131" s="273"/>
      <c r="S131" s="227"/>
      <c r="T131" s="276"/>
      <c r="U131" s="183"/>
      <c r="V131" s="272"/>
      <c r="W131" s="273"/>
      <c r="X131" s="227">
        <f t="shared" si="86"/>
        <v>0</v>
      </c>
      <c r="Y131" s="276"/>
      <c r="Z131" s="183">
        <f t="shared" si="87"/>
        <v>0</v>
      </c>
      <c r="AA131" s="183">
        <v>1</v>
      </c>
    </row>
    <row r="132" spans="1:27" ht="55.2" customHeight="1" x14ac:dyDescent="0.3">
      <c r="A132" s="435"/>
      <c r="B132" s="306" t="s">
        <v>363</v>
      </c>
      <c r="C132" s="397" t="s">
        <v>363</v>
      </c>
      <c r="D132" s="491" t="s">
        <v>618</v>
      </c>
      <c r="E132" s="491" t="s">
        <v>619</v>
      </c>
      <c r="F132" s="492" t="s">
        <v>620</v>
      </c>
      <c r="G132" s="485" t="s">
        <v>611</v>
      </c>
      <c r="H132" s="194"/>
      <c r="I132" s="227"/>
      <c r="J132" s="229"/>
      <c r="K132" s="146"/>
      <c r="L132" s="205">
        <v>56</v>
      </c>
      <c r="M132" s="205"/>
      <c r="N132" s="227"/>
      <c r="O132" s="229"/>
      <c r="P132" s="183"/>
      <c r="Q132" s="272">
        <v>56</v>
      </c>
      <c r="R132" s="273"/>
      <c r="S132" s="227"/>
      <c r="T132" s="229"/>
      <c r="U132" s="183"/>
      <c r="V132" s="272"/>
      <c r="W132" s="273"/>
      <c r="X132" s="227">
        <f t="shared" si="86"/>
        <v>0</v>
      </c>
      <c r="Y132" s="229"/>
      <c r="Z132" s="183">
        <f t="shared" si="87"/>
        <v>0</v>
      </c>
      <c r="AA132" s="183">
        <v>1</v>
      </c>
    </row>
    <row r="133" spans="1:27" ht="27.6" x14ac:dyDescent="0.3">
      <c r="A133" s="435"/>
      <c r="B133" s="306"/>
      <c r="C133" s="397"/>
      <c r="D133" s="483" t="s">
        <v>621</v>
      </c>
      <c r="E133" s="483" t="s">
        <v>622</v>
      </c>
      <c r="F133" s="483" t="s">
        <v>623</v>
      </c>
      <c r="G133" s="485" t="s">
        <v>611</v>
      </c>
      <c r="H133" s="194"/>
      <c r="I133" s="227"/>
      <c r="J133" s="184"/>
      <c r="K133" s="146"/>
      <c r="L133" s="205">
        <v>369</v>
      </c>
      <c r="M133" s="205"/>
      <c r="N133" s="227"/>
      <c r="O133" s="229"/>
      <c r="P133" s="183"/>
      <c r="Q133" s="272">
        <v>720</v>
      </c>
      <c r="R133" s="273"/>
      <c r="S133" s="227"/>
      <c r="T133" s="229"/>
      <c r="U133" s="183"/>
      <c r="V133" s="272"/>
      <c r="W133" s="273"/>
      <c r="X133" s="227">
        <f t="shared" si="86"/>
        <v>0</v>
      </c>
      <c r="Y133" s="229"/>
      <c r="Z133" s="183">
        <f t="shared" si="87"/>
        <v>0</v>
      </c>
      <c r="AA133" s="183">
        <v>1</v>
      </c>
    </row>
    <row r="134" spans="1:27" ht="41.4" x14ac:dyDescent="0.3">
      <c r="A134" s="435"/>
      <c r="B134" s="306"/>
      <c r="C134" s="397"/>
      <c r="D134" s="491" t="s">
        <v>624</v>
      </c>
      <c r="E134" s="491" t="s">
        <v>625</v>
      </c>
      <c r="F134" s="491" t="s">
        <v>626</v>
      </c>
      <c r="G134" s="485" t="s">
        <v>611</v>
      </c>
      <c r="H134" s="194"/>
      <c r="I134" s="227"/>
      <c r="J134" s="113"/>
      <c r="K134" s="146"/>
      <c r="L134" s="205">
        <v>41</v>
      </c>
      <c r="M134" s="205"/>
      <c r="N134" s="227"/>
      <c r="O134" s="113"/>
      <c r="P134" s="183"/>
      <c r="Q134" s="272">
        <v>8</v>
      </c>
      <c r="R134" s="273"/>
      <c r="S134" s="227"/>
      <c r="T134" s="113"/>
      <c r="U134" s="183"/>
      <c r="V134" s="272"/>
      <c r="W134" s="273"/>
      <c r="X134" s="227">
        <f t="shared" si="86"/>
        <v>0</v>
      </c>
      <c r="Y134" s="113"/>
      <c r="Z134" s="183">
        <f t="shared" si="87"/>
        <v>0</v>
      </c>
      <c r="AA134" s="183">
        <v>1</v>
      </c>
    </row>
    <row r="135" spans="1:27" ht="55.2" customHeight="1" x14ac:dyDescent="0.3">
      <c r="A135" s="435"/>
      <c r="B135" s="277" t="s">
        <v>364</v>
      </c>
      <c r="C135" s="489" t="s">
        <v>364</v>
      </c>
      <c r="D135" s="497" t="s">
        <v>627</v>
      </c>
      <c r="E135" s="496" t="s">
        <v>628</v>
      </c>
      <c r="F135" s="496" t="s">
        <v>629</v>
      </c>
      <c r="G135" s="485" t="s">
        <v>611</v>
      </c>
      <c r="H135" s="113"/>
      <c r="I135" s="227"/>
      <c r="J135" s="113"/>
      <c r="K135" s="146"/>
      <c r="L135" s="205">
        <v>0</v>
      </c>
      <c r="M135" s="205"/>
      <c r="N135" s="227"/>
      <c r="O135" s="113"/>
      <c r="P135" s="183"/>
      <c r="Q135" s="272">
        <v>0</v>
      </c>
      <c r="R135" s="273"/>
      <c r="S135" s="227"/>
      <c r="T135" s="113"/>
      <c r="U135" s="183"/>
      <c r="V135" s="272"/>
      <c r="W135" s="273"/>
      <c r="X135" s="227">
        <f t="shared" si="86"/>
        <v>0</v>
      </c>
      <c r="Y135" s="113"/>
      <c r="Z135" s="183">
        <f>IFERROR(IF(F135="Según demanda",(V135+Q135+L135+G135)/(H135+M135+R135+W135),(V135+Q135+L135+G135)/F135),0)</f>
        <v>0</v>
      </c>
      <c r="AA135" s="183">
        <v>1</v>
      </c>
    </row>
    <row r="136" spans="1:27" ht="43.2" x14ac:dyDescent="0.3">
      <c r="A136" s="435"/>
      <c r="B136" s="278" t="s">
        <v>365</v>
      </c>
      <c r="C136" s="488" t="s">
        <v>365</v>
      </c>
      <c r="D136" s="488" t="s">
        <v>630</v>
      </c>
      <c r="E136" s="488" t="s">
        <v>631</v>
      </c>
      <c r="F136" s="488" t="s">
        <v>632</v>
      </c>
      <c r="G136" s="485" t="s">
        <v>611</v>
      </c>
      <c r="H136" s="113"/>
      <c r="I136" s="227"/>
      <c r="J136" s="229"/>
      <c r="K136" s="146"/>
      <c r="L136" s="205">
        <v>0</v>
      </c>
      <c r="M136" s="205"/>
      <c r="N136" s="227"/>
      <c r="O136" s="113"/>
      <c r="P136" s="183"/>
      <c r="Q136" s="272">
        <v>0</v>
      </c>
      <c r="R136" s="273"/>
      <c r="S136" s="227"/>
      <c r="T136" s="113"/>
      <c r="U136" s="183"/>
      <c r="V136" s="272"/>
      <c r="W136" s="273"/>
      <c r="X136" s="227">
        <f t="shared" si="86"/>
        <v>0</v>
      </c>
      <c r="Y136" s="113"/>
      <c r="Z136" s="183">
        <f>IFERROR(IF(F136="Según demanda",(V136+Q136+L136+G136)/(H136+M136+R136+W136),(V136+Q136+L136+G136)/F136),0)</f>
        <v>0</v>
      </c>
      <c r="AA136" s="183">
        <v>1</v>
      </c>
    </row>
    <row r="137" spans="1:27" ht="57.6" x14ac:dyDescent="0.3">
      <c r="A137" s="435"/>
      <c r="B137" s="278" t="s">
        <v>366</v>
      </c>
      <c r="C137" s="488" t="s">
        <v>366</v>
      </c>
      <c r="D137" s="488" t="s">
        <v>633</v>
      </c>
      <c r="E137" s="488" t="s">
        <v>634</v>
      </c>
      <c r="F137" s="488" t="s">
        <v>635</v>
      </c>
      <c r="G137" s="485" t="s">
        <v>611</v>
      </c>
      <c r="H137" s="113"/>
      <c r="I137" s="227"/>
      <c r="J137" s="229"/>
      <c r="K137" s="146"/>
      <c r="L137" s="205">
        <v>0</v>
      </c>
      <c r="M137" s="205"/>
      <c r="N137" s="227"/>
      <c r="O137" s="113"/>
      <c r="P137" s="183"/>
      <c r="Q137" s="272">
        <v>0</v>
      </c>
      <c r="R137" s="273"/>
      <c r="S137" s="227"/>
      <c r="T137" s="113"/>
      <c r="U137" s="183"/>
      <c r="V137" s="272"/>
      <c r="W137" s="273"/>
      <c r="X137" s="227">
        <f t="shared" si="86"/>
        <v>0</v>
      </c>
      <c r="Y137" s="113"/>
      <c r="Z137" s="183">
        <f>IFERROR(IF(F137="Según demanda",(V137+Q137+L137+G137)/(H137+M137+R137+W137),(V137+Q137+L137+G137)/F137),0)</f>
        <v>0</v>
      </c>
      <c r="AA137" s="183">
        <v>1</v>
      </c>
    </row>
    <row r="138" spans="1:27" ht="43.2" x14ac:dyDescent="0.3">
      <c r="A138" s="435"/>
      <c r="B138" s="278" t="s">
        <v>367</v>
      </c>
      <c r="C138" s="488" t="s">
        <v>367</v>
      </c>
      <c r="D138" s="488" t="s">
        <v>636</v>
      </c>
      <c r="E138" s="488" t="s">
        <v>637</v>
      </c>
      <c r="F138" s="488" t="s">
        <v>638</v>
      </c>
      <c r="G138" s="485" t="s">
        <v>611</v>
      </c>
      <c r="H138" s="113"/>
      <c r="I138" s="227"/>
      <c r="J138" s="229"/>
      <c r="K138" s="146"/>
      <c r="L138" s="205">
        <v>0</v>
      </c>
      <c r="M138" s="205"/>
      <c r="N138" s="227"/>
      <c r="O138" s="229"/>
      <c r="P138" s="183"/>
      <c r="Q138" s="272">
        <v>0</v>
      </c>
      <c r="R138" s="273"/>
      <c r="S138" s="227"/>
      <c r="T138" s="229"/>
      <c r="U138" s="183"/>
      <c r="V138" s="272"/>
      <c r="W138" s="273"/>
      <c r="X138" s="227">
        <f t="shared" si="86"/>
        <v>0</v>
      </c>
      <c r="Y138" s="113"/>
      <c r="Z138" s="183">
        <f>IFERROR(IF(F138="Según demanda",(V138+Q138+L138+G138)/(H138+M138+R138+W138),(V138+Q138+L138+G138)/F138),0)</f>
        <v>0</v>
      </c>
      <c r="AA138" s="183">
        <v>1</v>
      </c>
    </row>
    <row r="139" spans="1:27" ht="57.6" x14ac:dyDescent="0.3">
      <c r="A139" s="435"/>
      <c r="B139" s="278" t="s">
        <v>368</v>
      </c>
      <c r="C139" s="488" t="s">
        <v>368</v>
      </c>
      <c r="D139" s="488" t="s">
        <v>639</v>
      </c>
      <c r="E139" s="488" t="s">
        <v>640</v>
      </c>
      <c r="F139" s="488" t="s">
        <v>641</v>
      </c>
      <c r="G139" s="485" t="s">
        <v>611</v>
      </c>
      <c r="H139" s="113"/>
      <c r="I139" s="227"/>
      <c r="J139" s="229"/>
      <c r="K139" s="146"/>
      <c r="L139" s="205">
        <v>0</v>
      </c>
      <c r="M139" s="205"/>
      <c r="N139" s="227"/>
      <c r="O139" s="113"/>
      <c r="P139" s="183"/>
      <c r="Q139" s="272"/>
      <c r="R139" s="273"/>
      <c r="S139" s="227"/>
      <c r="T139" s="113"/>
      <c r="U139" s="183"/>
      <c r="V139" s="272"/>
      <c r="W139" s="273"/>
      <c r="X139" s="227">
        <f t="shared" si="86"/>
        <v>0</v>
      </c>
      <c r="Y139" s="113"/>
      <c r="Z139" s="183">
        <f>IFERROR(IF(F139="Según demanda",(V139+Q139+L139+G139)/(H139+M139+R139+W139),(V139+Q139+L139+G139)/F139),0)</f>
        <v>0</v>
      </c>
      <c r="AA139" s="183">
        <v>1</v>
      </c>
    </row>
    <row r="140" spans="1:27" ht="55.2" x14ac:dyDescent="0.3">
      <c r="A140" s="435"/>
      <c r="B140" s="192" t="s">
        <v>369</v>
      </c>
      <c r="C140" s="486" t="s">
        <v>369</v>
      </c>
      <c r="D140" s="482" t="s">
        <v>642</v>
      </c>
      <c r="E140" s="482" t="s">
        <v>643</v>
      </c>
      <c r="F140" s="484" t="s">
        <v>644</v>
      </c>
      <c r="G140" s="485" t="s">
        <v>611</v>
      </c>
      <c r="H140" s="113"/>
      <c r="I140" s="227"/>
      <c r="J140" s="112"/>
      <c r="K140" s="146"/>
      <c r="L140" s="205">
        <v>16</v>
      </c>
      <c r="M140" s="205"/>
      <c r="N140" s="227"/>
      <c r="O140" s="113"/>
      <c r="P140" s="183"/>
      <c r="Q140" s="272"/>
      <c r="R140" s="272"/>
      <c r="S140" s="227"/>
      <c r="T140" s="113"/>
      <c r="U140" s="183"/>
      <c r="V140" s="272"/>
      <c r="W140" s="273"/>
      <c r="X140" s="227">
        <f t="shared" si="86"/>
        <v>0</v>
      </c>
      <c r="Y140" s="113"/>
      <c r="Z140" s="183">
        <f t="shared" si="87"/>
        <v>0</v>
      </c>
      <c r="AA140" s="183">
        <v>1</v>
      </c>
    </row>
    <row r="141" spans="1:27" ht="58.2" thickBot="1" x14ac:dyDescent="0.35">
      <c r="A141" s="436"/>
      <c r="B141" s="279" t="s">
        <v>370</v>
      </c>
      <c r="C141" s="487" t="s">
        <v>370</v>
      </c>
      <c r="D141" s="487" t="s">
        <v>645</v>
      </c>
      <c r="E141" s="490" t="s">
        <v>646</v>
      </c>
      <c r="F141" s="490" t="s">
        <v>647</v>
      </c>
      <c r="G141" s="485">
        <v>12</v>
      </c>
      <c r="H141" s="113"/>
      <c r="I141" s="227"/>
      <c r="J141" s="184"/>
      <c r="K141" s="146"/>
      <c r="L141" s="205">
        <v>3</v>
      </c>
      <c r="M141" s="205"/>
      <c r="N141" s="227"/>
      <c r="O141" s="229"/>
      <c r="P141" s="183"/>
      <c r="Q141" s="272">
        <v>3</v>
      </c>
      <c r="R141" s="273"/>
      <c r="S141" s="227"/>
      <c r="T141" s="229"/>
      <c r="U141" s="183"/>
      <c r="V141" s="272"/>
      <c r="W141" s="273"/>
      <c r="X141" s="227">
        <f>IFERROR((V141/W141),0)</f>
        <v>0</v>
      </c>
      <c r="Y141" s="229"/>
      <c r="Z141" s="183">
        <f>IFERROR(IF(F141="Según demanda",(V141+Q141+L141+G141)/(H141+M141+R141+W141),(V141+Q141+L141+G141)/F141),0)</f>
        <v>0</v>
      </c>
      <c r="AA141" s="183">
        <v>0.25</v>
      </c>
    </row>
    <row r="142" spans="1:27" ht="52.8" x14ac:dyDescent="0.3">
      <c r="A142" s="317" t="s">
        <v>392</v>
      </c>
      <c r="B142" s="185" t="s">
        <v>62</v>
      </c>
      <c r="C142" s="535" t="s">
        <v>683</v>
      </c>
      <c r="D142" s="564" t="s">
        <v>684</v>
      </c>
      <c r="E142" s="551" t="s">
        <v>685</v>
      </c>
      <c r="F142" s="518" t="s">
        <v>686</v>
      </c>
      <c r="G142" s="280">
        <v>450</v>
      </c>
      <c r="H142" s="295"/>
      <c r="I142" s="281"/>
      <c r="J142" s="27">
        <f>IFERROR((H142/I142),0)</f>
        <v>0</v>
      </c>
      <c r="K142" s="196"/>
      <c r="L142" s="262">
        <v>0</v>
      </c>
      <c r="M142" s="112"/>
      <c r="N142" s="281"/>
      <c r="O142" s="211">
        <f t="shared" ref="O142:O154" si="88">IFERROR((M142/N142),0)</f>
        <v>0</v>
      </c>
      <c r="P142" s="78"/>
      <c r="Q142" s="296">
        <f t="shared" ref="Q142:Q154" si="89">IFERROR(IF(G142="Según demanda",(M142+H142)/(I142+N142),(M142+H142)/G142),0)</f>
        <v>0</v>
      </c>
      <c r="R142" s="125"/>
      <c r="S142" s="281"/>
      <c r="T142" s="211">
        <f t="shared" ref="T142:T154" si="90">IFERROR((R142/S142),0)</f>
        <v>0</v>
      </c>
      <c r="U142" s="78"/>
      <c r="V142" s="296">
        <f t="shared" ref="V142:V154" si="91">IFERROR(IF(G142="Según demanda",(R142+M142+H142)/(I142+N142+S142),(R142+M142+H142)/G142),0)</f>
        <v>0</v>
      </c>
      <c r="W142" s="3"/>
      <c r="X142" s="184"/>
      <c r="Y142" s="211">
        <v>0</v>
      </c>
      <c r="Z142" s="112"/>
      <c r="AA142" s="296">
        <v>0.34</v>
      </c>
    </row>
    <row r="143" spans="1:27" ht="52.8" x14ac:dyDescent="0.3">
      <c r="A143" s="317"/>
      <c r="B143" s="185" t="s">
        <v>62</v>
      </c>
      <c r="C143" s="535" t="s">
        <v>683</v>
      </c>
      <c r="D143" s="564" t="s">
        <v>687</v>
      </c>
      <c r="E143" s="551" t="s">
        <v>688</v>
      </c>
      <c r="F143" s="518" t="s">
        <v>689</v>
      </c>
      <c r="G143" s="280">
        <v>60</v>
      </c>
      <c r="H143" s="295"/>
      <c r="I143" s="281"/>
      <c r="J143" s="27">
        <f t="shared" ref="J143:J154" si="92">IFERROR((H143/I143),0)</f>
        <v>0</v>
      </c>
      <c r="K143" s="196"/>
      <c r="L143" s="262">
        <v>0</v>
      </c>
      <c r="M143" s="112"/>
      <c r="N143" s="281"/>
      <c r="O143" s="211">
        <f t="shared" si="88"/>
        <v>0</v>
      </c>
      <c r="P143" s="78"/>
      <c r="Q143" s="296">
        <f t="shared" si="89"/>
        <v>0</v>
      </c>
      <c r="R143" s="125"/>
      <c r="S143" s="281"/>
      <c r="T143" s="211">
        <f t="shared" si="90"/>
        <v>0</v>
      </c>
      <c r="U143" s="78"/>
      <c r="V143" s="296">
        <f t="shared" si="91"/>
        <v>0</v>
      </c>
      <c r="W143" s="3"/>
      <c r="X143" s="184"/>
      <c r="Y143" s="211">
        <v>0</v>
      </c>
      <c r="Z143" s="112"/>
      <c r="AA143" s="296">
        <v>0.16666666666666666</v>
      </c>
    </row>
    <row r="144" spans="1:27" ht="78" x14ac:dyDescent="0.3">
      <c r="A144" s="317"/>
      <c r="B144" s="185" t="s">
        <v>62</v>
      </c>
      <c r="C144" s="535" t="s">
        <v>683</v>
      </c>
      <c r="D144" s="565" t="s">
        <v>690</v>
      </c>
      <c r="E144" s="551" t="s">
        <v>688</v>
      </c>
      <c r="F144" s="518" t="s">
        <v>691</v>
      </c>
      <c r="G144" s="280">
        <v>502</v>
      </c>
      <c r="H144" s="295"/>
      <c r="I144" s="281"/>
      <c r="J144" s="27">
        <f t="shared" si="92"/>
        <v>0</v>
      </c>
      <c r="K144" s="196"/>
      <c r="L144" s="262">
        <v>0</v>
      </c>
      <c r="M144" s="112"/>
      <c r="N144" s="281"/>
      <c r="O144" s="211">
        <f t="shared" si="88"/>
        <v>0</v>
      </c>
      <c r="P144" s="78"/>
      <c r="Q144" s="296">
        <f t="shared" si="89"/>
        <v>0</v>
      </c>
      <c r="R144" s="125"/>
      <c r="S144" s="281"/>
      <c r="T144" s="211">
        <f t="shared" si="90"/>
        <v>0</v>
      </c>
      <c r="U144" s="112"/>
      <c r="V144" s="296">
        <f t="shared" si="91"/>
        <v>0</v>
      </c>
      <c r="W144" s="3"/>
      <c r="X144" s="184"/>
      <c r="Y144" s="211">
        <v>0</v>
      </c>
      <c r="Z144" s="112"/>
      <c r="AA144" s="296">
        <v>0.12666666666666668</v>
      </c>
    </row>
    <row r="145" spans="1:27" ht="52.8" x14ac:dyDescent="0.3">
      <c r="A145" s="317"/>
      <c r="B145" s="185" t="s">
        <v>62</v>
      </c>
      <c r="C145" s="535" t="s">
        <v>683</v>
      </c>
      <c r="D145" s="564" t="s">
        <v>692</v>
      </c>
      <c r="E145" s="551" t="s">
        <v>693</v>
      </c>
      <c r="F145" s="518" t="s">
        <v>694</v>
      </c>
      <c r="G145" s="280">
        <v>250</v>
      </c>
      <c r="H145" s="295"/>
      <c r="I145" s="281"/>
      <c r="J145" s="27">
        <f t="shared" si="92"/>
        <v>0</v>
      </c>
      <c r="K145" s="196"/>
      <c r="L145" s="262">
        <v>0</v>
      </c>
      <c r="M145" s="112"/>
      <c r="N145" s="281"/>
      <c r="O145" s="211">
        <f t="shared" si="88"/>
        <v>0</v>
      </c>
      <c r="P145" s="78"/>
      <c r="Q145" s="296">
        <f t="shared" si="89"/>
        <v>0</v>
      </c>
      <c r="R145" s="125"/>
      <c r="S145" s="281"/>
      <c r="T145" s="211">
        <f t="shared" si="90"/>
        <v>0</v>
      </c>
      <c r="U145" s="78"/>
      <c r="V145" s="296">
        <f t="shared" si="91"/>
        <v>0</v>
      </c>
      <c r="W145" s="3"/>
      <c r="X145" s="184"/>
      <c r="Y145" s="211">
        <v>0</v>
      </c>
      <c r="Z145" s="112"/>
      <c r="AA145" s="296">
        <v>0.32666666666666666</v>
      </c>
    </row>
    <row r="146" spans="1:27" ht="60" x14ac:dyDescent="0.3">
      <c r="A146" s="317"/>
      <c r="B146" s="185" t="s">
        <v>62</v>
      </c>
      <c r="C146" s="535" t="s">
        <v>683</v>
      </c>
      <c r="D146" s="564" t="s">
        <v>695</v>
      </c>
      <c r="E146" s="551" t="s">
        <v>696</v>
      </c>
      <c r="F146" s="518" t="s">
        <v>697</v>
      </c>
      <c r="G146" s="280">
        <v>35</v>
      </c>
      <c r="H146" s="295"/>
      <c r="I146" s="281"/>
      <c r="J146" s="27">
        <f t="shared" si="92"/>
        <v>0</v>
      </c>
      <c r="K146" s="196"/>
      <c r="L146" s="262">
        <v>0</v>
      </c>
      <c r="M146" s="112"/>
      <c r="N146" s="281"/>
      <c r="O146" s="211">
        <f t="shared" si="88"/>
        <v>0</v>
      </c>
      <c r="P146" s="78"/>
      <c r="Q146" s="296">
        <f t="shared" si="89"/>
        <v>0</v>
      </c>
      <c r="R146" s="125"/>
      <c r="S146" s="281"/>
      <c r="T146" s="211">
        <f t="shared" si="90"/>
        <v>0</v>
      </c>
      <c r="U146" s="78"/>
      <c r="V146" s="296">
        <f t="shared" si="91"/>
        <v>0</v>
      </c>
      <c r="W146" s="3"/>
      <c r="X146" s="184"/>
      <c r="Y146" s="211">
        <v>0</v>
      </c>
      <c r="Z146" s="112"/>
      <c r="AA146" s="296">
        <v>0.125</v>
      </c>
    </row>
    <row r="147" spans="1:27" ht="75" x14ac:dyDescent="0.3">
      <c r="A147" s="317"/>
      <c r="B147" s="185" t="s">
        <v>62</v>
      </c>
      <c r="C147" s="535" t="s">
        <v>683</v>
      </c>
      <c r="D147" s="564" t="s">
        <v>698</v>
      </c>
      <c r="E147" s="551" t="s">
        <v>699</v>
      </c>
      <c r="F147" s="518" t="s">
        <v>700</v>
      </c>
      <c r="G147" s="280">
        <v>210</v>
      </c>
      <c r="H147" s="295"/>
      <c r="I147" s="281"/>
      <c r="J147" s="27">
        <f t="shared" si="92"/>
        <v>0</v>
      </c>
      <c r="K147" s="196"/>
      <c r="L147" s="262">
        <v>0</v>
      </c>
      <c r="M147" s="112"/>
      <c r="N147" s="281"/>
      <c r="O147" s="211">
        <f t="shared" si="88"/>
        <v>0</v>
      </c>
      <c r="P147" s="78"/>
      <c r="Q147" s="296">
        <f t="shared" si="89"/>
        <v>0</v>
      </c>
      <c r="R147" s="125"/>
      <c r="S147" s="281"/>
      <c r="T147" s="211">
        <f t="shared" si="90"/>
        <v>0</v>
      </c>
      <c r="U147" s="78"/>
      <c r="V147" s="296">
        <f t="shared" si="91"/>
        <v>0</v>
      </c>
      <c r="W147" s="3"/>
      <c r="X147" s="184"/>
      <c r="Y147" s="211">
        <v>0</v>
      </c>
      <c r="Z147" s="112"/>
      <c r="AA147" s="296">
        <v>0.755</v>
      </c>
    </row>
    <row r="148" spans="1:27" ht="60" x14ac:dyDescent="0.3">
      <c r="A148" s="317"/>
      <c r="B148" s="185" t="s">
        <v>62</v>
      </c>
      <c r="C148" s="535"/>
      <c r="D148" s="564" t="s">
        <v>701</v>
      </c>
      <c r="E148" s="551" t="s">
        <v>702</v>
      </c>
      <c r="F148" s="518" t="s">
        <v>703</v>
      </c>
      <c r="G148" s="280">
        <v>110</v>
      </c>
      <c r="H148" s="295"/>
      <c r="I148" s="281"/>
      <c r="J148" s="27">
        <f t="shared" si="92"/>
        <v>0</v>
      </c>
      <c r="K148" s="112"/>
      <c r="L148" s="262">
        <v>0</v>
      </c>
      <c r="M148" s="112"/>
      <c r="N148" s="281"/>
      <c r="O148" s="211">
        <f t="shared" si="88"/>
        <v>0</v>
      </c>
      <c r="P148" s="112"/>
      <c r="Q148" s="296">
        <f t="shared" si="89"/>
        <v>0</v>
      </c>
      <c r="R148" s="112"/>
      <c r="S148" s="281"/>
      <c r="T148" s="211">
        <f t="shared" si="90"/>
        <v>0</v>
      </c>
      <c r="U148" s="112"/>
      <c r="V148" s="296">
        <f t="shared" si="91"/>
        <v>0</v>
      </c>
      <c r="W148" s="112"/>
      <c r="X148" s="184"/>
      <c r="Y148" s="211">
        <v>0</v>
      </c>
      <c r="Z148" s="112"/>
      <c r="AA148" s="296">
        <v>8.3333333333333329E-2</v>
      </c>
    </row>
    <row r="149" spans="1:27" ht="60" x14ac:dyDescent="0.3">
      <c r="A149" s="317"/>
      <c r="B149" s="185" t="s">
        <v>62</v>
      </c>
      <c r="C149" s="535"/>
      <c r="D149" s="551" t="s">
        <v>704</v>
      </c>
      <c r="E149" s="551" t="s">
        <v>705</v>
      </c>
      <c r="F149" s="518" t="s">
        <v>706</v>
      </c>
      <c r="G149" s="280">
        <v>130</v>
      </c>
      <c r="H149" s="295"/>
      <c r="I149" s="281"/>
      <c r="J149" s="27">
        <f t="shared" si="92"/>
        <v>0</v>
      </c>
      <c r="K149" s="112"/>
      <c r="L149" s="262">
        <v>0</v>
      </c>
      <c r="M149" s="112"/>
      <c r="N149" s="281"/>
      <c r="O149" s="211">
        <f t="shared" si="88"/>
        <v>0</v>
      </c>
      <c r="P149" s="297"/>
      <c r="Q149" s="296">
        <f t="shared" si="89"/>
        <v>0</v>
      </c>
      <c r="R149" s="112"/>
      <c r="S149" s="281"/>
      <c r="T149" s="211">
        <f t="shared" si="90"/>
        <v>0</v>
      </c>
      <c r="U149" s="112"/>
      <c r="V149" s="296">
        <f t="shared" si="91"/>
        <v>0</v>
      </c>
      <c r="W149" s="112"/>
      <c r="X149" s="184"/>
      <c r="Y149" s="211">
        <v>0</v>
      </c>
      <c r="Z149" s="112"/>
      <c r="AA149" s="296">
        <v>1.3333333333333334E-2</v>
      </c>
    </row>
    <row r="150" spans="1:27" ht="120" x14ac:dyDescent="0.3">
      <c r="A150" s="317"/>
      <c r="B150" s="185" t="s">
        <v>62</v>
      </c>
      <c r="C150" s="535"/>
      <c r="D150" s="564" t="s">
        <v>707</v>
      </c>
      <c r="E150" s="551" t="s">
        <v>708</v>
      </c>
      <c r="F150" s="566" t="s">
        <v>709</v>
      </c>
      <c r="G150" s="280">
        <v>130</v>
      </c>
      <c r="H150" s="295"/>
      <c r="I150" s="281"/>
      <c r="J150" s="27">
        <f t="shared" si="92"/>
        <v>0</v>
      </c>
      <c r="K150" s="112"/>
      <c r="L150" s="262">
        <v>0</v>
      </c>
      <c r="M150" s="112"/>
      <c r="N150" s="281"/>
      <c r="O150" s="211">
        <f t="shared" si="88"/>
        <v>0</v>
      </c>
      <c r="P150" s="112"/>
      <c r="Q150" s="296">
        <f t="shared" si="89"/>
        <v>0</v>
      </c>
      <c r="R150" s="112"/>
      <c r="S150" s="281"/>
      <c r="T150" s="211">
        <f t="shared" si="90"/>
        <v>0</v>
      </c>
      <c r="U150" s="112"/>
      <c r="V150" s="296">
        <f t="shared" si="91"/>
        <v>0</v>
      </c>
      <c r="W150" s="112"/>
      <c r="X150" s="184"/>
      <c r="Y150" s="211">
        <v>0</v>
      </c>
      <c r="Z150" s="112"/>
      <c r="AA150" s="296">
        <v>0</v>
      </c>
    </row>
    <row r="151" spans="1:27" ht="75" x14ac:dyDescent="0.3">
      <c r="A151" s="317"/>
      <c r="B151" s="185" t="s">
        <v>62</v>
      </c>
      <c r="C151" s="535"/>
      <c r="D151" s="564" t="s">
        <v>710</v>
      </c>
      <c r="E151" s="551" t="s">
        <v>711</v>
      </c>
      <c r="F151" s="566" t="s">
        <v>712</v>
      </c>
      <c r="G151" s="280">
        <v>200</v>
      </c>
      <c r="H151" s="295"/>
      <c r="I151" s="281"/>
      <c r="J151" s="27">
        <f t="shared" si="92"/>
        <v>0</v>
      </c>
      <c r="K151" s="112"/>
      <c r="L151" s="262">
        <v>0</v>
      </c>
      <c r="M151" s="112"/>
      <c r="N151" s="281"/>
      <c r="O151" s="211">
        <f t="shared" si="88"/>
        <v>0</v>
      </c>
      <c r="P151" s="112"/>
      <c r="Q151" s="296">
        <f t="shared" si="89"/>
        <v>0</v>
      </c>
      <c r="R151" s="112"/>
      <c r="S151" s="281"/>
      <c r="T151" s="211">
        <f t="shared" si="90"/>
        <v>0</v>
      </c>
      <c r="U151" s="112"/>
      <c r="V151" s="296">
        <f t="shared" si="91"/>
        <v>0</v>
      </c>
      <c r="W151" s="112"/>
      <c r="X151" s="184"/>
      <c r="Y151" s="211">
        <v>0</v>
      </c>
      <c r="Z151" s="112"/>
      <c r="AA151" s="296">
        <v>0.35499999999999998</v>
      </c>
    </row>
    <row r="152" spans="1:27" ht="60" x14ac:dyDescent="0.3">
      <c r="A152" s="317"/>
      <c r="B152" s="185" t="s">
        <v>62</v>
      </c>
      <c r="C152" s="535"/>
      <c r="D152" s="564" t="s">
        <v>713</v>
      </c>
      <c r="E152" s="541"/>
      <c r="F152" s="566" t="s">
        <v>714</v>
      </c>
      <c r="G152" s="280">
        <v>8</v>
      </c>
      <c r="H152" s="295"/>
      <c r="I152" s="281"/>
      <c r="J152" s="27">
        <f t="shared" si="92"/>
        <v>0</v>
      </c>
      <c r="K152" s="112"/>
      <c r="L152" s="262">
        <v>0</v>
      </c>
      <c r="M152" s="112"/>
      <c r="N152" s="281"/>
      <c r="O152" s="211">
        <f t="shared" si="88"/>
        <v>0</v>
      </c>
      <c r="P152" s="112"/>
      <c r="Q152" s="296">
        <f t="shared" si="89"/>
        <v>0</v>
      </c>
      <c r="R152" s="112"/>
      <c r="S152" s="281"/>
      <c r="T152" s="211">
        <f t="shared" si="90"/>
        <v>0</v>
      </c>
      <c r="U152" s="112"/>
      <c r="V152" s="296">
        <f t="shared" si="91"/>
        <v>0</v>
      </c>
      <c r="W152" s="112"/>
      <c r="X152" s="184"/>
      <c r="Y152" s="211">
        <v>0</v>
      </c>
      <c r="Z152" s="112"/>
      <c r="AA152" s="296">
        <v>0</v>
      </c>
    </row>
    <row r="153" spans="1:27" ht="105" x14ac:dyDescent="0.3">
      <c r="A153" s="317"/>
      <c r="B153" s="185" t="s">
        <v>62</v>
      </c>
      <c r="C153" s="535"/>
      <c r="D153" s="564" t="s">
        <v>715</v>
      </c>
      <c r="E153" s="541"/>
      <c r="F153" s="566" t="s">
        <v>716</v>
      </c>
      <c r="G153" s="280">
        <v>3</v>
      </c>
      <c r="H153" s="295"/>
      <c r="I153" s="281"/>
      <c r="J153" s="27">
        <f t="shared" si="92"/>
        <v>0</v>
      </c>
      <c r="K153" s="112"/>
      <c r="L153" s="262">
        <v>0</v>
      </c>
      <c r="M153" s="112"/>
      <c r="N153" s="281"/>
      <c r="O153" s="211">
        <f t="shared" si="88"/>
        <v>0</v>
      </c>
      <c r="P153" s="112"/>
      <c r="Q153" s="296">
        <f t="shared" si="89"/>
        <v>0</v>
      </c>
      <c r="R153" s="112"/>
      <c r="S153" s="281"/>
      <c r="T153" s="211">
        <f t="shared" si="90"/>
        <v>0</v>
      </c>
      <c r="U153" s="112"/>
      <c r="V153" s="296">
        <f t="shared" si="91"/>
        <v>0</v>
      </c>
      <c r="W153" s="112"/>
      <c r="X153" s="184"/>
      <c r="Y153" s="211">
        <v>0</v>
      </c>
      <c r="Z153" s="112"/>
      <c r="AA153" s="296">
        <v>0</v>
      </c>
    </row>
    <row r="154" spans="1:27" ht="46.8" x14ac:dyDescent="0.3">
      <c r="A154" s="317"/>
      <c r="B154" s="185" t="s">
        <v>62</v>
      </c>
      <c r="C154" s="535"/>
      <c r="D154" s="565" t="s">
        <v>717</v>
      </c>
      <c r="E154" s="541"/>
      <c r="F154" s="566" t="s">
        <v>718</v>
      </c>
      <c r="G154" s="280">
        <v>9</v>
      </c>
      <c r="H154" s="295"/>
      <c r="I154" s="281"/>
      <c r="J154" s="27">
        <f t="shared" si="92"/>
        <v>0</v>
      </c>
      <c r="K154" s="112"/>
      <c r="L154" s="262">
        <v>0</v>
      </c>
      <c r="M154" s="112"/>
      <c r="N154" s="281"/>
      <c r="O154" s="211">
        <f t="shared" si="88"/>
        <v>0</v>
      </c>
      <c r="P154" s="112"/>
      <c r="Q154" s="296">
        <f t="shared" si="89"/>
        <v>0</v>
      </c>
      <c r="R154" s="112"/>
      <c r="S154" s="281"/>
      <c r="T154" s="211">
        <f t="shared" si="90"/>
        <v>0</v>
      </c>
      <c r="U154" s="112"/>
      <c r="V154" s="296">
        <f t="shared" si="91"/>
        <v>0</v>
      </c>
      <c r="W154" s="112"/>
      <c r="X154" s="184"/>
      <c r="Y154" s="211">
        <v>0</v>
      </c>
      <c r="Z154" s="112"/>
      <c r="AA154" s="296">
        <v>0.5</v>
      </c>
    </row>
    <row r="155" spans="1:27" ht="82.8" x14ac:dyDescent="0.3">
      <c r="A155" s="317"/>
      <c r="B155" s="185" t="s">
        <v>64</v>
      </c>
      <c r="C155" s="474" t="s">
        <v>519</v>
      </c>
      <c r="D155" s="113" t="s">
        <v>520</v>
      </c>
      <c r="E155" s="299" t="s">
        <v>521</v>
      </c>
      <c r="F155" s="300" t="s">
        <v>522</v>
      </c>
      <c r="G155" s="475">
        <v>160</v>
      </c>
      <c r="H155" s="202"/>
      <c r="I155" s="77"/>
      <c r="J155" s="27">
        <f t="shared" ref="J155:J171" si="93">IFERROR((H155/I155),0)</f>
        <v>0</v>
      </c>
      <c r="K155" s="112"/>
      <c r="L155" s="26">
        <f t="shared" ref="L155:L171" si="94">IFERROR(IF(G155="Según demanda",H155/I155,H155/G155),0)</f>
        <v>0</v>
      </c>
      <c r="M155" s="202"/>
      <c r="N155" s="77"/>
      <c r="O155" s="27">
        <f t="shared" ref="O155:O171" si="95">IFERROR((M155/N155),0)</f>
        <v>0</v>
      </c>
      <c r="P155" s="112"/>
      <c r="Q155" s="26">
        <f t="shared" ref="Q155:Q171" si="96">IFERROR(IF(L155="Según demanda",M155/N155,M155/L155),0)</f>
        <v>0</v>
      </c>
      <c r="R155" s="202"/>
      <c r="S155" s="77"/>
      <c r="T155" s="27">
        <f t="shared" ref="T155:T171" si="97">IFERROR((R155/S155),0)</f>
        <v>0</v>
      </c>
      <c r="U155" s="125"/>
      <c r="V155" s="26">
        <f t="shared" ref="V155:V171" si="98">IFERROR(IF(Q155="Según demanda",R155/S155,R155/Q155),0)</f>
        <v>0</v>
      </c>
      <c r="W155" s="125">
        <v>0</v>
      </c>
      <c r="X155" s="77">
        <v>3</v>
      </c>
      <c r="Y155" s="27">
        <f t="shared" ref="Y155:Y171" si="99">IFERROR((W155/X155),0)</f>
        <v>0</v>
      </c>
      <c r="Z155" s="124"/>
      <c r="AA155" s="26">
        <f t="shared" ref="AA155:AA171" si="100">IFERROR(IF(V155="Según demanda",W155/X155,W155/V155),0)</f>
        <v>0</v>
      </c>
    </row>
    <row r="156" spans="1:27" ht="27.6" x14ac:dyDescent="0.3">
      <c r="A156" s="317"/>
      <c r="B156" s="185" t="s">
        <v>64</v>
      </c>
      <c r="C156" s="474"/>
      <c r="D156" s="76" t="s">
        <v>523</v>
      </c>
      <c r="E156" s="76" t="s">
        <v>524</v>
      </c>
      <c r="F156" s="76" t="s">
        <v>525</v>
      </c>
      <c r="G156" s="476">
        <v>6</v>
      </c>
      <c r="H156" s="202"/>
      <c r="I156" s="77"/>
      <c r="J156" s="27">
        <f t="shared" si="93"/>
        <v>0</v>
      </c>
      <c r="K156" s="112"/>
      <c r="L156" s="26">
        <f t="shared" si="94"/>
        <v>0</v>
      </c>
      <c r="M156" s="139"/>
      <c r="N156" s="77"/>
      <c r="O156" s="27">
        <f t="shared" si="95"/>
        <v>0</v>
      </c>
      <c r="P156" s="140"/>
      <c r="Q156" s="26">
        <f t="shared" si="96"/>
        <v>0</v>
      </c>
      <c r="R156" s="139"/>
      <c r="S156" s="77"/>
      <c r="T156" s="27">
        <f t="shared" si="97"/>
        <v>0</v>
      </c>
      <c r="U156" s="140"/>
      <c r="V156" s="26">
        <f t="shared" si="98"/>
        <v>0</v>
      </c>
      <c r="W156" s="125"/>
      <c r="X156" s="77">
        <v>0</v>
      </c>
      <c r="Y156" s="27">
        <f t="shared" si="99"/>
        <v>0</v>
      </c>
      <c r="Z156" s="140"/>
      <c r="AA156" s="26">
        <f t="shared" si="100"/>
        <v>0</v>
      </c>
    </row>
    <row r="157" spans="1:27" ht="41.4" x14ac:dyDescent="0.3">
      <c r="A157" s="317"/>
      <c r="B157" s="185" t="s">
        <v>64</v>
      </c>
      <c r="C157" s="474"/>
      <c r="D157" s="94" t="s">
        <v>526</v>
      </c>
      <c r="E157" s="113" t="s">
        <v>527</v>
      </c>
      <c r="F157" s="94" t="s">
        <v>528</v>
      </c>
      <c r="G157" s="476">
        <v>160</v>
      </c>
      <c r="H157" s="202"/>
      <c r="I157" s="77"/>
      <c r="J157" s="27">
        <f t="shared" si="93"/>
        <v>0</v>
      </c>
      <c r="K157" s="112"/>
      <c r="L157" s="26">
        <f t="shared" si="94"/>
        <v>0</v>
      </c>
      <c r="M157" s="202"/>
      <c r="N157" s="77"/>
      <c r="O157" s="27">
        <f t="shared" si="95"/>
        <v>0</v>
      </c>
      <c r="P157" s="78"/>
      <c r="Q157" s="26">
        <f t="shared" si="96"/>
        <v>0</v>
      </c>
      <c r="R157" s="202"/>
      <c r="S157" s="77"/>
      <c r="T157" s="27">
        <f t="shared" si="97"/>
        <v>0</v>
      </c>
      <c r="U157" s="78"/>
      <c r="V157" s="26">
        <f t="shared" si="98"/>
        <v>0</v>
      </c>
      <c r="W157" s="123"/>
      <c r="X157" s="77">
        <v>1</v>
      </c>
      <c r="Y157" s="27">
        <f t="shared" si="99"/>
        <v>0</v>
      </c>
      <c r="Z157" s="140"/>
      <c r="AA157" s="26">
        <f t="shared" si="100"/>
        <v>0</v>
      </c>
    </row>
    <row r="158" spans="1:27" ht="41.4" x14ac:dyDescent="0.3">
      <c r="A158" s="317"/>
      <c r="B158" s="185" t="s">
        <v>64</v>
      </c>
      <c r="C158" s="474"/>
      <c r="D158" s="94" t="s">
        <v>529</v>
      </c>
      <c r="E158" s="113" t="s">
        <v>530</v>
      </c>
      <c r="F158" s="94" t="s">
        <v>531</v>
      </c>
      <c r="G158" s="476">
        <v>160</v>
      </c>
      <c r="H158" s="202"/>
      <c r="I158" s="77"/>
      <c r="J158" s="27">
        <f t="shared" si="93"/>
        <v>0</v>
      </c>
      <c r="K158" s="112"/>
      <c r="L158" s="26">
        <f t="shared" si="94"/>
        <v>0</v>
      </c>
      <c r="M158" s="202"/>
      <c r="N158" s="77"/>
      <c r="O158" s="27">
        <f t="shared" si="95"/>
        <v>0</v>
      </c>
      <c r="P158" s="112"/>
      <c r="Q158" s="26">
        <f t="shared" si="96"/>
        <v>0</v>
      </c>
      <c r="R158" s="202"/>
      <c r="S158" s="77"/>
      <c r="T158" s="27">
        <f t="shared" si="97"/>
        <v>0</v>
      </c>
      <c r="U158" s="106"/>
      <c r="V158" s="26">
        <f t="shared" si="98"/>
        <v>0</v>
      </c>
      <c r="W158" s="125"/>
      <c r="X158" s="77">
        <v>3</v>
      </c>
      <c r="Y158" s="27">
        <f t="shared" si="99"/>
        <v>0</v>
      </c>
      <c r="Z158" s="121"/>
      <c r="AA158" s="26">
        <f t="shared" si="100"/>
        <v>0</v>
      </c>
    </row>
    <row r="159" spans="1:27" ht="27.6" x14ac:dyDescent="0.3">
      <c r="A159" s="317"/>
      <c r="B159" s="185" t="s">
        <v>64</v>
      </c>
      <c r="C159" s="305"/>
      <c r="D159" s="94" t="s">
        <v>532</v>
      </c>
      <c r="E159" s="113" t="s">
        <v>533</v>
      </c>
      <c r="F159" s="94" t="s">
        <v>534</v>
      </c>
      <c r="G159" s="476">
        <v>40</v>
      </c>
      <c r="H159" s="202"/>
      <c r="I159" s="77"/>
      <c r="J159" s="27">
        <f t="shared" si="93"/>
        <v>0</v>
      </c>
      <c r="K159" s="112"/>
      <c r="L159" s="26">
        <f t="shared" si="94"/>
        <v>0</v>
      </c>
      <c r="M159" s="139"/>
      <c r="N159" s="77"/>
      <c r="O159" s="27">
        <f t="shared" si="95"/>
        <v>0</v>
      </c>
      <c r="P159" s="140"/>
      <c r="Q159" s="26">
        <f t="shared" si="96"/>
        <v>0</v>
      </c>
      <c r="R159" s="139"/>
      <c r="S159" s="77"/>
      <c r="T159" s="27">
        <f t="shared" si="97"/>
        <v>0</v>
      </c>
      <c r="U159" s="140"/>
      <c r="V159" s="26">
        <f t="shared" si="98"/>
        <v>0</v>
      </c>
      <c r="W159" s="125"/>
      <c r="X159" s="77">
        <v>0</v>
      </c>
      <c r="Y159" s="27">
        <f t="shared" si="99"/>
        <v>0</v>
      </c>
      <c r="Z159" s="140"/>
      <c r="AA159" s="26">
        <f t="shared" si="100"/>
        <v>0</v>
      </c>
    </row>
    <row r="160" spans="1:27" ht="55.2" customHeight="1" x14ac:dyDescent="0.3">
      <c r="A160" s="317"/>
      <c r="B160" s="185" t="s">
        <v>64</v>
      </c>
      <c r="C160" s="304" t="s">
        <v>535</v>
      </c>
      <c r="D160" s="94" t="s">
        <v>536</v>
      </c>
      <c r="E160" s="113" t="s">
        <v>537</v>
      </c>
      <c r="F160" s="94" t="s">
        <v>538</v>
      </c>
      <c r="G160" s="476">
        <v>1</v>
      </c>
      <c r="H160" s="202"/>
      <c r="I160" s="77"/>
      <c r="J160" s="27">
        <f t="shared" si="93"/>
        <v>0</v>
      </c>
      <c r="K160" s="112"/>
      <c r="L160" s="26">
        <f t="shared" si="94"/>
        <v>0</v>
      </c>
      <c r="M160" s="202"/>
      <c r="N160" s="77"/>
      <c r="O160" s="27">
        <f t="shared" si="95"/>
        <v>0</v>
      </c>
      <c r="P160" s="78"/>
      <c r="Q160" s="26">
        <f t="shared" si="96"/>
        <v>0</v>
      </c>
      <c r="R160" s="202"/>
      <c r="S160" s="77"/>
      <c r="T160" s="27">
        <f t="shared" si="97"/>
        <v>0</v>
      </c>
      <c r="U160" s="78"/>
      <c r="V160" s="26">
        <f t="shared" si="98"/>
        <v>0</v>
      </c>
      <c r="W160" s="123"/>
      <c r="X160" s="202">
        <v>3</v>
      </c>
      <c r="Y160" s="27">
        <f t="shared" si="99"/>
        <v>0</v>
      </c>
      <c r="Z160" s="125"/>
      <c r="AA160" s="26">
        <f t="shared" si="100"/>
        <v>0</v>
      </c>
    </row>
    <row r="161" spans="1:27" ht="27.6" x14ac:dyDescent="0.3">
      <c r="A161" s="317"/>
      <c r="B161" s="185" t="s">
        <v>64</v>
      </c>
      <c r="C161" s="474"/>
      <c r="D161" s="94" t="s">
        <v>539</v>
      </c>
      <c r="E161" s="113" t="s">
        <v>540</v>
      </c>
      <c r="F161" s="94" t="s">
        <v>541</v>
      </c>
      <c r="G161" s="476" t="s">
        <v>542</v>
      </c>
      <c r="H161" s="202"/>
      <c r="I161" s="77"/>
      <c r="J161" s="27">
        <f t="shared" si="93"/>
        <v>0</v>
      </c>
      <c r="K161" s="112"/>
      <c r="L161" s="26">
        <f t="shared" si="94"/>
        <v>0</v>
      </c>
      <c r="M161" s="139"/>
      <c r="N161" s="77"/>
      <c r="O161" s="27">
        <f t="shared" si="95"/>
        <v>0</v>
      </c>
      <c r="P161" s="141"/>
      <c r="Q161" s="26">
        <f t="shared" si="96"/>
        <v>0</v>
      </c>
      <c r="R161" s="139"/>
      <c r="S161" s="77"/>
      <c r="T161" s="27">
        <f t="shared" si="97"/>
        <v>0</v>
      </c>
      <c r="U161" s="141"/>
      <c r="V161" s="26">
        <f t="shared" si="98"/>
        <v>0</v>
      </c>
      <c r="W161" s="125"/>
      <c r="X161" s="77">
        <v>0</v>
      </c>
      <c r="Y161" s="27">
        <f t="shared" si="99"/>
        <v>0</v>
      </c>
      <c r="Z161" s="124"/>
      <c r="AA161" s="26">
        <f t="shared" si="100"/>
        <v>0</v>
      </c>
    </row>
    <row r="162" spans="1:27" ht="41.4" x14ac:dyDescent="0.3">
      <c r="A162" s="317"/>
      <c r="B162" s="185" t="s">
        <v>64</v>
      </c>
      <c r="C162" s="474"/>
      <c r="D162" s="94" t="s">
        <v>543</v>
      </c>
      <c r="E162" s="113" t="s">
        <v>544</v>
      </c>
      <c r="F162" s="94" t="s">
        <v>545</v>
      </c>
      <c r="G162" s="476" t="s">
        <v>542</v>
      </c>
      <c r="H162" s="202"/>
      <c r="I162" s="77"/>
      <c r="J162" s="27">
        <f t="shared" si="93"/>
        <v>0</v>
      </c>
      <c r="K162" s="112"/>
      <c r="L162" s="26">
        <f t="shared" si="94"/>
        <v>0</v>
      </c>
      <c r="M162" s="139"/>
      <c r="N162" s="77"/>
      <c r="O162" s="27">
        <f t="shared" si="95"/>
        <v>0</v>
      </c>
      <c r="P162" s="141"/>
      <c r="Q162" s="26">
        <f t="shared" si="96"/>
        <v>0</v>
      </c>
      <c r="R162" s="139"/>
      <c r="S162" s="77"/>
      <c r="T162" s="27">
        <f t="shared" si="97"/>
        <v>0</v>
      </c>
      <c r="U162" s="121"/>
      <c r="V162" s="26">
        <f t="shared" si="98"/>
        <v>0</v>
      </c>
      <c r="W162" s="125"/>
      <c r="X162" s="77">
        <v>0</v>
      </c>
      <c r="Y162" s="27">
        <f t="shared" si="99"/>
        <v>0</v>
      </c>
      <c r="Z162" s="124"/>
      <c r="AA162" s="26">
        <f t="shared" si="100"/>
        <v>0</v>
      </c>
    </row>
    <row r="163" spans="1:27" ht="27.6" x14ac:dyDescent="0.3">
      <c r="A163" s="317"/>
      <c r="B163" s="185" t="s">
        <v>65</v>
      </c>
      <c r="C163" s="305"/>
      <c r="D163" s="113" t="s">
        <v>546</v>
      </c>
      <c r="E163" s="477" t="s">
        <v>547</v>
      </c>
      <c r="F163" s="94" t="s">
        <v>548</v>
      </c>
      <c r="G163" s="180">
        <v>160</v>
      </c>
      <c r="H163" s="202"/>
      <c r="I163" s="77"/>
      <c r="J163" s="27">
        <f t="shared" si="93"/>
        <v>0</v>
      </c>
      <c r="K163" s="112"/>
      <c r="L163" s="26">
        <f t="shared" si="94"/>
        <v>0</v>
      </c>
      <c r="M163" s="139"/>
      <c r="N163" s="77"/>
      <c r="O163" s="27">
        <f t="shared" si="95"/>
        <v>0</v>
      </c>
      <c r="P163" s="112"/>
      <c r="Q163" s="26">
        <f t="shared" si="96"/>
        <v>0</v>
      </c>
      <c r="R163" s="77"/>
      <c r="S163" s="77"/>
      <c r="T163" s="27">
        <f t="shared" si="97"/>
        <v>0</v>
      </c>
      <c r="U163" s="112"/>
      <c r="V163" s="26">
        <f t="shared" si="98"/>
        <v>0</v>
      </c>
      <c r="W163" s="125"/>
      <c r="X163" s="77"/>
      <c r="Y163" s="27">
        <f t="shared" si="99"/>
        <v>0</v>
      </c>
      <c r="Z163" s="123"/>
      <c r="AA163" s="26">
        <f t="shared" si="100"/>
        <v>0</v>
      </c>
    </row>
    <row r="164" spans="1:27" ht="41.4" x14ac:dyDescent="0.3">
      <c r="A164" s="317"/>
      <c r="B164" s="185" t="s">
        <v>65</v>
      </c>
      <c r="C164" s="474" t="s">
        <v>549</v>
      </c>
      <c r="D164" s="94" t="s">
        <v>550</v>
      </c>
      <c r="E164" s="113" t="s">
        <v>551</v>
      </c>
      <c r="F164" s="94" t="s">
        <v>552</v>
      </c>
      <c r="G164" s="476">
        <v>4</v>
      </c>
      <c r="H164" s="202"/>
      <c r="I164" s="77"/>
      <c r="J164" s="27">
        <f t="shared" si="93"/>
        <v>0</v>
      </c>
      <c r="K164" s="112"/>
      <c r="L164" s="26">
        <f t="shared" si="94"/>
        <v>0</v>
      </c>
      <c r="M164" s="139"/>
      <c r="N164" s="77"/>
      <c r="O164" s="27">
        <f t="shared" si="95"/>
        <v>0</v>
      </c>
      <c r="P164" s="112"/>
      <c r="Q164" s="26">
        <f t="shared" si="96"/>
        <v>0</v>
      </c>
      <c r="R164" s="77"/>
      <c r="S164" s="77"/>
      <c r="T164" s="27">
        <f t="shared" si="97"/>
        <v>0</v>
      </c>
      <c r="U164" s="112"/>
      <c r="V164" s="26">
        <f t="shared" si="98"/>
        <v>0</v>
      </c>
      <c r="W164" s="125"/>
      <c r="X164" s="77"/>
      <c r="Y164" s="27">
        <f t="shared" si="99"/>
        <v>0</v>
      </c>
      <c r="Z164" s="123"/>
      <c r="AA164" s="26">
        <f t="shared" si="100"/>
        <v>0</v>
      </c>
    </row>
    <row r="165" spans="1:27" ht="27.6" x14ac:dyDescent="0.3">
      <c r="A165" s="317"/>
      <c r="B165" s="185" t="s">
        <v>65</v>
      </c>
      <c r="C165" s="474"/>
      <c r="D165" s="94" t="s">
        <v>553</v>
      </c>
      <c r="E165" s="113" t="s">
        <v>554</v>
      </c>
      <c r="F165" s="94" t="s">
        <v>555</v>
      </c>
      <c r="G165" s="476">
        <v>20</v>
      </c>
      <c r="H165" s="202"/>
      <c r="I165" s="77"/>
      <c r="J165" s="27">
        <f t="shared" si="93"/>
        <v>0</v>
      </c>
      <c r="K165" s="112"/>
      <c r="L165" s="26">
        <f t="shared" si="94"/>
        <v>0</v>
      </c>
      <c r="M165" s="139"/>
      <c r="N165" s="77"/>
      <c r="O165" s="27">
        <f t="shared" si="95"/>
        <v>0</v>
      </c>
      <c r="P165" s="112"/>
      <c r="Q165" s="26">
        <f t="shared" si="96"/>
        <v>0</v>
      </c>
      <c r="R165" s="77"/>
      <c r="S165" s="77"/>
      <c r="T165" s="27">
        <f t="shared" si="97"/>
        <v>0</v>
      </c>
      <c r="U165" s="112"/>
      <c r="V165" s="26">
        <f t="shared" si="98"/>
        <v>0</v>
      </c>
      <c r="W165" s="125"/>
      <c r="X165" s="77"/>
      <c r="Y165" s="27">
        <f t="shared" si="99"/>
        <v>0</v>
      </c>
      <c r="Z165" s="123"/>
      <c r="AA165" s="26">
        <f t="shared" si="100"/>
        <v>0</v>
      </c>
    </row>
    <row r="166" spans="1:27" ht="41.4" x14ac:dyDescent="0.3">
      <c r="A166" s="317"/>
      <c r="B166" s="185" t="s">
        <v>65</v>
      </c>
      <c r="C166" s="474"/>
      <c r="D166" s="113" t="s">
        <v>556</v>
      </c>
      <c r="E166" s="113" t="s">
        <v>527</v>
      </c>
      <c r="F166" s="94" t="s">
        <v>557</v>
      </c>
      <c r="G166" s="476" t="s">
        <v>542</v>
      </c>
      <c r="H166" s="194"/>
      <c r="I166" s="72"/>
      <c r="J166" s="27">
        <f t="shared" si="93"/>
        <v>0</v>
      </c>
      <c r="K166" s="112"/>
      <c r="L166" s="26">
        <f t="shared" si="94"/>
        <v>0</v>
      </c>
      <c r="M166" s="139"/>
      <c r="N166" s="77"/>
      <c r="O166" s="27">
        <f t="shared" si="95"/>
        <v>0</v>
      </c>
      <c r="P166" s="112"/>
      <c r="Q166" s="26">
        <f t="shared" si="96"/>
        <v>0</v>
      </c>
      <c r="R166" s="72"/>
      <c r="S166" s="77"/>
      <c r="T166" s="27">
        <f t="shared" si="97"/>
        <v>0</v>
      </c>
      <c r="U166" s="112"/>
      <c r="V166" s="26">
        <f t="shared" si="98"/>
        <v>0</v>
      </c>
      <c r="W166" s="125"/>
      <c r="X166" s="77"/>
      <c r="Y166" s="27">
        <f t="shared" si="99"/>
        <v>0</v>
      </c>
      <c r="Z166" s="123"/>
      <c r="AA166" s="26">
        <f t="shared" si="100"/>
        <v>0</v>
      </c>
    </row>
    <row r="167" spans="1:27" ht="27.6" x14ac:dyDescent="0.3">
      <c r="A167" s="317"/>
      <c r="B167" s="185" t="s">
        <v>65</v>
      </c>
      <c r="C167" s="474"/>
      <c r="D167" s="94" t="s">
        <v>558</v>
      </c>
      <c r="E167" s="478" t="s">
        <v>554</v>
      </c>
      <c r="F167" s="94" t="s">
        <v>559</v>
      </c>
      <c r="G167" s="180">
        <v>32</v>
      </c>
      <c r="H167" s="194"/>
      <c r="I167" s="72"/>
      <c r="J167" s="27">
        <f t="shared" si="93"/>
        <v>0</v>
      </c>
      <c r="K167" s="112"/>
      <c r="L167" s="26">
        <f t="shared" si="94"/>
        <v>0</v>
      </c>
      <c r="M167" s="139"/>
      <c r="N167" s="77"/>
      <c r="O167" s="27">
        <f t="shared" si="95"/>
        <v>0</v>
      </c>
      <c r="P167" s="112"/>
      <c r="Q167" s="26">
        <f t="shared" si="96"/>
        <v>0</v>
      </c>
      <c r="R167" s="77"/>
      <c r="S167" s="77"/>
      <c r="T167" s="27">
        <f t="shared" si="97"/>
        <v>0</v>
      </c>
      <c r="U167" s="112"/>
      <c r="V167" s="26">
        <f t="shared" si="98"/>
        <v>0</v>
      </c>
      <c r="W167" s="125"/>
      <c r="X167" s="77"/>
      <c r="Y167" s="27">
        <f t="shared" si="99"/>
        <v>0</v>
      </c>
      <c r="Z167" s="123"/>
      <c r="AA167" s="26">
        <f t="shared" si="100"/>
        <v>0</v>
      </c>
    </row>
    <row r="168" spans="1:27" ht="41.4" x14ac:dyDescent="0.3">
      <c r="A168" s="317"/>
      <c r="B168" s="185" t="s">
        <v>65</v>
      </c>
      <c r="C168" s="474"/>
      <c r="D168" s="94" t="s">
        <v>560</v>
      </c>
      <c r="E168" s="113" t="s">
        <v>561</v>
      </c>
      <c r="F168" s="113" t="s">
        <v>562</v>
      </c>
      <c r="G168" s="476" t="s">
        <v>542</v>
      </c>
      <c r="H168" s="202"/>
      <c r="I168" s="77"/>
      <c r="J168" s="27">
        <f t="shared" si="93"/>
        <v>0</v>
      </c>
      <c r="K168" s="112"/>
      <c r="L168" s="26">
        <f t="shared" si="94"/>
        <v>0</v>
      </c>
      <c r="M168" s="202"/>
      <c r="N168" s="77"/>
      <c r="O168" s="27">
        <f t="shared" si="95"/>
        <v>0</v>
      </c>
      <c r="P168" s="112"/>
      <c r="Q168" s="26">
        <f t="shared" si="96"/>
        <v>0</v>
      </c>
      <c r="R168" s="77"/>
      <c r="S168" s="77"/>
      <c r="T168" s="27">
        <f t="shared" si="97"/>
        <v>0</v>
      </c>
      <c r="U168" s="112"/>
      <c r="V168" s="26">
        <f t="shared" si="98"/>
        <v>0</v>
      </c>
      <c r="W168" s="125"/>
      <c r="X168" s="77"/>
      <c r="Y168" s="27">
        <f t="shared" si="99"/>
        <v>0</v>
      </c>
      <c r="Z168" s="123"/>
      <c r="AA168" s="26">
        <f t="shared" si="100"/>
        <v>0</v>
      </c>
    </row>
    <row r="169" spans="1:27" ht="27.6" x14ac:dyDescent="0.3">
      <c r="A169" s="317"/>
      <c r="B169" s="185" t="s">
        <v>65</v>
      </c>
      <c r="C169" s="474"/>
      <c r="D169" s="94" t="s">
        <v>563</v>
      </c>
      <c r="E169" s="113" t="s">
        <v>564</v>
      </c>
      <c r="F169" s="94" t="s">
        <v>565</v>
      </c>
      <c r="G169" s="476">
        <v>2</v>
      </c>
      <c r="H169" s="202"/>
      <c r="I169" s="77"/>
      <c r="J169" s="27">
        <f t="shared" si="93"/>
        <v>0</v>
      </c>
      <c r="K169" s="112"/>
      <c r="L169" s="26">
        <f t="shared" si="94"/>
        <v>0</v>
      </c>
      <c r="M169" s="202"/>
      <c r="N169" s="77"/>
      <c r="O169" s="27">
        <f t="shared" si="95"/>
        <v>0</v>
      </c>
      <c r="P169" s="112"/>
      <c r="Q169" s="26">
        <f t="shared" si="96"/>
        <v>0</v>
      </c>
      <c r="R169" s="202"/>
      <c r="S169" s="77"/>
      <c r="T169" s="27">
        <f t="shared" si="97"/>
        <v>0</v>
      </c>
      <c r="U169" s="112"/>
      <c r="V169" s="26">
        <f t="shared" si="98"/>
        <v>0</v>
      </c>
      <c r="W169" s="125"/>
      <c r="X169" s="77"/>
      <c r="Y169" s="27">
        <f t="shared" si="99"/>
        <v>0</v>
      </c>
      <c r="Z169" s="123"/>
      <c r="AA169" s="26">
        <f t="shared" si="100"/>
        <v>0</v>
      </c>
    </row>
    <row r="170" spans="1:27" ht="96.6" x14ac:dyDescent="0.3">
      <c r="A170" s="317"/>
      <c r="B170" s="185" t="s">
        <v>65</v>
      </c>
      <c r="C170" s="474"/>
      <c r="D170" s="94" t="s">
        <v>566</v>
      </c>
      <c r="E170" s="113" t="s">
        <v>567</v>
      </c>
      <c r="F170" s="113" t="s">
        <v>568</v>
      </c>
      <c r="G170" s="476" t="s">
        <v>542</v>
      </c>
      <c r="H170" s="202"/>
      <c r="I170" s="77"/>
      <c r="J170" s="27">
        <f t="shared" si="93"/>
        <v>0</v>
      </c>
      <c r="K170" s="112"/>
      <c r="L170" s="26">
        <f t="shared" si="94"/>
        <v>0</v>
      </c>
      <c r="M170" s="202"/>
      <c r="N170" s="77"/>
      <c r="O170" s="27">
        <f t="shared" si="95"/>
        <v>0</v>
      </c>
      <c r="P170" s="112"/>
      <c r="Q170" s="26">
        <f t="shared" si="96"/>
        <v>0</v>
      </c>
      <c r="R170" s="202"/>
      <c r="S170" s="77"/>
      <c r="T170" s="27">
        <f t="shared" si="97"/>
        <v>0</v>
      </c>
      <c r="U170" s="112"/>
      <c r="V170" s="26">
        <f t="shared" si="98"/>
        <v>0</v>
      </c>
      <c r="W170" s="125"/>
      <c r="X170" s="77"/>
      <c r="Y170" s="27">
        <f t="shared" si="99"/>
        <v>0</v>
      </c>
      <c r="Z170" s="123"/>
      <c r="AA170" s="26">
        <f t="shared" si="100"/>
        <v>0</v>
      </c>
    </row>
    <row r="171" spans="1:27" ht="41.4" x14ac:dyDescent="0.3">
      <c r="A171" s="317"/>
      <c r="B171" s="185" t="s">
        <v>65</v>
      </c>
      <c r="C171" s="474"/>
      <c r="D171" s="94" t="s">
        <v>569</v>
      </c>
      <c r="E171" s="113" t="s">
        <v>570</v>
      </c>
      <c r="F171" s="94" t="s">
        <v>557</v>
      </c>
      <c r="G171" s="476" t="s">
        <v>542</v>
      </c>
      <c r="H171" s="125"/>
      <c r="I171" s="125"/>
      <c r="J171" s="27">
        <f t="shared" si="93"/>
        <v>0</v>
      </c>
      <c r="K171" s="27"/>
      <c r="L171" s="26">
        <f t="shared" si="94"/>
        <v>0</v>
      </c>
      <c r="M171" s="125"/>
      <c r="N171" s="125"/>
      <c r="O171" s="27">
        <f t="shared" si="95"/>
        <v>0</v>
      </c>
      <c r="P171" s="125"/>
      <c r="Q171" s="26">
        <f t="shared" si="96"/>
        <v>0</v>
      </c>
      <c r="R171" s="125"/>
      <c r="S171" s="125"/>
      <c r="T171" s="27">
        <f t="shared" si="97"/>
        <v>0</v>
      </c>
      <c r="U171" s="125"/>
      <c r="V171" s="26">
        <f t="shared" si="98"/>
        <v>0</v>
      </c>
      <c r="W171" s="125"/>
      <c r="X171" s="125"/>
      <c r="Y171" s="27">
        <f t="shared" si="99"/>
        <v>0</v>
      </c>
      <c r="Z171" s="125"/>
      <c r="AA171" s="26">
        <f t="shared" si="100"/>
        <v>0</v>
      </c>
    </row>
    <row r="172" spans="1:27" ht="41.4" x14ac:dyDescent="0.3">
      <c r="A172" s="317"/>
      <c r="B172" s="185" t="s">
        <v>371</v>
      </c>
      <c r="C172" s="305"/>
      <c r="D172" s="94" t="s">
        <v>571</v>
      </c>
      <c r="E172" s="113" t="s">
        <v>572</v>
      </c>
      <c r="F172" s="94" t="s">
        <v>557</v>
      </c>
      <c r="G172" s="476" t="s">
        <v>542</v>
      </c>
      <c r="H172" s="112"/>
      <c r="I172" s="112"/>
      <c r="J172" s="27">
        <v>0</v>
      </c>
      <c r="K172" s="195"/>
      <c r="L172" s="145">
        <v>0</v>
      </c>
      <c r="M172" s="195"/>
      <c r="N172" s="122"/>
      <c r="O172" s="213">
        <v>0</v>
      </c>
      <c r="P172" s="195"/>
      <c r="Q172" s="183">
        <v>0</v>
      </c>
      <c r="R172" s="120"/>
      <c r="S172" s="195"/>
      <c r="T172" s="227">
        <v>0</v>
      </c>
      <c r="U172" s="195"/>
      <c r="V172" s="183">
        <v>0</v>
      </c>
      <c r="W172" s="120"/>
      <c r="X172" s="195"/>
      <c r="Y172" s="227">
        <v>0</v>
      </c>
      <c r="Z172" s="195"/>
      <c r="AA172" s="183">
        <v>0</v>
      </c>
    </row>
    <row r="173" spans="1:27" ht="124.2" x14ac:dyDescent="0.3">
      <c r="A173" s="317"/>
      <c r="B173" s="185" t="s">
        <v>372</v>
      </c>
      <c r="C173" s="94" t="s">
        <v>573</v>
      </c>
      <c r="D173" s="113" t="s">
        <v>574</v>
      </c>
      <c r="E173" s="113" t="s">
        <v>575</v>
      </c>
      <c r="F173" s="94" t="s">
        <v>557</v>
      </c>
      <c r="G173" s="476" t="s">
        <v>542</v>
      </c>
      <c r="H173" s="112"/>
      <c r="I173" s="112"/>
      <c r="J173" s="27">
        <v>0</v>
      </c>
      <c r="K173" s="195"/>
      <c r="L173" s="26">
        <v>0</v>
      </c>
      <c r="M173" s="112"/>
      <c r="N173" s="112"/>
      <c r="O173" s="211">
        <v>0</v>
      </c>
      <c r="P173" s="195"/>
      <c r="Q173" s="183">
        <v>0</v>
      </c>
      <c r="R173" s="3"/>
      <c r="S173" s="112"/>
      <c r="T173" s="227">
        <v>0</v>
      </c>
      <c r="U173" s="195"/>
      <c r="V173" s="183">
        <v>0</v>
      </c>
      <c r="W173" s="7"/>
      <c r="X173" s="112"/>
      <c r="Y173" s="227">
        <v>0</v>
      </c>
      <c r="Z173" s="9"/>
      <c r="AA173" s="183">
        <v>0</v>
      </c>
    </row>
    <row r="174" spans="1:27" ht="96.6" customHeight="1" x14ac:dyDescent="0.3">
      <c r="A174" s="317"/>
      <c r="B174" s="185" t="s">
        <v>379</v>
      </c>
      <c r="C174" s="417" t="s">
        <v>576</v>
      </c>
      <c r="D174" s="113" t="s">
        <v>577</v>
      </c>
      <c r="E174" s="113" t="s">
        <v>578</v>
      </c>
      <c r="F174" s="94" t="s">
        <v>579</v>
      </c>
      <c r="G174" s="476">
        <v>4</v>
      </c>
      <c r="H174" s="112"/>
      <c r="I174" s="112"/>
      <c r="J174" s="27">
        <v>0</v>
      </c>
      <c r="K174" s="195"/>
      <c r="L174" s="26">
        <v>1</v>
      </c>
      <c r="M174" s="112"/>
      <c r="N174" s="112"/>
      <c r="O174" s="211">
        <v>0</v>
      </c>
      <c r="P174" s="195"/>
      <c r="Q174" s="183">
        <v>1</v>
      </c>
      <c r="R174" s="112"/>
      <c r="S174" s="112"/>
      <c r="T174" s="227">
        <v>1</v>
      </c>
      <c r="U174" s="195"/>
      <c r="V174" s="183">
        <v>1</v>
      </c>
      <c r="W174" s="7"/>
      <c r="X174" s="112"/>
      <c r="Y174" s="227">
        <v>0</v>
      </c>
      <c r="Z174" s="9"/>
      <c r="AA174" s="183">
        <v>1</v>
      </c>
    </row>
    <row r="175" spans="1:27" ht="55.2" customHeight="1" x14ac:dyDescent="0.3">
      <c r="A175" s="317"/>
      <c r="B175" s="185" t="s">
        <v>379</v>
      </c>
      <c r="C175" s="418"/>
      <c r="D175" s="113" t="s">
        <v>580</v>
      </c>
      <c r="E175" s="113" t="s">
        <v>581</v>
      </c>
      <c r="F175" s="94" t="s">
        <v>557</v>
      </c>
      <c r="G175" s="180">
        <v>5</v>
      </c>
      <c r="H175" s="112"/>
      <c r="I175" s="112"/>
      <c r="J175" s="27">
        <v>0</v>
      </c>
      <c r="K175" s="195"/>
      <c r="L175" s="26">
        <v>0.33333333333333331</v>
      </c>
      <c r="M175" s="112"/>
      <c r="N175" s="112"/>
      <c r="O175" s="211">
        <v>0</v>
      </c>
      <c r="P175" s="195"/>
      <c r="Q175" s="183">
        <v>0.33333333333333331</v>
      </c>
      <c r="R175" s="112"/>
      <c r="S175" s="112"/>
      <c r="T175" s="227">
        <v>1</v>
      </c>
      <c r="U175" s="195"/>
      <c r="V175" s="183">
        <v>0.33333333333333331</v>
      </c>
      <c r="W175" s="7"/>
      <c r="X175" s="112"/>
      <c r="Y175" s="227">
        <v>0</v>
      </c>
      <c r="Z175" s="9"/>
      <c r="AA175" s="183">
        <v>0.33333333333333331</v>
      </c>
    </row>
    <row r="176" spans="1:27" ht="41.4" x14ac:dyDescent="0.3">
      <c r="A176" s="317"/>
      <c r="B176" s="185" t="s">
        <v>379</v>
      </c>
      <c r="C176" s="422"/>
      <c r="D176" s="76" t="s">
        <v>582</v>
      </c>
      <c r="E176" s="76" t="s">
        <v>564</v>
      </c>
      <c r="F176" s="94" t="s">
        <v>557</v>
      </c>
      <c r="G176" s="476">
        <v>5</v>
      </c>
      <c r="H176" s="112"/>
      <c r="I176" s="112"/>
      <c r="J176" s="27">
        <v>0</v>
      </c>
      <c r="K176" s="195"/>
      <c r="L176" s="26">
        <v>0</v>
      </c>
      <c r="M176" s="112"/>
      <c r="N176" s="112"/>
      <c r="O176" s="211">
        <v>1</v>
      </c>
      <c r="P176" s="195"/>
      <c r="Q176" s="183">
        <v>0</v>
      </c>
      <c r="R176" s="112"/>
      <c r="S176" s="112"/>
      <c r="T176" s="227">
        <v>1</v>
      </c>
      <c r="U176" s="138"/>
      <c r="V176" s="183">
        <v>0</v>
      </c>
      <c r="W176" s="7"/>
      <c r="X176" s="112"/>
      <c r="Y176" s="227">
        <v>0</v>
      </c>
      <c r="Z176" s="9"/>
      <c r="AA176" s="183">
        <v>0</v>
      </c>
    </row>
    <row r="177" spans="1:27" ht="69" x14ac:dyDescent="0.3">
      <c r="A177" s="317"/>
      <c r="B177" s="185" t="s">
        <v>379</v>
      </c>
      <c r="C177" s="195"/>
      <c r="D177" s="113" t="s">
        <v>583</v>
      </c>
      <c r="E177" s="113" t="s">
        <v>584</v>
      </c>
      <c r="F177" s="113" t="s">
        <v>585</v>
      </c>
      <c r="G177" s="479">
        <v>16</v>
      </c>
      <c r="H177" s="112"/>
      <c r="I177" s="112"/>
      <c r="J177" s="27">
        <v>1</v>
      </c>
      <c r="K177" s="112"/>
      <c r="L177" s="26">
        <v>0.33333333333333331</v>
      </c>
      <c r="M177" s="112"/>
      <c r="N177" s="112"/>
      <c r="O177" s="211">
        <v>1</v>
      </c>
      <c r="P177" s="112"/>
      <c r="Q177" s="183">
        <v>0.33333333333333331</v>
      </c>
      <c r="R177" s="112"/>
      <c r="S177" s="112"/>
      <c r="T177" s="227">
        <v>1</v>
      </c>
      <c r="U177" s="138"/>
      <c r="V177" s="183">
        <v>0.33333333333333331</v>
      </c>
      <c r="W177" s="7"/>
      <c r="X177" s="112"/>
      <c r="Y177" s="227">
        <v>0</v>
      </c>
      <c r="Z177" s="9"/>
      <c r="AA177" s="183">
        <v>0.33333333333333331</v>
      </c>
    </row>
    <row r="178" spans="1:27" ht="96.6" customHeight="1" x14ac:dyDescent="0.3">
      <c r="A178" s="317"/>
      <c r="B178" s="185" t="s">
        <v>379</v>
      </c>
      <c r="C178" s="326" t="s">
        <v>586</v>
      </c>
      <c r="D178" s="271" t="s">
        <v>587</v>
      </c>
      <c r="E178" s="108" t="s">
        <v>588</v>
      </c>
      <c r="F178" s="112" t="s">
        <v>589</v>
      </c>
      <c r="G178" s="479">
        <v>12</v>
      </c>
      <c r="H178" s="112"/>
      <c r="I178" s="112"/>
      <c r="J178" s="27">
        <v>0</v>
      </c>
      <c r="K178" s="112"/>
      <c r="L178" s="26">
        <v>0.33333333333333331</v>
      </c>
      <c r="M178" s="112"/>
      <c r="N178" s="112"/>
      <c r="O178" s="211">
        <v>0</v>
      </c>
      <c r="P178" s="112"/>
      <c r="Q178" s="183">
        <v>0.33333333333333331</v>
      </c>
      <c r="R178" s="3"/>
      <c r="S178" s="112"/>
      <c r="T178" s="227">
        <v>0</v>
      </c>
      <c r="U178" s="9"/>
      <c r="V178" s="183">
        <v>0.33333333333333331</v>
      </c>
      <c r="W178" s="3"/>
      <c r="X178" s="112"/>
      <c r="Y178" s="227">
        <v>0</v>
      </c>
      <c r="Z178" s="9"/>
      <c r="AA178" s="183">
        <v>0.33333333333333331</v>
      </c>
    </row>
    <row r="179" spans="1:27" ht="41.4" x14ac:dyDescent="0.3">
      <c r="A179" s="317"/>
      <c r="B179" s="185" t="s">
        <v>379</v>
      </c>
      <c r="C179" s="310"/>
      <c r="D179" s="271" t="s">
        <v>590</v>
      </c>
      <c r="E179" s="108" t="s">
        <v>591</v>
      </c>
      <c r="F179" s="112" t="s">
        <v>585</v>
      </c>
      <c r="G179" s="479">
        <v>2</v>
      </c>
      <c r="H179" s="112"/>
      <c r="I179" s="112"/>
      <c r="J179" s="27">
        <v>0.25</v>
      </c>
      <c r="K179" s="108"/>
      <c r="L179" s="26">
        <v>0.25</v>
      </c>
      <c r="M179" s="112"/>
      <c r="N179" s="112"/>
      <c r="O179" s="211">
        <v>0</v>
      </c>
      <c r="P179" s="108"/>
      <c r="Q179" s="183">
        <v>0.25</v>
      </c>
      <c r="R179" s="3"/>
      <c r="S179" s="112"/>
      <c r="T179" s="227">
        <v>0</v>
      </c>
      <c r="U179" s="108"/>
      <c r="V179" s="183">
        <v>0.25</v>
      </c>
      <c r="W179" s="3"/>
      <c r="X179" s="112"/>
      <c r="Y179" s="227">
        <v>0</v>
      </c>
      <c r="Z179" s="9"/>
      <c r="AA179" s="183">
        <v>0.25</v>
      </c>
    </row>
    <row r="180" spans="1:27" ht="69.599999999999994" x14ac:dyDescent="0.3">
      <c r="A180" s="317"/>
      <c r="B180" s="185" t="s">
        <v>379</v>
      </c>
      <c r="C180" s="132" t="s">
        <v>592</v>
      </c>
      <c r="D180" s="271" t="s">
        <v>593</v>
      </c>
      <c r="E180" s="108" t="s">
        <v>594</v>
      </c>
      <c r="F180" s="112" t="s">
        <v>595</v>
      </c>
      <c r="G180" s="479">
        <v>12</v>
      </c>
      <c r="H180" s="7"/>
      <c r="I180" s="7"/>
      <c r="J180" s="27">
        <v>1</v>
      </c>
      <c r="K180" s="112"/>
      <c r="L180" s="26">
        <v>0.25</v>
      </c>
      <c r="M180" s="112"/>
      <c r="N180" s="112"/>
      <c r="O180" s="211">
        <v>1</v>
      </c>
      <c r="P180" s="112"/>
      <c r="Q180" s="183">
        <v>0.25</v>
      </c>
      <c r="R180" s="3"/>
      <c r="S180" s="112"/>
      <c r="T180" s="227">
        <v>0</v>
      </c>
      <c r="U180" s="112"/>
      <c r="V180" s="183">
        <v>0.25</v>
      </c>
      <c r="W180" s="3"/>
      <c r="X180" s="112"/>
      <c r="Y180" s="227">
        <v>0</v>
      </c>
      <c r="Z180" s="9"/>
      <c r="AA180" s="183">
        <v>0.25</v>
      </c>
    </row>
    <row r="181" spans="1:27" ht="55.2" x14ac:dyDescent="0.3">
      <c r="A181" s="317"/>
      <c r="B181" s="185" t="s">
        <v>963</v>
      </c>
      <c r="C181" s="108" t="s">
        <v>596</v>
      </c>
      <c r="D181" s="271" t="s">
        <v>597</v>
      </c>
      <c r="E181" s="108" t="s">
        <v>598</v>
      </c>
      <c r="F181" s="112" t="s">
        <v>599</v>
      </c>
      <c r="G181" s="479">
        <v>12</v>
      </c>
      <c r="H181" s="7"/>
      <c r="I181" s="7"/>
      <c r="J181" s="27">
        <v>1</v>
      </c>
      <c r="K181" s="112"/>
      <c r="L181" s="27">
        <v>0</v>
      </c>
      <c r="M181" s="7"/>
      <c r="N181" s="7"/>
      <c r="O181" s="27">
        <v>0</v>
      </c>
      <c r="P181" s="112"/>
      <c r="Q181" s="183">
        <v>1</v>
      </c>
      <c r="R181" s="7"/>
      <c r="S181" s="7"/>
      <c r="T181" s="227">
        <v>0</v>
      </c>
      <c r="U181" s="3"/>
      <c r="V181" s="183">
        <v>0</v>
      </c>
      <c r="W181" s="7"/>
      <c r="X181" s="7"/>
      <c r="Y181" s="227">
        <v>0</v>
      </c>
      <c r="Z181" s="3"/>
      <c r="AA181" s="183">
        <v>0</v>
      </c>
    </row>
    <row r="182" spans="1:27" ht="69" x14ac:dyDescent="0.3">
      <c r="A182" s="317"/>
      <c r="B182" s="538" t="s">
        <v>963</v>
      </c>
      <c r="C182" s="108" t="s">
        <v>600</v>
      </c>
      <c r="D182" s="271" t="s">
        <v>601</v>
      </c>
      <c r="E182" s="108" t="s">
        <v>602</v>
      </c>
      <c r="F182" s="112" t="s">
        <v>603</v>
      </c>
      <c r="G182" s="479">
        <v>12</v>
      </c>
      <c r="H182" s="106"/>
      <c r="I182" s="106"/>
      <c r="J182" s="27">
        <v>0.95699999999999996</v>
      </c>
      <c r="K182" s="142"/>
      <c r="L182" s="26">
        <v>6.1714285714285715E-2</v>
      </c>
      <c r="M182" s="106"/>
      <c r="N182" s="77"/>
      <c r="O182" s="27">
        <v>1</v>
      </c>
      <c r="P182" s="142"/>
      <c r="Q182" s="183">
        <v>6.1714285714285715E-2</v>
      </c>
      <c r="R182" s="125"/>
      <c r="S182" s="28"/>
      <c r="T182" s="227">
        <v>0</v>
      </c>
      <c r="U182" s="125"/>
      <c r="V182" s="183">
        <v>6.1714285714285715E-2</v>
      </c>
      <c r="W182" s="125"/>
      <c r="X182" s="125"/>
      <c r="Y182" s="227">
        <v>0</v>
      </c>
      <c r="Z182" s="124"/>
      <c r="AA182" s="183">
        <v>6.1714285714285715E-2</v>
      </c>
    </row>
    <row r="183" spans="1:27" ht="82.8" x14ac:dyDescent="0.3">
      <c r="A183" s="317"/>
      <c r="B183" s="538" t="s">
        <v>963</v>
      </c>
      <c r="C183" s="144" t="s">
        <v>604</v>
      </c>
      <c r="D183" s="271" t="s">
        <v>605</v>
      </c>
      <c r="E183" s="108" t="s">
        <v>606</v>
      </c>
      <c r="F183" s="112" t="s">
        <v>607</v>
      </c>
      <c r="G183" s="479">
        <v>12</v>
      </c>
      <c r="H183" s="179"/>
      <c r="I183" s="106"/>
      <c r="J183" s="27">
        <v>1.1599999999999999</v>
      </c>
      <c r="K183" s="106"/>
      <c r="L183" s="112">
        <v>100</v>
      </c>
      <c r="M183" s="7"/>
      <c r="N183" s="77"/>
      <c r="O183" s="27">
        <v>1</v>
      </c>
      <c r="P183" s="106"/>
      <c r="Q183" s="183">
        <v>0.13286046511627908</v>
      </c>
      <c r="R183" s="3"/>
      <c r="S183" s="143"/>
      <c r="T183" s="227">
        <v>0</v>
      </c>
      <c r="U183" s="125"/>
      <c r="V183" s="183">
        <v>0.13286046511627908</v>
      </c>
      <c r="W183" s="125"/>
      <c r="X183" s="28"/>
      <c r="Y183" s="227">
        <v>0</v>
      </c>
      <c r="Z183" s="125"/>
      <c r="AA183" s="183">
        <v>0.13286046511627908</v>
      </c>
    </row>
    <row r="184" spans="1:27" ht="92.4" x14ac:dyDescent="0.3">
      <c r="A184" s="571" t="s">
        <v>393</v>
      </c>
      <c r="B184" s="425" t="s">
        <v>373</v>
      </c>
      <c r="C184" s="509" t="s">
        <v>719</v>
      </c>
      <c r="D184" s="508" t="s">
        <v>720</v>
      </c>
      <c r="E184" s="510" t="s">
        <v>721</v>
      </c>
      <c r="F184" s="508" t="s">
        <v>751</v>
      </c>
      <c r="G184" s="510" t="s">
        <v>254</v>
      </c>
      <c r="H184" s="150"/>
      <c r="I184" s="150"/>
      <c r="J184" s="151">
        <v>1</v>
      </c>
      <c r="K184" s="152"/>
      <c r="L184" s="153">
        <v>1</v>
      </c>
      <c r="M184" s="154"/>
      <c r="N184" s="154"/>
      <c r="O184" s="155">
        <f>IFERROR((M184/N184),0)</f>
        <v>0</v>
      </c>
      <c r="P184" s="156"/>
      <c r="Q184" s="157">
        <v>1</v>
      </c>
      <c r="R184" s="232"/>
      <c r="S184" s="232"/>
      <c r="T184" s="155">
        <f t="shared" ref="T184:T192" si="101">IFERROR((R184/S184),0)</f>
        <v>0</v>
      </c>
      <c r="U184" s="233"/>
      <c r="V184" s="157">
        <v>1</v>
      </c>
      <c r="W184" s="7"/>
      <c r="X184" s="7"/>
      <c r="Y184" s="27">
        <f>IFERROR((W184/X184),0)</f>
        <v>0</v>
      </c>
      <c r="Z184" s="3"/>
      <c r="AA184" s="183">
        <f t="shared" ref="AA184:AA204" si="102">IFERROR(IF(G184="Según demanda",(W184+R184+M184+H184)/(I184+N184+S184+X184),(W184+R184+M184+H184)/G184),0)</f>
        <v>0</v>
      </c>
    </row>
    <row r="185" spans="1:27" ht="105.6" x14ac:dyDescent="0.3">
      <c r="A185" s="572"/>
      <c r="B185" s="426"/>
      <c r="C185" s="508" t="s">
        <v>722</v>
      </c>
      <c r="D185" s="508" t="s">
        <v>723</v>
      </c>
      <c r="E185" s="510" t="s">
        <v>724</v>
      </c>
      <c r="F185" s="508" t="s">
        <v>752</v>
      </c>
      <c r="G185" s="550" t="s">
        <v>254</v>
      </c>
      <c r="H185" s="154"/>
      <c r="I185" s="154"/>
      <c r="J185" s="155">
        <v>1</v>
      </c>
      <c r="K185" s="158"/>
      <c r="L185" s="159">
        <f t="shared" ref="L185:L192" si="103">IFERROR(IF(G185="Según demanda",H185/I185,H185/G185),0)</f>
        <v>0</v>
      </c>
      <c r="M185" s="154"/>
      <c r="N185" s="154"/>
      <c r="O185" s="155">
        <f t="shared" ref="O185:O193" si="104">IFERROR((M185/N185),0)</f>
        <v>0</v>
      </c>
      <c r="P185" s="156"/>
      <c r="Q185" s="157">
        <f t="shared" ref="Q185:Q190" si="105">IFERROR(IF(G185="Según demanda",(M185+H185)/(I185+N185),(M185+H185)/G185),0)</f>
        <v>0</v>
      </c>
      <c r="R185" s="234"/>
      <c r="S185" s="234"/>
      <c r="T185" s="235">
        <f t="shared" si="101"/>
        <v>0</v>
      </c>
      <c r="U185" s="236"/>
      <c r="V185" s="237">
        <f t="shared" ref="V185:V204" si="106">IFERROR(IF(G185="Según demanda",(R185+M185+H185)/(I185+N185+S185),(R185+M185+H185)/G185),0)</f>
        <v>0</v>
      </c>
      <c r="W185" s="7"/>
      <c r="X185" s="7"/>
      <c r="Y185" s="27">
        <f t="shared" ref="Y185:Y198" si="107">IFERROR((W185/X185),0)</f>
        <v>0</v>
      </c>
      <c r="Z185" s="3"/>
      <c r="AA185" s="183">
        <f t="shared" si="102"/>
        <v>0</v>
      </c>
    </row>
    <row r="186" spans="1:27" ht="118.8" customHeight="1" x14ac:dyDescent="0.3">
      <c r="A186" s="572"/>
      <c r="B186" s="426"/>
      <c r="C186" s="508" t="s">
        <v>725</v>
      </c>
      <c r="D186" s="508" t="s">
        <v>726</v>
      </c>
      <c r="E186" s="510" t="s">
        <v>727</v>
      </c>
      <c r="F186" s="506" t="s">
        <v>753</v>
      </c>
      <c r="G186" s="550" t="s">
        <v>254</v>
      </c>
      <c r="H186" s="154"/>
      <c r="I186" s="160"/>
      <c r="J186" s="155">
        <v>1</v>
      </c>
      <c r="K186" s="156"/>
      <c r="L186" s="159">
        <v>1</v>
      </c>
      <c r="M186" s="154"/>
      <c r="N186" s="154"/>
      <c r="O186" s="155">
        <f t="shared" si="104"/>
        <v>0</v>
      </c>
      <c r="P186" s="156"/>
      <c r="Q186" s="157">
        <v>1</v>
      </c>
      <c r="R186" s="238"/>
      <c r="S186" s="238"/>
      <c r="T186" s="239">
        <f t="shared" si="101"/>
        <v>0</v>
      </c>
      <c r="U186" s="240"/>
      <c r="V186" s="237">
        <f t="shared" si="106"/>
        <v>0</v>
      </c>
      <c r="W186" s="7"/>
      <c r="X186" s="7"/>
      <c r="Y186" s="27">
        <f t="shared" si="107"/>
        <v>0</v>
      </c>
      <c r="Z186" s="3"/>
      <c r="AA186" s="183">
        <f t="shared" si="102"/>
        <v>0</v>
      </c>
    </row>
    <row r="187" spans="1:27" ht="118.8" x14ac:dyDescent="0.3">
      <c r="A187" s="572"/>
      <c r="B187" s="426"/>
      <c r="C187" s="493" t="s">
        <v>728</v>
      </c>
      <c r="D187" s="494" t="s">
        <v>729</v>
      </c>
      <c r="E187" s="550" t="s">
        <v>730</v>
      </c>
      <c r="F187" s="506" t="s">
        <v>754</v>
      </c>
      <c r="G187" s="550" t="s">
        <v>254</v>
      </c>
      <c r="H187" s="154"/>
      <c r="I187" s="154"/>
      <c r="J187" s="155">
        <f t="shared" ref="J187:J195" si="108">IFERROR((H187/I187),0)</f>
        <v>0</v>
      </c>
      <c r="K187" s="161"/>
      <c r="L187" s="159">
        <f t="shared" si="103"/>
        <v>0</v>
      </c>
      <c r="M187" s="154"/>
      <c r="N187" s="154"/>
      <c r="O187" s="155">
        <v>1</v>
      </c>
      <c r="P187" s="156"/>
      <c r="Q187" s="157">
        <f t="shared" si="105"/>
        <v>0</v>
      </c>
      <c r="R187" s="238"/>
      <c r="S187" s="238"/>
      <c r="T187" s="239">
        <f t="shared" si="101"/>
        <v>0</v>
      </c>
      <c r="U187" s="240"/>
      <c r="V187" s="237">
        <f t="shared" si="106"/>
        <v>0</v>
      </c>
      <c r="W187" s="7"/>
      <c r="X187" s="7"/>
      <c r="Y187" s="27"/>
      <c r="Z187" s="3"/>
      <c r="AA187" s="183">
        <f t="shared" si="102"/>
        <v>0</v>
      </c>
    </row>
    <row r="188" spans="1:27" ht="92.4" x14ac:dyDescent="0.3">
      <c r="A188" s="572"/>
      <c r="B188" s="427"/>
      <c r="C188" s="493" t="s">
        <v>731</v>
      </c>
      <c r="D188" s="494" t="s">
        <v>732</v>
      </c>
      <c r="E188" s="550" t="s">
        <v>733</v>
      </c>
      <c r="F188" s="506" t="s">
        <v>755</v>
      </c>
      <c r="G188" s="550" t="s">
        <v>762</v>
      </c>
      <c r="H188" s="154"/>
      <c r="I188" s="160"/>
      <c r="J188" s="155">
        <v>1</v>
      </c>
      <c r="K188" s="161"/>
      <c r="L188" s="159">
        <v>1</v>
      </c>
      <c r="M188" s="154"/>
      <c r="N188" s="154"/>
      <c r="O188" s="155">
        <f t="shared" si="104"/>
        <v>0</v>
      </c>
      <c r="P188" s="156"/>
      <c r="Q188" s="157">
        <v>1</v>
      </c>
      <c r="R188" s="241"/>
      <c r="S188" s="241"/>
      <c r="T188" s="242">
        <f t="shared" si="101"/>
        <v>0</v>
      </c>
      <c r="U188" s="243"/>
      <c r="V188" s="244">
        <v>1</v>
      </c>
      <c r="W188" s="7"/>
      <c r="X188" s="7"/>
      <c r="Y188" s="27">
        <f t="shared" si="107"/>
        <v>0</v>
      </c>
      <c r="Z188" s="3"/>
      <c r="AA188" s="183">
        <f t="shared" si="102"/>
        <v>0</v>
      </c>
    </row>
    <row r="189" spans="1:27" ht="52.8" x14ac:dyDescent="0.3">
      <c r="A189" s="572"/>
      <c r="B189" s="425" t="s">
        <v>374</v>
      </c>
      <c r="C189" s="494" t="s">
        <v>734</v>
      </c>
      <c r="D189" s="507" t="s">
        <v>735</v>
      </c>
      <c r="E189" s="550" t="s">
        <v>736</v>
      </c>
      <c r="F189" s="550" t="s">
        <v>756</v>
      </c>
      <c r="G189" s="550" t="s">
        <v>254</v>
      </c>
      <c r="H189" s="162"/>
      <c r="I189" s="163"/>
      <c r="J189" s="164">
        <f t="shared" si="108"/>
        <v>0</v>
      </c>
      <c r="K189" s="165"/>
      <c r="L189" s="166">
        <f t="shared" si="103"/>
        <v>0</v>
      </c>
      <c r="M189" s="162"/>
      <c r="N189" s="162"/>
      <c r="O189" s="164">
        <f t="shared" si="104"/>
        <v>0</v>
      </c>
      <c r="P189" s="167"/>
      <c r="Q189" s="168">
        <f t="shared" si="105"/>
        <v>0</v>
      </c>
      <c r="R189" s="245"/>
      <c r="S189" s="245"/>
      <c r="T189" s="164">
        <f t="shared" si="101"/>
        <v>0</v>
      </c>
      <c r="U189" s="167"/>
      <c r="V189" s="168">
        <f t="shared" si="106"/>
        <v>0</v>
      </c>
      <c r="W189" s="7"/>
      <c r="X189" s="7"/>
      <c r="Y189" s="27"/>
      <c r="Z189" s="3"/>
      <c r="AA189" s="183">
        <f t="shared" si="102"/>
        <v>0</v>
      </c>
    </row>
    <row r="190" spans="1:27" ht="79.2" x14ac:dyDescent="0.3">
      <c r="A190" s="572"/>
      <c r="B190" s="427"/>
      <c r="C190" s="550" t="s">
        <v>737</v>
      </c>
      <c r="D190" s="507" t="s">
        <v>738</v>
      </c>
      <c r="E190" s="506" t="s">
        <v>739</v>
      </c>
      <c r="F190" s="550" t="s">
        <v>757</v>
      </c>
      <c r="G190" s="550" t="s">
        <v>254</v>
      </c>
      <c r="H190" s="162"/>
      <c r="I190" s="163"/>
      <c r="J190" s="164">
        <f t="shared" si="108"/>
        <v>0</v>
      </c>
      <c r="K190" s="165"/>
      <c r="L190" s="166">
        <v>1</v>
      </c>
      <c r="M190" s="162"/>
      <c r="N190" s="162"/>
      <c r="O190" s="164">
        <f t="shared" si="104"/>
        <v>0</v>
      </c>
      <c r="P190" s="167"/>
      <c r="Q190" s="168">
        <f t="shared" si="105"/>
        <v>0</v>
      </c>
      <c r="R190" s="245"/>
      <c r="S190" s="245"/>
      <c r="T190" s="164">
        <f t="shared" si="101"/>
        <v>0</v>
      </c>
      <c r="U190" s="167"/>
      <c r="V190" s="168">
        <f t="shared" si="106"/>
        <v>0</v>
      </c>
      <c r="W190" s="7"/>
      <c r="X190" s="7"/>
      <c r="Y190" s="27">
        <f t="shared" si="107"/>
        <v>0</v>
      </c>
      <c r="Z190" s="3"/>
      <c r="AA190" s="183">
        <f t="shared" si="102"/>
        <v>0</v>
      </c>
    </row>
    <row r="191" spans="1:27" ht="79.2" x14ac:dyDescent="0.3">
      <c r="A191" s="572"/>
      <c r="B191" s="428" t="s">
        <v>375</v>
      </c>
      <c r="C191" s="495" t="s">
        <v>740</v>
      </c>
      <c r="D191" s="507" t="s">
        <v>741</v>
      </c>
      <c r="E191" s="511" t="s">
        <v>742</v>
      </c>
      <c r="F191" s="550" t="s">
        <v>758</v>
      </c>
      <c r="G191" s="550" t="s">
        <v>254</v>
      </c>
      <c r="H191" s="169"/>
      <c r="I191" s="169"/>
      <c r="J191" s="114">
        <v>1</v>
      </c>
      <c r="K191" s="170"/>
      <c r="L191" s="171">
        <f t="shared" si="103"/>
        <v>0</v>
      </c>
      <c r="M191" s="169"/>
      <c r="N191" s="169"/>
      <c r="O191" s="114">
        <v>1</v>
      </c>
      <c r="P191" s="172"/>
      <c r="Q191" s="173">
        <v>1</v>
      </c>
      <c r="R191" s="246"/>
      <c r="S191" s="246"/>
      <c r="T191" s="114">
        <f t="shared" si="101"/>
        <v>0</v>
      </c>
      <c r="U191" s="172"/>
      <c r="V191" s="173">
        <v>1</v>
      </c>
      <c r="W191" s="7"/>
      <c r="X191" s="7"/>
      <c r="Y191" s="27"/>
      <c r="Z191" s="3"/>
      <c r="AA191" s="183">
        <f t="shared" si="102"/>
        <v>0</v>
      </c>
    </row>
    <row r="192" spans="1:27" ht="79.2" x14ac:dyDescent="0.3">
      <c r="A192" s="572"/>
      <c r="B192" s="429"/>
      <c r="C192" s="550" t="s">
        <v>743</v>
      </c>
      <c r="D192" s="507" t="s">
        <v>744</v>
      </c>
      <c r="E192" s="511" t="s">
        <v>742</v>
      </c>
      <c r="F192" s="550" t="s">
        <v>759</v>
      </c>
      <c r="G192" s="550" t="s">
        <v>254</v>
      </c>
      <c r="H192" s="169"/>
      <c r="I192" s="169"/>
      <c r="J192" s="114">
        <v>1</v>
      </c>
      <c r="K192" s="170"/>
      <c r="L192" s="171">
        <f t="shared" si="103"/>
        <v>0</v>
      </c>
      <c r="M192" s="169"/>
      <c r="N192" s="169"/>
      <c r="O192" s="114">
        <f t="shared" si="104"/>
        <v>0</v>
      </c>
      <c r="P192" s="172"/>
      <c r="Q192" s="173">
        <v>1</v>
      </c>
      <c r="R192" s="245"/>
      <c r="S192" s="245"/>
      <c r="T192" s="164">
        <f t="shared" si="101"/>
        <v>0</v>
      </c>
      <c r="U192" s="167"/>
      <c r="V192" s="168">
        <f t="shared" si="106"/>
        <v>0</v>
      </c>
      <c r="W192" s="7"/>
      <c r="X192" s="7"/>
      <c r="Y192" s="27">
        <f t="shared" si="107"/>
        <v>0</v>
      </c>
      <c r="Z192" s="3"/>
      <c r="AA192" s="183">
        <f t="shared" si="102"/>
        <v>0</v>
      </c>
    </row>
    <row r="193" spans="1:27" ht="66" x14ac:dyDescent="0.3">
      <c r="A193" s="572"/>
      <c r="B193" s="430"/>
      <c r="C193" s="550" t="s">
        <v>745</v>
      </c>
      <c r="D193" s="507" t="s">
        <v>746</v>
      </c>
      <c r="E193" s="511" t="s">
        <v>747</v>
      </c>
      <c r="F193" s="550" t="s">
        <v>760</v>
      </c>
      <c r="G193" s="550" t="s">
        <v>254</v>
      </c>
      <c r="H193" s="169"/>
      <c r="I193" s="169"/>
      <c r="J193" s="114">
        <v>1</v>
      </c>
      <c r="K193" s="170"/>
      <c r="L193" s="171">
        <v>1</v>
      </c>
      <c r="M193" s="169"/>
      <c r="N193" s="169"/>
      <c r="O193" s="114">
        <f t="shared" si="104"/>
        <v>0</v>
      </c>
      <c r="P193" s="172"/>
      <c r="Q193" s="173">
        <v>1</v>
      </c>
      <c r="R193" s="247"/>
      <c r="S193" s="247"/>
      <c r="T193" s="248">
        <v>1</v>
      </c>
      <c r="U193" s="135"/>
      <c r="V193" s="249">
        <v>1</v>
      </c>
      <c r="W193" s="7"/>
      <c r="X193" s="7"/>
      <c r="Y193" s="27">
        <f t="shared" si="107"/>
        <v>0</v>
      </c>
      <c r="Z193" s="3"/>
      <c r="AA193" s="183">
        <f t="shared" si="102"/>
        <v>0</v>
      </c>
    </row>
    <row r="194" spans="1:27" ht="82.8" customHeight="1" x14ac:dyDescent="0.3">
      <c r="A194" s="572"/>
      <c r="B194" s="570" t="s">
        <v>376</v>
      </c>
      <c r="C194" s="550" t="s">
        <v>748</v>
      </c>
      <c r="D194" s="512" t="s">
        <v>749</v>
      </c>
      <c r="E194" s="512" t="s">
        <v>750</v>
      </c>
      <c r="F194" s="550" t="s">
        <v>761</v>
      </c>
      <c r="G194" s="550" t="s">
        <v>254</v>
      </c>
      <c r="H194" s="174"/>
      <c r="I194" s="174"/>
      <c r="J194" s="175">
        <f t="shared" si="108"/>
        <v>0</v>
      </c>
      <c r="K194" s="176"/>
      <c r="L194" s="177">
        <v>1</v>
      </c>
      <c r="M194" s="174"/>
      <c r="N194" s="174"/>
      <c r="O194" s="175">
        <v>0.99940688018979829</v>
      </c>
      <c r="P194" s="176"/>
      <c r="Q194" s="178">
        <v>1</v>
      </c>
      <c r="R194" s="250"/>
      <c r="S194" s="250"/>
      <c r="T194" s="251">
        <v>1</v>
      </c>
      <c r="U194" s="252"/>
      <c r="V194" s="253">
        <v>1</v>
      </c>
      <c r="W194" s="7"/>
      <c r="X194" s="7"/>
      <c r="Y194" s="27">
        <f t="shared" si="107"/>
        <v>0</v>
      </c>
      <c r="Z194" s="3"/>
      <c r="AA194" s="183">
        <f t="shared" si="102"/>
        <v>0</v>
      </c>
    </row>
    <row r="195" spans="1:27" ht="66" x14ac:dyDescent="0.3">
      <c r="A195" s="572"/>
      <c r="B195" s="618" t="s">
        <v>382</v>
      </c>
      <c r="C195" s="619" t="s">
        <v>966</v>
      </c>
      <c r="D195" s="620" t="s">
        <v>967</v>
      </c>
      <c r="E195" s="621" t="s">
        <v>968</v>
      </c>
      <c r="F195" s="621" t="s">
        <v>1001</v>
      </c>
      <c r="G195" s="622">
        <v>2</v>
      </c>
      <c r="H195" s="254"/>
      <c r="I195" s="255"/>
      <c r="J195" s="114">
        <f t="shared" si="108"/>
        <v>0</v>
      </c>
      <c r="K195" s="256"/>
      <c r="L195" s="257">
        <v>0.25</v>
      </c>
      <c r="M195" s="220"/>
      <c r="N195" s="220"/>
      <c r="O195" s="127"/>
      <c r="P195" s="220"/>
      <c r="Q195" s="127">
        <v>0.75</v>
      </c>
      <c r="R195" s="258"/>
      <c r="S195" s="258"/>
      <c r="T195" s="259">
        <v>0</v>
      </c>
      <c r="U195" s="260"/>
      <c r="V195" s="261">
        <f t="shared" si="106"/>
        <v>0</v>
      </c>
      <c r="W195" s="112"/>
      <c r="X195" s="112"/>
      <c r="Y195" s="262">
        <f t="shared" si="107"/>
        <v>0</v>
      </c>
      <c r="Z195" s="129"/>
      <c r="AA195" s="183">
        <f t="shared" si="102"/>
        <v>0</v>
      </c>
    </row>
    <row r="196" spans="1:27" ht="52.8" x14ac:dyDescent="0.3">
      <c r="A196" s="572"/>
      <c r="B196" s="618" t="s">
        <v>382</v>
      </c>
      <c r="C196" s="623" t="s">
        <v>969</v>
      </c>
      <c r="D196" s="623" t="s">
        <v>970</v>
      </c>
      <c r="E196" s="621" t="s">
        <v>968</v>
      </c>
      <c r="F196" s="621" t="s">
        <v>1002</v>
      </c>
      <c r="G196" s="622">
        <v>3</v>
      </c>
      <c r="H196" s="254"/>
      <c r="I196" s="255"/>
      <c r="J196" s="114">
        <v>0</v>
      </c>
      <c r="K196" s="256"/>
      <c r="L196" s="257">
        <v>0</v>
      </c>
      <c r="M196" s="220"/>
      <c r="N196" s="220"/>
      <c r="O196" s="127">
        <v>0.25</v>
      </c>
      <c r="P196" s="220"/>
      <c r="Q196" s="127">
        <v>0.75</v>
      </c>
      <c r="R196" s="258"/>
      <c r="S196" s="258"/>
      <c r="T196" s="259">
        <v>0</v>
      </c>
      <c r="U196" s="258"/>
      <c r="V196" s="261">
        <f t="shared" si="106"/>
        <v>0</v>
      </c>
      <c r="W196" s="112"/>
      <c r="X196" s="112"/>
      <c r="Y196" s="262">
        <f t="shared" si="107"/>
        <v>0</v>
      </c>
      <c r="Z196" s="130"/>
      <c r="AA196" s="183">
        <f t="shared" si="102"/>
        <v>0</v>
      </c>
    </row>
    <row r="197" spans="1:27" ht="52.8" x14ac:dyDescent="0.3">
      <c r="A197" s="572"/>
      <c r="B197" s="618" t="s">
        <v>382</v>
      </c>
      <c r="C197" s="623" t="s">
        <v>969</v>
      </c>
      <c r="D197" s="623" t="s">
        <v>971</v>
      </c>
      <c r="E197" s="621" t="s">
        <v>968</v>
      </c>
      <c r="F197" s="621" t="s">
        <v>1003</v>
      </c>
      <c r="G197" s="622">
        <v>3</v>
      </c>
      <c r="H197" s="254"/>
      <c r="I197" s="255"/>
      <c r="J197" s="114">
        <v>0</v>
      </c>
      <c r="K197" s="256"/>
      <c r="L197" s="257">
        <v>0</v>
      </c>
      <c r="M197" s="220"/>
      <c r="N197" s="220"/>
      <c r="O197" s="127">
        <v>0.25</v>
      </c>
      <c r="P197" s="220"/>
      <c r="Q197" s="127">
        <v>0.75</v>
      </c>
      <c r="R197" s="258"/>
      <c r="S197" s="258"/>
      <c r="T197" s="259">
        <v>0</v>
      </c>
      <c r="U197" s="258"/>
      <c r="V197" s="261">
        <f t="shared" si="106"/>
        <v>0</v>
      </c>
      <c r="W197" s="112"/>
      <c r="X197" s="112"/>
      <c r="Y197" s="262">
        <f t="shared" si="107"/>
        <v>0</v>
      </c>
      <c r="Z197" s="128"/>
      <c r="AA197" s="183">
        <f t="shared" si="102"/>
        <v>0</v>
      </c>
    </row>
    <row r="198" spans="1:27" ht="82.8" x14ac:dyDescent="0.3">
      <c r="A198" s="572"/>
      <c r="B198" s="618" t="s">
        <v>383</v>
      </c>
      <c r="C198" s="624" t="s">
        <v>972</v>
      </c>
      <c r="D198" s="619" t="s">
        <v>973</v>
      </c>
      <c r="E198" s="621" t="s">
        <v>968</v>
      </c>
      <c r="F198" s="621" t="s">
        <v>1004</v>
      </c>
      <c r="G198" s="622">
        <v>1</v>
      </c>
      <c r="H198" s="254"/>
      <c r="I198" s="255"/>
      <c r="J198" s="114">
        <v>0</v>
      </c>
      <c r="K198" s="256"/>
      <c r="L198" s="257">
        <v>0</v>
      </c>
      <c r="M198" s="220"/>
      <c r="N198" s="220"/>
      <c r="O198" s="127">
        <v>0.25</v>
      </c>
      <c r="P198" s="220"/>
      <c r="Q198" s="127">
        <v>0.75</v>
      </c>
      <c r="R198" s="263"/>
      <c r="S198" s="264"/>
      <c r="T198" s="265">
        <v>0</v>
      </c>
      <c r="U198" s="266"/>
      <c r="V198" s="261">
        <f t="shared" si="106"/>
        <v>0</v>
      </c>
      <c r="W198" s="125"/>
      <c r="X198" s="28"/>
      <c r="Y198" s="27">
        <f t="shared" si="107"/>
        <v>0</v>
      </c>
      <c r="Z198" s="130"/>
      <c r="AA198" s="183">
        <f t="shared" si="102"/>
        <v>0</v>
      </c>
    </row>
    <row r="199" spans="1:27" ht="82.8" x14ac:dyDescent="0.3">
      <c r="A199" s="572"/>
      <c r="B199" s="618" t="s">
        <v>383</v>
      </c>
      <c r="C199" s="624" t="s">
        <v>972</v>
      </c>
      <c r="D199" s="620" t="s">
        <v>974</v>
      </c>
      <c r="E199" s="621" t="s">
        <v>968</v>
      </c>
      <c r="F199" s="621" t="s">
        <v>1005</v>
      </c>
      <c r="G199" s="625">
        <v>2</v>
      </c>
      <c r="H199" s="254"/>
      <c r="I199" s="255"/>
      <c r="J199" s="114">
        <v>0</v>
      </c>
      <c r="K199" s="256"/>
      <c r="L199" s="257">
        <v>0</v>
      </c>
      <c r="M199" s="220"/>
      <c r="N199" s="220"/>
      <c r="O199" s="127"/>
      <c r="P199" s="220"/>
      <c r="Q199" s="127">
        <v>0.75</v>
      </c>
      <c r="R199" s="263"/>
      <c r="S199" s="267"/>
      <c r="T199" s="265">
        <v>0</v>
      </c>
      <c r="U199" s="266"/>
      <c r="V199" s="268">
        <f t="shared" si="106"/>
        <v>0</v>
      </c>
      <c r="W199" s="126"/>
      <c r="X199" s="184"/>
      <c r="Y199" s="27">
        <v>1.58</v>
      </c>
      <c r="Z199" s="116"/>
      <c r="AA199" s="183">
        <f t="shared" si="102"/>
        <v>0</v>
      </c>
    </row>
    <row r="200" spans="1:27" ht="82.8" x14ac:dyDescent="0.3">
      <c r="A200" s="572"/>
      <c r="B200" s="618" t="s">
        <v>383</v>
      </c>
      <c r="C200" s="624" t="s">
        <v>972</v>
      </c>
      <c r="D200" s="620" t="s">
        <v>975</v>
      </c>
      <c r="E200" s="621" t="s">
        <v>968</v>
      </c>
      <c r="F200" s="626" t="s">
        <v>1006</v>
      </c>
      <c r="G200" s="622">
        <v>2</v>
      </c>
      <c r="H200" s="254"/>
      <c r="I200" s="255"/>
      <c r="J200" s="114">
        <v>1</v>
      </c>
      <c r="K200" s="256"/>
      <c r="L200" s="257">
        <v>0.25</v>
      </c>
      <c r="M200" s="220"/>
      <c r="N200" s="220"/>
      <c r="O200" s="127">
        <v>1</v>
      </c>
      <c r="P200" s="220"/>
      <c r="Q200" s="127">
        <f t="shared" ref="Q200:Q206" si="109">IFERROR(IF(G200="Según demanda",(M200+H200)/(I200+N200),(M200+H200)/G200),0)</f>
        <v>0</v>
      </c>
      <c r="R200" s="263"/>
      <c r="S200" s="267"/>
      <c r="T200" s="265">
        <v>1</v>
      </c>
      <c r="U200" s="266"/>
      <c r="V200" s="268">
        <f t="shared" si="106"/>
        <v>0</v>
      </c>
      <c r="W200" s="3"/>
      <c r="X200" s="184"/>
      <c r="Y200" s="27">
        <v>1</v>
      </c>
      <c r="Z200" s="116"/>
      <c r="AA200" s="183">
        <f t="shared" si="102"/>
        <v>0</v>
      </c>
    </row>
    <row r="201" spans="1:27" ht="234.6" x14ac:dyDescent="0.3">
      <c r="A201" s="572"/>
      <c r="B201" s="627" t="s">
        <v>378</v>
      </c>
      <c r="C201" s="624" t="s">
        <v>976</v>
      </c>
      <c r="D201" s="620" t="s">
        <v>977</v>
      </c>
      <c r="E201" s="621" t="s">
        <v>968</v>
      </c>
      <c r="F201" s="621" t="s">
        <v>1007</v>
      </c>
      <c r="G201" s="628">
        <v>2</v>
      </c>
      <c r="H201" s="254"/>
      <c r="I201" s="255"/>
      <c r="J201" s="114">
        <v>1</v>
      </c>
      <c r="K201" s="269"/>
      <c r="L201" s="257">
        <v>0.25</v>
      </c>
      <c r="M201" s="220"/>
      <c r="N201" s="133"/>
      <c r="O201" s="134">
        <v>1</v>
      </c>
      <c r="P201" s="222"/>
      <c r="Q201" s="131" t="s">
        <v>394</v>
      </c>
      <c r="R201" s="263"/>
      <c r="S201" s="267"/>
      <c r="T201" s="265">
        <v>1</v>
      </c>
      <c r="U201" s="266"/>
      <c r="V201" s="268">
        <f t="shared" si="106"/>
        <v>0</v>
      </c>
      <c r="W201" s="3"/>
      <c r="X201" s="184"/>
      <c r="Y201" s="27">
        <v>1.2950819672131149</v>
      </c>
      <c r="Z201" s="78"/>
      <c r="AA201" s="183">
        <f t="shared" si="102"/>
        <v>0</v>
      </c>
    </row>
    <row r="202" spans="1:27" ht="110.4" x14ac:dyDescent="0.3">
      <c r="A202" s="572"/>
      <c r="B202" s="627" t="s">
        <v>378</v>
      </c>
      <c r="C202" s="624" t="s">
        <v>978</v>
      </c>
      <c r="D202" s="620" t="s">
        <v>979</v>
      </c>
      <c r="E202" s="621" t="s">
        <v>968</v>
      </c>
      <c r="F202" s="621" t="s">
        <v>1005</v>
      </c>
      <c r="G202" s="628">
        <v>1</v>
      </c>
      <c r="H202" s="254"/>
      <c r="I202" s="255"/>
      <c r="J202" s="114">
        <v>1</v>
      </c>
      <c r="K202" s="269"/>
      <c r="L202" s="257">
        <v>0.33</v>
      </c>
      <c r="M202" s="220"/>
      <c r="N202" s="133"/>
      <c r="O202" s="134">
        <f t="shared" ref="O202:O206" si="110">IFERROR((M202/N202),0)</f>
        <v>0</v>
      </c>
      <c r="P202" s="222"/>
      <c r="Q202" s="131">
        <f t="shared" si="109"/>
        <v>0</v>
      </c>
      <c r="R202" s="270"/>
      <c r="S202" s="267"/>
      <c r="T202" s="265">
        <v>1</v>
      </c>
      <c r="U202" s="266"/>
      <c r="V202" s="268">
        <f t="shared" si="106"/>
        <v>0</v>
      </c>
      <c r="W202" s="3"/>
      <c r="X202" s="184"/>
      <c r="Y202" s="27">
        <v>0.76842105263157889</v>
      </c>
      <c r="Z202" s="78"/>
      <c r="AA202" s="183">
        <f t="shared" si="102"/>
        <v>0</v>
      </c>
    </row>
    <row r="203" spans="1:27" ht="110.4" x14ac:dyDescent="0.3">
      <c r="A203" s="572"/>
      <c r="B203" s="627" t="s">
        <v>378</v>
      </c>
      <c r="C203" s="624" t="s">
        <v>980</v>
      </c>
      <c r="D203" s="629" t="s">
        <v>981</v>
      </c>
      <c r="E203" s="621" t="s">
        <v>968</v>
      </c>
      <c r="F203" s="621" t="s">
        <v>1005</v>
      </c>
      <c r="G203" s="630">
        <v>2</v>
      </c>
      <c r="H203" s="254"/>
      <c r="I203" s="255"/>
      <c r="J203" s="114">
        <v>0</v>
      </c>
      <c r="K203" s="269"/>
      <c r="L203" s="257">
        <v>0</v>
      </c>
      <c r="M203" s="220"/>
      <c r="N203" s="133"/>
      <c r="O203" s="134">
        <f t="shared" si="110"/>
        <v>0</v>
      </c>
      <c r="P203" s="222"/>
      <c r="Q203" s="131">
        <f t="shared" si="109"/>
        <v>0</v>
      </c>
      <c r="R203" s="263"/>
      <c r="S203" s="267"/>
      <c r="T203" s="265">
        <v>1</v>
      </c>
      <c r="U203" s="266"/>
      <c r="V203" s="268">
        <f t="shared" si="106"/>
        <v>0</v>
      </c>
      <c r="W203" s="126"/>
      <c r="X203" s="184"/>
      <c r="Y203" s="27">
        <v>1.2</v>
      </c>
      <c r="Z203" s="78"/>
      <c r="AA203" s="183">
        <f t="shared" si="102"/>
        <v>0</v>
      </c>
    </row>
    <row r="204" spans="1:27" ht="124.2" x14ac:dyDescent="0.3">
      <c r="A204" s="572"/>
      <c r="B204" s="627" t="s">
        <v>377</v>
      </c>
      <c r="C204" s="624" t="s">
        <v>982</v>
      </c>
      <c r="D204" s="631" t="s">
        <v>983</v>
      </c>
      <c r="E204" s="621" t="s">
        <v>968</v>
      </c>
      <c r="F204" s="626" t="s">
        <v>1006</v>
      </c>
      <c r="G204" s="632">
        <v>1</v>
      </c>
      <c r="H204" s="254"/>
      <c r="I204" s="255"/>
      <c r="J204" s="114">
        <v>1</v>
      </c>
      <c r="K204" s="269"/>
      <c r="L204" s="257">
        <v>1</v>
      </c>
      <c r="M204" s="220"/>
      <c r="N204" s="133"/>
      <c r="O204" s="134">
        <f t="shared" si="110"/>
        <v>0</v>
      </c>
      <c r="P204" s="222"/>
      <c r="Q204" s="131">
        <f t="shared" si="109"/>
        <v>0</v>
      </c>
      <c r="R204" s="263"/>
      <c r="S204" s="267"/>
      <c r="T204" s="265">
        <v>1</v>
      </c>
      <c r="U204" s="266"/>
      <c r="V204" s="268">
        <f t="shared" si="106"/>
        <v>0</v>
      </c>
      <c r="W204" s="3"/>
      <c r="X204" s="184"/>
      <c r="Y204" s="27">
        <v>2.0499999999999998</v>
      </c>
      <c r="Z204" s="112"/>
      <c r="AA204" s="183">
        <f t="shared" si="102"/>
        <v>0</v>
      </c>
    </row>
    <row r="205" spans="1:27" ht="124.2" x14ac:dyDescent="0.3">
      <c r="A205" s="572"/>
      <c r="B205" s="627" t="s">
        <v>377</v>
      </c>
      <c r="C205" s="624" t="s">
        <v>982</v>
      </c>
      <c r="D205" s="631" t="s">
        <v>984</v>
      </c>
      <c r="E205" s="621" t="s">
        <v>968</v>
      </c>
      <c r="F205" s="626" t="s">
        <v>1008</v>
      </c>
      <c r="G205" s="632">
        <v>4</v>
      </c>
      <c r="H205" s="254"/>
      <c r="I205" s="255"/>
      <c r="J205" s="114">
        <v>1</v>
      </c>
      <c r="K205" s="269"/>
      <c r="L205" s="257">
        <v>1</v>
      </c>
      <c r="M205" s="220"/>
      <c r="N205" s="136"/>
      <c r="O205" s="134">
        <f t="shared" si="110"/>
        <v>0</v>
      </c>
      <c r="P205" s="222"/>
      <c r="Q205" s="131">
        <f t="shared" si="109"/>
        <v>0</v>
      </c>
      <c r="R205" s="263"/>
      <c r="S205" s="267"/>
      <c r="T205" s="265">
        <v>0</v>
      </c>
      <c r="U205" s="266"/>
      <c r="V205" s="268">
        <v>1</v>
      </c>
      <c r="W205" s="3"/>
      <c r="X205" s="137"/>
      <c r="Y205" s="27">
        <v>3.3</v>
      </c>
      <c r="Z205" s="112"/>
      <c r="AA205" s="26">
        <v>0.88</v>
      </c>
    </row>
    <row r="206" spans="1:27" ht="57.6" x14ac:dyDescent="0.3">
      <c r="A206" s="573"/>
      <c r="B206" s="627" t="s">
        <v>377</v>
      </c>
      <c r="C206" s="633" t="s">
        <v>985</v>
      </c>
      <c r="D206" s="634" t="s">
        <v>986</v>
      </c>
      <c r="E206" s="621" t="s">
        <v>968</v>
      </c>
      <c r="F206" s="621" t="s">
        <v>1007</v>
      </c>
      <c r="G206" s="632">
        <v>2</v>
      </c>
      <c r="H206" s="254"/>
      <c r="I206" s="255"/>
      <c r="J206" s="114">
        <v>1</v>
      </c>
      <c r="K206" s="269"/>
      <c r="L206" s="257">
        <v>0</v>
      </c>
      <c r="M206" s="220"/>
      <c r="N206" s="133"/>
      <c r="O206" s="134">
        <f t="shared" si="110"/>
        <v>0</v>
      </c>
      <c r="P206" s="222"/>
      <c r="Q206" s="131">
        <f t="shared" si="109"/>
        <v>0</v>
      </c>
      <c r="R206" s="263"/>
      <c r="S206" s="267"/>
      <c r="T206" s="265">
        <v>0</v>
      </c>
      <c r="U206" s="266"/>
      <c r="V206" s="268">
        <v>0.5</v>
      </c>
      <c r="W206" s="3"/>
      <c r="X206" s="184"/>
      <c r="Y206" s="27">
        <v>3.3</v>
      </c>
      <c r="Z206" s="112"/>
      <c r="AA206" s="26">
        <v>0.7</v>
      </c>
    </row>
  </sheetData>
  <protectedRanges>
    <protectedRange sqref="C195" name="Rango1_5_1"/>
    <protectedRange sqref="C197" name="Rango1_1_1_2_1"/>
    <protectedRange sqref="C198" name="Rango1_1_2_2"/>
    <protectedRange sqref="D198" name="Rango1_1_3_1_1"/>
    <protectedRange sqref="C199" name="Rango1_6_1_1"/>
    <protectedRange sqref="D199" name="Rango1_9_2"/>
    <protectedRange sqref="C200" name="Rango1_6_2_1"/>
    <protectedRange sqref="D200" name="Rango1_9_1_1"/>
    <protectedRange sqref="C201:C203 C206" name="Rango1_2_1_2_1"/>
    <protectedRange sqref="D202" name="Rango1_1_1_1_1_1_1_1"/>
    <protectedRange sqref="D203:D206" name="Rango1_1_1_5_1_2_1_1_1"/>
    <protectedRange sqref="F201:F206" name="Rango1_6_3_1"/>
    <protectedRange sqref="E201:E206" name="Rango1_1_1_1_1"/>
    <protectedRange sqref="X143" name="Rango1_6_1_1_1_1_3"/>
    <protectedRange sqref="C142:C144 C147:C154" name="Rango1_2_1_2_2"/>
    <protectedRange sqref="E142:E154" name="Rango1_1_2_1"/>
    <protectedRange sqref="D138 D134" name="Rango1_5_2_8_1_1_1_1_1_1_1_1"/>
    <protectedRange sqref="D136" name="Rango1_1_2_1_1_1_1_1_1_3_1_1"/>
    <protectedRange sqref="D150:D154" name="Rango1_3_1"/>
    <protectedRange sqref="C157" name="Rango1_5_1_2_2"/>
    <protectedRange sqref="C159" name="Rango1_1_1_2_1_2_2"/>
    <protectedRange sqref="C160" name="Rango1_1_2_2_2_2"/>
    <protectedRange sqref="C161" name="Rango1_6_1_1_2_2"/>
    <protectedRange sqref="C162" name="Rango1_6_2_1_2_2"/>
    <protectedRange sqref="C163:C165 C168" name="Rango1_2_1_2_1_2_2"/>
    <protectedRange sqref="D165 D167:D168" name="Rango1_1_1_5_1_2_1_1_1_2_2"/>
    <protectedRange sqref="F163:F168" name="Rango1_6_3_1_2_2"/>
    <protectedRange sqref="E163:E168" name="Rango1_1_1_1_1_3_2"/>
    <protectedRange sqref="D160" name="Rango1_1_3_1_1_2_1_1"/>
    <protectedRange sqref="D161" name="Rango1_9_2_2_1_1"/>
    <protectedRange sqref="D162" name="Rango1_9_1_1_2_1_1"/>
    <protectedRange sqref="D164" name="Rango1_1_1_1_1_1_1_1_2_1_1"/>
    <protectedRange sqref="D166" name="Rango1_1_1_5_1_2_1_1_1_2_1_1"/>
    <protectedRange sqref="D189" name="Rango1_1_1_1_1_2"/>
    <protectedRange sqref="D187:D188" name="Rango1_1_1_1_1_3"/>
  </protectedRanges>
  <mergeCells count="377">
    <mergeCell ref="C48:C49"/>
    <mergeCell ref="C88:C96"/>
    <mergeCell ref="D88:D91"/>
    <mergeCell ref="E88:E96"/>
    <mergeCell ref="F91:F92"/>
    <mergeCell ref="G91:G92"/>
    <mergeCell ref="H91:H92"/>
    <mergeCell ref="I91:I92"/>
    <mergeCell ref="D92:D96"/>
    <mergeCell ref="G93:G94"/>
    <mergeCell ref="G95:G96"/>
    <mergeCell ref="E82:E87"/>
    <mergeCell ref="D84:D85"/>
    <mergeCell ref="D86:D87"/>
    <mergeCell ref="G55:G56"/>
    <mergeCell ref="G69:G70"/>
    <mergeCell ref="G74:G75"/>
    <mergeCell ref="G82:G83"/>
    <mergeCell ref="G85:G87"/>
    <mergeCell ref="F55:F56"/>
    <mergeCell ref="F69:F70"/>
    <mergeCell ref="F74:F75"/>
    <mergeCell ref="F79:F80"/>
    <mergeCell ref="F82:F83"/>
    <mergeCell ref="F85:F87"/>
    <mergeCell ref="F97:F98"/>
    <mergeCell ref="F108:F110"/>
    <mergeCell ref="G97:G98"/>
    <mergeCell ref="C102:C107"/>
    <mergeCell ref="D99:D100"/>
    <mergeCell ref="E108:E110"/>
    <mergeCell ref="C108:C110"/>
    <mergeCell ref="C97:C98"/>
    <mergeCell ref="D97:D98"/>
    <mergeCell ref="E97:E98"/>
    <mergeCell ref="C99:C100"/>
    <mergeCell ref="E99:E100"/>
    <mergeCell ref="AA95:AA96"/>
    <mergeCell ref="A52:A54"/>
    <mergeCell ref="X93:X94"/>
    <mergeCell ref="Y93:Y94"/>
    <mergeCell ref="Z93:Z94"/>
    <mergeCell ref="AA93:AA94"/>
    <mergeCell ref="H95:H96"/>
    <mergeCell ref="I95:I96"/>
    <mergeCell ref="J95:J96"/>
    <mergeCell ref="K95:K96"/>
    <mergeCell ref="L95:L96"/>
    <mergeCell ref="M95:M96"/>
    <mergeCell ref="N95:N96"/>
    <mergeCell ref="O95:O96"/>
    <mergeCell ref="P95:P96"/>
    <mergeCell ref="Q95:Q96"/>
    <mergeCell ref="R95:R96"/>
    <mergeCell ref="S95:S96"/>
    <mergeCell ref="T95:T96"/>
    <mergeCell ref="U95:U96"/>
    <mergeCell ref="V95:V96"/>
    <mergeCell ref="W95:W96"/>
    <mergeCell ref="X95:X96"/>
    <mergeCell ref="Y95:Y96"/>
    <mergeCell ref="Z95:Z96"/>
    <mergeCell ref="W88:W89"/>
    <mergeCell ref="X88:X89"/>
    <mergeCell ref="Y88:Y89"/>
    <mergeCell ref="Z88:Z89"/>
    <mergeCell ref="AA88:AA89"/>
    <mergeCell ref="F93:F96"/>
    <mergeCell ref="H93:H94"/>
    <mergeCell ref="I93:I94"/>
    <mergeCell ref="J93:J94"/>
    <mergeCell ref="K93:K94"/>
    <mergeCell ref="L93:L94"/>
    <mergeCell ref="M93:M94"/>
    <mergeCell ref="N93:N94"/>
    <mergeCell ref="O93:O94"/>
    <mergeCell ref="P93:P94"/>
    <mergeCell ref="Q93:Q94"/>
    <mergeCell ref="R93:R94"/>
    <mergeCell ref="S93:S94"/>
    <mergeCell ref="T93:T94"/>
    <mergeCell ref="U93:U94"/>
    <mergeCell ref="V93:V94"/>
    <mergeCell ref="W93:W94"/>
    <mergeCell ref="M88:M89"/>
    <mergeCell ref="N88:N89"/>
    <mergeCell ref="O88:O89"/>
    <mergeCell ref="P88:P89"/>
    <mergeCell ref="Q88:Q89"/>
    <mergeCell ref="R88:R89"/>
    <mergeCell ref="S88:S89"/>
    <mergeCell ref="T88:T89"/>
    <mergeCell ref="U88:U89"/>
    <mergeCell ref="V88:V89"/>
    <mergeCell ref="AA76:AA77"/>
    <mergeCell ref="X76:X77"/>
    <mergeCell ref="P76:P77"/>
    <mergeCell ref="M79:M82"/>
    <mergeCell ref="N79:N82"/>
    <mergeCell ref="O79:O82"/>
    <mergeCell ref="P79:P82"/>
    <mergeCell ref="Q79:Q82"/>
    <mergeCell ref="R79:R82"/>
    <mergeCell ref="S79:S82"/>
    <mergeCell ref="T79:T82"/>
    <mergeCell ref="AA79:AA82"/>
    <mergeCell ref="M76:M77"/>
    <mergeCell ref="N76:N77"/>
    <mergeCell ref="O76:O77"/>
    <mergeCell ref="S76:S77"/>
    <mergeCell ref="T76:T77"/>
    <mergeCell ref="U76:U77"/>
    <mergeCell ref="K79:K82"/>
    <mergeCell ref="Q76:Q77"/>
    <mergeCell ref="V76:V77"/>
    <mergeCell ref="W76:W77"/>
    <mergeCell ref="X79:X82"/>
    <mergeCell ref="L64:L65"/>
    <mergeCell ref="M64:M65"/>
    <mergeCell ref="N64:N65"/>
    <mergeCell ref="O64:O65"/>
    <mergeCell ref="P64:P65"/>
    <mergeCell ref="Q64:Q65"/>
    <mergeCell ref="R64:R65"/>
    <mergeCell ref="S64:S65"/>
    <mergeCell ref="O61:O62"/>
    <mergeCell ref="Q61:Q62"/>
    <mergeCell ref="P61:P62"/>
    <mergeCell ref="H64:H65"/>
    <mergeCell ref="I64:I65"/>
    <mergeCell ref="J64:J65"/>
    <mergeCell ref="K64:K65"/>
    <mergeCell ref="K76:K77"/>
    <mergeCell ref="D74:D75"/>
    <mergeCell ref="C64:C65"/>
    <mergeCell ref="C66:C67"/>
    <mergeCell ref="E66:E67"/>
    <mergeCell ref="C68:C72"/>
    <mergeCell ref="D69:D70"/>
    <mergeCell ref="E69:E70"/>
    <mergeCell ref="C73:C75"/>
    <mergeCell ref="E74:E75"/>
    <mergeCell ref="A55:A96"/>
    <mergeCell ref="C55:C57"/>
    <mergeCell ref="M57:M58"/>
    <mergeCell ref="N57:N58"/>
    <mergeCell ref="O57:O58"/>
    <mergeCell ref="P57:P58"/>
    <mergeCell ref="B88:B96"/>
    <mergeCell ref="I61:I62"/>
    <mergeCell ref="L76:L77"/>
    <mergeCell ref="K84:K87"/>
    <mergeCell ref="L79:L82"/>
    <mergeCell ref="L84:L87"/>
    <mergeCell ref="J76:J77"/>
    <mergeCell ref="H76:H77"/>
    <mergeCell ref="I76:I77"/>
    <mergeCell ref="K88:K89"/>
    <mergeCell ref="I79:I82"/>
    <mergeCell ref="A97:A110"/>
    <mergeCell ref="A129:A141"/>
    <mergeCell ref="B108:B110"/>
    <mergeCell ref="Q57:Q58"/>
    <mergeCell ref="E59:E60"/>
    <mergeCell ref="F59:F60"/>
    <mergeCell ref="J59:J60"/>
    <mergeCell ref="K59:K60"/>
    <mergeCell ref="L59:L60"/>
    <mergeCell ref="M59:M60"/>
    <mergeCell ref="N59:N60"/>
    <mergeCell ref="H57:H58"/>
    <mergeCell ref="I57:I58"/>
    <mergeCell ref="H59:H60"/>
    <mergeCell ref="I59:I60"/>
    <mergeCell ref="J57:J58"/>
    <mergeCell ref="G59:G60"/>
    <mergeCell ref="P59:P60"/>
    <mergeCell ref="Q59:Q60"/>
    <mergeCell ref="L88:L89"/>
    <mergeCell ref="I88:I89"/>
    <mergeCell ref="A142:A183"/>
    <mergeCell ref="C155:C159"/>
    <mergeCell ref="B184:B188"/>
    <mergeCell ref="B189:B190"/>
    <mergeCell ref="B191:B193"/>
    <mergeCell ref="C160:C163"/>
    <mergeCell ref="C164:C172"/>
    <mergeCell ref="C174:C176"/>
    <mergeCell ref="C178:C179"/>
    <mergeCell ref="A184:A206"/>
    <mergeCell ref="H97:H98"/>
    <mergeCell ref="I97:I98"/>
    <mergeCell ref="J97:J98"/>
    <mergeCell ref="G79:G80"/>
    <mergeCell ref="G88:G89"/>
    <mergeCell ref="F88:F89"/>
    <mergeCell ref="J79:J82"/>
    <mergeCell ref="H79:H82"/>
    <mergeCell ref="H84:H87"/>
    <mergeCell ref="I84:I87"/>
    <mergeCell ref="J84:J87"/>
    <mergeCell ref="J88:J89"/>
    <mergeCell ref="H88:H89"/>
    <mergeCell ref="U108:U110"/>
    <mergeCell ref="Z108:Z110"/>
    <mergeCell ref="K102:K107"/>
    <mergeCell ref="P102:P107"/>
    <mergeCell ref="U102:U107"/>
    <mergeCell ref="V97:V98"/>
    <mergeCell ref="W97:W98"/>
    <mergeCell ref="X97:X98"/>
    <mergeCell ref="Y97:Y98"/>
    <mergeCell ref="R97:R98"/>
    <mergeCell ref="Z97:Z98"/>
    <mergeCell ref="P108:P110"/>
    <mergeCell ref="K97:K98"/>
    <mergeCell ref="L97:L98"/>
    <mergeCell ref="K108:K110"/>
    <mergeCell ref="M84:M87"/>
    <mergeCell ref="N84:N87"/>
    <mergeCell ref="O84:O87"/>
    <mergeCell ref="P84:P87"/>
    <mergeCell ref="Q84:Q87"/>
    <mergeCell ref="AA84:AA87"/>
    <mergeCell ref="Z84:Z87"/>
    <mergeCell ref="R84:R87"/>
    <mergeCell ref="S84:S87"/>
    <mergeCell ref="T84:T87"/>
    <mergeCell ref="U84:U87"/>
    <mergeCell ref="V84:V87"/>
    <mergeCell ref="AA97:AA98"/>
    <mergeCell ref="Z102:Z107"/>
    <mergeCell ref="S97:S98"/>
    <mergeCell ref="T97:T98"/>
    <mergeCell ref="M97:M98"/>
    <mergeCell ref="N97:N98"/>
    <mergeCell ref="O97:O98"/>
    <mergeCell ref="P97:P98"/>
    <mergeCell ref="Q97:Q98"/>
    <mergeCell ref="U97:U98"/>
    <mergeCell ref="B7:B9"/>
    <mergeCell ref="E7:E9"/>
    <mergeCell ref="H7:L7"/>
    <mergeCell ref="K8:K9"/>
    <mergeCell ref="P8:P9"/>
    <mergeCell ref="Q8:Q9"/>
    <mergeCell ref="E28:E29"/>
    <mergeCell ref="C20:C21"/>
    <mergeCell ref="C27:C36"/>
    <mergeCell ref="C22:C23"/>
    <mergeCell ref="K57:K58"/>
    <mergeCell ref="L57:L58"/>
    <mergeCell ref="J61:J62"/>
    <mergeCell ref="K61:K62"/>
    <mergeCell ref="L61:L62"/>
    <mergeCell ref="O59:O60"/>
    <mergeCell ref="E61:E62"/>
    <mergeCell ref="F61:F62"/>
    <mergeCell ref="G61:G62"/>
    <mergeCell ref="H61:H62"/>
    <mergeCell ref="M61:M62"/>
    <mergeCell ref="N61:N62"/>
    <mergeCell ref="C59:C60"/>
    <mergeCell ref="D59:D60"/>
    <mergeCell ref="C61:C62"/>
    <mergeCell ref="D61:D62"/>
    <mergeCell ref="R8:T8"/>
    <mergeCell ref="L8:L9"/>
    <mergeCell ref="H8:J8"/>
    <mergeCell ref="C7:C9"/>
    <mergeCell ref="D7:D9"/>
    <mergeCell ref="Z1:AA1"/>
    <mergeCell ref="U8:U9"/>
    <mergeCell ref="V8:V9"/>
    <mergeCell ref="W7:AA7"/>
    <mergeCell ref="Z2:AA3"/>
    <mergeCell ref="Z4:AA4"/>
    <mergeCell ref="Z8:Z9"/>
    <mergeCell ref="AA8:AA9"/>
    <mergeCell ref="R7:V7"/>
    <mergeCell ref="E1:Y1"/>
    <mergeCell ref="F7:G8"/>
    <mergeCell ref="W8:Y8"/>
    <mergeCell ref="M8:O8"/>
    <mergeCell ref="M7:Q7"/>
    <mergeCell ref="Z5:AA6"/>
    <mergeCell ref="E2:Y6"/>
    <mergeCell ref="AA59:AA60"/>
    <mergeCell ref="R57:R58"/>
    <mergeCell ref="S57:S58"/>
    <mergeCell ref="T57:T58"/>
    <mergeCell ref="U57:U58"/>
    <mergeCell ref="V57:V58"/>
    <mergeCell ref="W57:W58"/>
    <mergeCell ref="X57:X58"/>
    <mergeCell ref="Y57:Y58"/>
    <mergeCell ref="Z57:Z58"/>
    <mergeCell ref="AA57:AA58"/>
    <mergeCell ref="R59:R60"/>
    <mergeCell ref="S59:S60"/>
    <mergeCell ref="T59:T60"/>
    <mergeCell ref="U59:U60"/>
    <mergeCell ref="V59:V60"/>
    <mergeCell ref="W59:W60"/>
    <mergeCell ref="X59:X60"/>
    <mergeCell ref="Y59:Y60"/>
    <mergeCell ref="Z59:Z60"/>
    <mergeCell ref="AA61:AA62"/>
    <mergeCell ref="U64:U65"/>
    <mergeCell ref="V64:V65"/>
    <mergeCell ref="W64:W65"/>
    <mergeCell ref="X64:X65"/>
    <mergeCell ref="Y64:Y65"/>
    <mergeCell ref="Z64:Z65"/>
    <mergeCell ref="AA64:AA65"/>
    <mergeCell ref="U61:U62"/>
    <mergeCell ref="V61:V62"/>
    <mergeCell ref="W61:W62"/>
    <mergeCell ref="X61:X62"/>
    <mergeCell ref="Y61:Y62"/>
    <mergeCell ref="Y76:Y77"/>
    <mergeCell ref="Z76:Z77"/>
    <mergeCell ref="R76:R77"/>
    <mergeCell ref="Z61:Z62"/>
    <mergeCell ref="U79:U82"/>
    <mergeCell ref="V79:V82"/>
    <mergeCell ref="W84:W87"/>
    <mergeCell ref="X84:X87"/>
    <mergeCell ref="Y84:Y87"/>
    <mergeCell ref="R61:R62"/>
    <mergeCell ref="S61:S62"/>
    <mergeCell ref="T61:T62"/>
    <mergeCell ref="T64:T65"/>
    <mergeCell ref="Y79:Y82"/>
    <mergeCell ref="Z79:Z82"/>
    <mergeCell ref="W79:W82"/>
    <mergeCell ref="F28:F29"/>
    <mergeCell ref="A7:A9"/>
    <mergeCell ref="A1:D5"/>
    <mergeCell ref="A6:D6"/>
    <mergeCell ref="A10:A12"/>
    <mergeCell ref="A13:A15"/>
    <mergeCell ref="A16:A18"/>
    <mergeCell ref="A19:A21"/>
    <mergeCell ref="A45:A51"/>
    <mergeCell ref="A22:A24"/>
    <mergeCell ref="A25:A27"/>
    <mergeCell ref="A28:A30"/>
    <mergeCell ref="A31:A33"/>
    <mergeCell ref="A34:A36"/>
    <mergeCell ref="A37:A39"/>
    <mergeCell ref="A40:A42"/>
    <mergeCell ref="C10:C12"/>
    <mergeCell ref="C13:C15"/>
    <mergeCell ref="C16:C19"/>
    <mergeCell ref="B45:B51"/>
    <mergeCell ref="C37:C43"/>
    <mergeCell ref="D28:D29"/>
    <mergeCell ref="B129:B131"/>
    <mergeCell ref="B132:B134"/>
    <mergeCell ref="B97:B98"/>
    <mergeCell ref="B99:B100"/>
    <mergeCell ref="C129:C131"/>
    <mergeCell ref="C132:C134"/>
    <mergeCell ref="B73:B78"/>
    <mergeCell ref="B64:B72"/>
    <mergeCell ref="B58:B63"/>
    <mergeCell ref="B55:B57"/>
    <mergeCell ref="B79:B83"/>
    <mergeCell ref="B84:B87"/>
    <mergeCell ref="D78:D79"/>
    <mergeCell ref="E64:E65"/>
    <mergeCell ref="D55:D56"/>
    <mergeCell ref="E55:E56"/>
    <mergeCell ref="C76:C81"/>
    <mergeCell ref="E78:E79"/>
    <mergeCell ref="C82:C87"/>
  </mergeCells>
  <phoneticPr fontId="47" type="noConversion"/>
  <dataValidations count="2">
    <dataValidation type="whole" errorStyle="warning" operator="greaterThanOrEqual" allowBlank="1" showInputMessage="1" showErrorMessage="1" errorTitle="Valor erróneo" error="Sólo se permite valores igual o mayores que cero (0)" promptTitle="Información" prompt="Sólo se permite valores enteros" sqref="W10:X32 W33:W40 X33:X36 R161:R162 H99:I123 M99:N128 H155:I156 H148:H154 R148:R154 W142:X142 H125:I128 V129:W141 M142:M154 I183 W143 L129:L141 H172:I182 W144:X156 Q129:R141 R158:S158 M161:M162 U55:U56 R10:S51 I124 W99:X128 M158:N158 M155:N156 W158:X158 H158:I158 W161:W162 I63:I64 N63:N64 S52:S63 W66:X88 N59 N57 N61 I66:I76 M83:N84 I78:I79 K55 I59 I57 I61 P55 H83:I84 N78:N79 Z95:AA95 R90:S93 H10:I56 M88:N88 N66:N76 R66:S88 M90:N93 P95:S95 M10:N56 R52:R64 M95:N95 U95:X95 W90:X93 Z55:Z56 R155:S156 R99:S128 H97:I97 W97:X97 R97:S97 M97:N97 H161:I170 W163:X170 R163:S170 M163:N170 W41:X64 H88:I88 H95:I95 H93:I93 H90:I91 R172:S1048576 H184:I1048576 M172:N1048576 W172:X1048576" xr:uid="{00000000-0002-0000-0000-000000000000}">
      <formula1>0</formula1>
    </dataValidation>
    <dataValidation type="decimal" operator="greaterThanOrEqual" allowBlank="1" showInputMessage="1" showErrorMessage="1" sqref="X143" xr:uid="{00000000-0002-0000-0000-000002000000}">
      <formula1>-1000000000</formula1>
    </dataValidation>
  </dataValidations>
  <printOptions horizontalCentered="1"/>
  <pageMargins left="0.15748031496062992" right="0.15748031496062992" top="0.94488188976377951" bottom="0.59055118110236215" header="0.31496062992125984" footer="0.27559055118110237"/>
  <pageSetup paperSize="5" scale="40" orientation="landscape" horizontalDpi="4294967293" verticalDpi="4294967293" r:id="rId1"/>
  <headerFooter>
    <oddHeader>&amp;C&amp;"Arial Black,Normal"&amp;36&amp;K00-004COPIA CONTROLADA</oddHeader>
  </headerFooter>
  <drawing r:id="rId2"/>
  <legacyDrawing r:id="rId3"/>
  <oleObjects>
    <mc:AlternateContent xmlns:mc="http://schemas.openxmlformats.org/markup-compatibility/2006">
      <mc:Choice Requires="x14">
        <oleObject progId="Word.Picture.8" shapeId="3073" r:id="rId4">
          <objectPr defaultSize="0" autoPict="0" r:id="rId5">
            <anchor moveWithCells="1" sizeWithCells="1">
              <from>
                <xdr:col>1</xdr:col>
                <xdr:colOff>800100</xdr:colOff>
                <xdr:row>0</xdr:row>
                <xdr:rowOff>0</xdr:rowOff>
              </from>
              <to>
                <xdr:col>2</xdr:col>
                <xdr:colOff>2171700</xdr:colOff>
                <xdr:row>5</xdr:row>
                <xdr:rowOff>76200</xdr:rowOff>
              </to>
            </anchor>
          </objectPr>
        </oleObject>
      </mc:Choice>
      <mc:Fallback>
        <oleObject progId="Word.Picture.8" shapeId="3073"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8"/>
  <sheetViews>
    <sheetView topLeftCell="A55" zoomScale="85" zoomScaleNormal="85" workbookViewId="0"/>
  </sheetViews>
  <sheetFormatPr baseColWidth="10" defaultRowHeight="14.4" x14ac:dyDescent="0.3"/>
  <cols>
    <col min="2" max="2" width="22.44140625" customWidth="1"/>
    <col min="3" max="3" width="24" customWidth="1"/>
    <col min="4" max="4" width="23.33203125" customWidth="1"/>
    <col min="5" max="5" width="26" customWidth="1"/>
    <col min="6" max="6" width="31.109375" customWidth="1"/>
    <col min="7" max="7" width="26.33203125" customWidth="1"/>
  </cols>
  <sheetData>
    <row r="1" spans="1:7" ht="17.399999999999999" x14ac:dyDescent="0.3">
      <c r="A1" s="30"/>
      <c r="B1" s="30"/>
      <c r="C1" s="449" t="s">
        <v>92</v>
      </c>
      <c r="D1" s="449"/>
      <c r="E1" s="449"/>
      <c r="F1" s="30"/>
      <c r="G1" s="30"/>
    </row>
    <row r="2" spans="1:7" ht="17.399999999999999" x14ac:dyDescent="0.3">
      <c r="A2" s="30"/>
      <c r="C2" s="449" t="s">
        <v>93</v>
      </c>
      <c r="D2" s="449"/>
      <c r="E2" s="449"/>
      <c r="F2" s="30"/>
      <c r="G2" s="30"/>
    </row>
    <row r="3" spans="1:7" ht="17.399999999999999" x14ac:dyDescent="0.3">
      <c r="A3" s="30"/>
      <c r="B3" s="30"/>
      <c r="C3" s="449" t="s">
        <v>94</v>
      </c>
      <c r="D3" s="449"/>
      <c r="E3" s="449"/>
      <c r="F3" s="30"/>
      <c r="G3" s="30"/>
    </row>
    <row r="4" spans="1:7" x14ac:dyDescent="0.3">
      <c r="A4" s="30"/>
      <c r="B4" s="30"/>
      <c r="C4" s="30"/>
      <c r="D4" s="30"/>
      <c r="E4" s="30"/>
      <c r="F4" s="30"/>
      <c r="G4" s="30"/>
    </row>
    <row r="5" spans="1:7" ht="28.2" x14ac:dyDescent="0.3">
      <c r="A5" s="30"/>
      <c r="B5" s="450" t="s">
        <v>95</v>
      </c>
      <c r="C5" s="450"/>
      <c r="D5" s="450"/>
      <c r="E5" s="450"/>
      <c r="F5" s="450"/>
      <c r="G5" s="450"/>
    </row>
    <row r="6" spans="1:7" ht="22.8" x14ac:dyDescent="0.3">
      <c r="A6" s="30"/>
      <c r="B6" s="451" t="s">
        <v>96</v>
      </c>
      <c r="C6" s="451"/>
      <c r="D6" s="451"/>
      <c r="E6" s="451"/>
      <c r="F6" s="451"/>
      <c r="G6" s="451"/>
    </row>
    <row r="7" spans="1:7" ht="31.2" x14ac:dyDescent="0.3">
      <c r="A7" s="30"/>
      <c r="B7" s="31" t="s">
        <v>97</v>
      </c>
      <c r="C7" s="452" t="s">
        <v>98</v>
      </c>
      <c r="D7" s="453"/>
      <c r="E7" s="31" t="s">
        <v>99</v>
      </c>
      <c r="F7" s="31" t="s">
        <v>100</v>
      </c>
      <c r="G7" s="31" t="s">
        <v>101</v>
      </c>
    </row>
    <row r="8" spans="1:7" ht="120" x14ac:dyDescent="0.3">
      <c r="A8" s="30"/>
      <c r="B8" s="32" t="s">
        <v>102</v>
      </c>
      <c r="C8" s="33">
        <v>1.1000000000000001</v>
      </c>
      <c r="D8" s="34" t="s">
        <v>103</v>
      </c>
      <c r="E8" s="34" t="s">
        <v>104</v>
      </c>
      <c r="F8" s="33" t="s">
        <v>105</v>
      </c>
      <c r="G8" s="33">
        <v>2018</v>
      </c>
    </row>
    <row r="9" spans="1:7" ht="210" x14ac:dyDescent="0.3">
      <c r="A9" s="30"/>
      <c r="B9" s="32"/>
      <c r="C9" s="33">
        <v>1.2</v>
      </c>
      <c r="D9" s="34" t="s">
        <v>106</v>
      </c>
      <c r="E9" s="34" t="s">
        <v>107</v>
      </c>
      <c r="F9" s="33" t="s">
        <v>108</v>
      </c>
      <c r="G9" s="33">
        <v>2018</v>
      </c>
    </row>
    <row r="10" spans="1:7" ht="255" x14ac:dyDescent="0.3">
      <c r="A10" s="30"/>
      <c r="B10" s="32"/>
      <c r="C10" s="33" t="s">
        <v>109</v>
      </c>
      <c r="D10" s="34" t="s">
        <v>110</v>
      </c>
      <c r="E10" s="34" t="s">
        <v>111</v>
      </c>
      <c r="F10" s="33" t="s">
        <v>112</v>
      </c>
      <c r="G10" s="33">
        <v>2018</v>
      </c>
    </row>
    <row r="11" spans="1:7" ht="75" x14ac:dyDescent="0.3">
      <c r="A11" s="30"/>
      <c r="B11" s="32"/>
      <c r="C11" s="33">
        <v>1.3</v>
      </c>
      <c r="D11" s="34" t="s">
        <v>113</v>
      </c>
      <c r="E11" s="34" t="s">
        <v>114</v>
      </c>
      <c r="F11" s="33" t="s">
        <v>115</v>
      </c>
      <c r="G11" s="33">
        <v>2018</v>
      </c>
    </row>
    <row r="12" spans="1:7" ht="150" x14ac:dyDescent="0.3">
      <c r="A12" s="30"/>
      <c r="B12" s="454" t="s">
        <v>116</v>
      </c>
      <c r="C12" s="33" t="s">
        <v>117</v>
      </c>
      <c r="D12" s="34" t="s">
        <v>118</v>
      </c>
      <c r="E12" s="34" t="s">
        <v>119</v>
      </c>
      <c r="F12" s="33" t="s">
        <v>120</v>
      </c>
      <c r="G12" s="33" t="s">
        <v>121</v>
      </c>
    </row>
    <row r="13" spans="1:7" ht="90" x14ac:dyDescent="0.3">
      <c r="A13" s="30"/>
      <c r="B13" s="454"/>
      <c r="C13" s="33" t="s">
        <v>122</v>
      </c>
      <c r="D13" s="34" t="s">
        <v>123</v>
      </c>
      <c r="E13" s="34" t="s">
        <v>124</v>
      </c>
      <c r="F13" s="33" t="s">
        <v>120</v>
      </c>
      <c r="G13" s="33" t="s">
        <v>125</v>
      </c>
    </row>
    <row r="14" spans="1:7" ht="75" x14ac:dyDescent="0.3">
      <c r="A14" s="30"/>
      <c r="B14" s="454"/>
      <c r="C14" s="33" t="s">
        <v>126</v>
      </c>
      <c r="D14" s="34" t="s">
        <v>127</v>
      </c>
      <c r="E14" s="34" t="s">
        <v>128</v>
      </c>
      <c r="F14" s="33" t="s">
        <v>120</v>
      </c>
      <c r="G14" s="33" t="s">
        <v>121</v>
      </c>
    </row>
    <row r="15" spans="1:7" ht="75" x14ac:dyDescent="0.3">
      <c r="A15" s="30"/>
      <c r="B15" s="454"/>
      <c r="C15" s="33" t="s">
        <v>129</v>
      </c>
      <c r="D15" s="34" t="s">
        <v>130</v>
      </c>
      <c r="E15" s="34" t="s">
        <v>131</v>
      </c>
      <c r="F15" s="33" t="s">
        <v>132</v>
      </c>
      <c r="G15" s="33" t="s">
        <v>133</v>
      </c>
    </row>
    <row r="16" spans="1:7" ht="165" x14ac:dyDescent="0.3">
      <c r="A16" s="30"/>
      <c r="B16" s="454"/>
      <c r="C16" s="33" t="s">
        <v>134</v>
      </c>
      <c r="D16" s="34" t="s">
        <v>135</v>
      </c>
      <c r="E16" s="34" t="s">
        <v>136</v>
      </c>
      <c r="F16" s="33" t="s">
        <v>132</v>
      </c>
      <c r="G16" s="33" t="s">
        <v>133</v>
      </c>
    </row>
    <row r="17" spans="1:7" ht="165" x14ac:dyDescent="0.3">
      <c r="A17" s="30"/>
      <c r="B17" s="455" t="s">
        <v>137</v>
      </c>
      <c r="C17" s="33" t="s">
        <v>138</v>
      </c>
      <c r="D17" s="34" t="s">
        <v>139</v>
      </c>
      <c r="E17" s="34" t="s">
        <v>140</v>
      </c>
      <c r="F17" s="33" t="s">
        <v>141</v>
      </c>
      <c r="G17" s="33" t="s">
        <v>133</v>
      </c>
    </row>
    <row r="18" spans="1:7" ht="135" x14ac:dyDescent="0.3">
      <c r="A18" s="30"/>
      <c r="B18" s="455"/>
      <c r="C18" s="33" t="s">
        <v>142</v>
      </c>
      <c r="D18" s="34" t="s">
        <v>143</v>
      </c>
      <c r="E18" s="34" t="s">
        <v>144</v>
      </c>
      <c r="F18" s="33" t="s">
        <v>145</v>
      </c>
      <c r="G18" s="33" t="s">
        <v>121</v>
      </c>
    </row>
    <row r="19" spans="1:7" ht="90" x14ac:dyDescent="0.3">
      <c r="A19" s="30"/>
      <c r="B19" s="455"/>
      <c r="C19" s="33" t="s">
        <v>146</v>
      </c>
      <c r="D19" s="34" t="s">
        <v>147</v>
      </c>
      <c r="E19" s="34" t="s">
        <v>148</v>
      </c>
      <c r="F19" s="33" t="s">
        <v>149</v>
      </c>
      <c r="G19" s="33" t="s">
        <v>133</v>
      </c>
    </row>
    <row r="20" spans="1:7" ht="105" x14ac:dyDescent="0.3">
      <c r="A20" s="30"/>
      <c r="B20" s="455"/>
      <c r="C20" s="33" t="s">
        <v>150</v>
      </c>
      <c r="D20" s="34" t="s">
        <v>151</v>
      </c>
      <c r="E20" s="34" t="s">
        <v>152</v>
      </c>
      <c r="F20" s="33" t="s">
        <v>153</v>
      </c>
      <c r="G20" s="33" t="s">
        <v>125</v>
      </c>
    </row>
    <row r="21" spans="1:7" ht="90" x14ac:dyDescent="0.3">
      <c r="A21" s="30"/>
      <c r="B21" s="455"/>
      <c r="C21" s="33" t="s">
        <v>154</v>
      </c>
      <c r="D21" s="34" t="s">
        <v>155</v>
      </c>
      <c r="E21" s="34" t="s">
        <v>156</v>
      </c>
      <c r="F21" s="33" t="s">
        <v>153</v>
      </c>
      <c r="G21" s="33" t="s">
        <v>125</v>
      </c>
    </row>
    <row r="22" spans="1:7" ht="195" x14ac:dyDescent="0.3">
      <c r="A22" s="30"/>
      <c r="B22" s="455"/>
      <c r="C22" s="33" t="s">
        <v>157</v>
      </c>
      <c r="D22" s="34" t="s">
        <v>158</v>
      </c>
      <c r="E22" s="34" t="s">
        <v>159</v>
      </c>
      <c r="F22" s="33" t="s">
        <v>160</v>
      </c>
      <c r="G22" s="33" t="s">
        <v>161</v>
      </c>
    </row>
    <row r="23" spans="1:7" ht="30" x14ac:dyDescent="0.3">
      <c r="A23" s="30"/>
      <c r="B23" s="455"/>
      <c r="C23" s="33" t="s">
        <v>162</v>
      </c>
      <c r="D23" s="34" t="s">
        <v>163</v>
      </c>
      <c r="E23" s="34" t="s">
        <v>164</v>
      </c>
      <c r="F23" s="33" t="s">
        <v>165</v>
      </c>
      <c r="G23" s="33" t="s">
        <v>121</v>
      </c>
    </row>
    <row r="24" spans="1:7" ht="165" x14ac:dyDescent="0.3">
      <c r="A24" s="30"/>
      <c r="B24" s="455"/>
      <c r="C24" s="33" t="s">
        <v>166</v>
      </c>
      <c r="D24" s="34" t="s">
        <v>167</v>
      </c>
      <c r="E24" s="34" t="s">
        <v>168</v>
      </c>
      <c r="F24" s="33" t="s">
        <v>169</v>
      </c>
      <c r="G24" s="33" t="s">
        <v>161</v>
      </c>
    </row>
    <row r="25" spans="1:7" ht="300" x14ac:dyDescent="0.3">
      <c r="A25" s="30"/>
      <c r="B25" s="455" t="s">
        <v>137</v>
      </c>
      <c r="C25" s="33" t="s">
        <v>170</v>
      </c>
      <c r="D25" s="34" t="s">
        <v>171</v>
      </c>
      <c r="E25" s="34" t="s">
        <v>172</v>
      </c>
      <c r="F25" s="33" t="s">
        <v>173</v>
      </c>
      <c r="G25" s="33" t="s">
        <v>161</v>
      </c>
    </row>
    <row r="26" spans="1:7" ht="90" x14ac:dyDescent="0.3">
      <c r="A26" s="30"/>
      <c r="B26" s="455"/>
      <c r="C26" s="33" t="s">
        <v>174</v>
      </c>
      <c r="D26" s="34" t="s">
        <v>175</v>
      </c>
      <c r="E26" s="34" t="s">
        <v>176</v>
      </c>
      <c r="F26" s="34" t="s">
        <v>177</v>
      </c>
      <c r="G26" s="33" t="s">
        <v>161</v>
      </c>
    </row>
    <row r="27" spans="1:7" ht="120" x14ac:dyDescent="0.3">
      <c r="A27" s="30"/>
      <c r="B27" s="456" t="s">
        <v>178</v>
      </c>
      <c r="C27" s="33" t="s">
        <v>179</v>
      </c>
      <c r="D27" s="34" t="s">
        <v>180</v>
      </c>
      <c r="E27" s="34" t="s">
        <v>181</v>
      </c>
      <c r="F27" s="33" t="s">
        <v>182</v>
      </c>
      <c r="G27" s="33">
        <v>2018</v>
      </c>
    </row>
    <row r="28" spans="1:7" ht="90" x14ac:dyDescent="0.3">
      <c r="A28" s="30"/>
      <c r="B28" s="457"/>
      <c r="C28" s="33" t="s">
        <v>183</v>
      </c>
      <c r="D28" s="34" t="s">
        <v>184</v>
      </c>
      <c r="E28" s="34" t="s">
        <v>185</v>
      </c>
      <c r="F28" s="33" t="s">
        <v>186</v>
      </c>
      <c r="G28" s="33">
        <v>2018</v>
      </c>
    </row>
    <row r="29" spans="1:7" ht="165" x14ac:dyDescent="0.3">
      <c r="A29" s="30"/>
      <c r="B29" s="35" t="s">
        <v>187</v>
      </c>
      <c r="C29" s="33" t="s">
        <v>188</v>
      </c>
      <c r="D29" s="34" t="s">
        <v>189</v>
      </c>
      <c r="E29" s="34" t="s">
        <v>190</v>
      </c>
      <c r="F29" s="33" t="s">
        <v>191</v>
      </c>
      <c r="G29" s="33">
        <v>2018</v>
      </c>
    </row>
    <row r="30" spans="1:7" ht="150" x14ac:dyDescent="0.3">
      <c r="A30" s="30"/>
      <c r="B30" s="36" t="s">
        <v>192</v>
      </c>
      <c r="C30" s="33" t="s">
        <v>193</v>
      </c>
      <c r="D30" s="34" t="s">
        <v>194</v>
      </c>
      <c r="E30" s="34" t="s">
        <v>195</v>
      </c>
      <c r="F30" s="33" t="s">
        <v>196</v>
      </c>
      <c r="G30" s="33">
        <v>2018</v>
      </c>
    </row>
    <row r="34" spans="1:17" x14ac:dyDescent="0.3">
      <c r="A34" s="37"/>
      <c r="B34" s="37"/>
      <c r="C34" s="37"/>
      <c r="D34" s="37"/>
      <c r="E34" s="37"/>
      <c r="F34" s="37"/>
      <c r="G34" s="37"/>
      <c r="H34" s="37"/>
      <c r="I34" s="37"/>
      <c r="J34" s="37"/>
      <c r="K34" s="37"/>
      <c r="L34" s="37"/>
      <c r="M34" s="37"/>
      <c r="N34" s="37"/>
      <c r="O34" s="37"/>
      <c r="P34" s="37"/>
      <c r="Q34" s="37"/>
    </row>
    <row r="35" spans="1:17" ht="15.6" x14ac:dyDescent="0.3">
      <c r="A35" s="458" t="s">
        <v>197</v>
      </c>
      <c r="B35" s="459"/>
      <c r="C35" s="459"/>
      <c r="D35" s="459"/>
      <c r="E35" s="459"/>
      <c r="F35" s="459"/>
      <c r="G35" s="459"/>
      <c r="H35" s="459"/>
      <c r="I35" s="459"/>
      <c r="J35" s="459"/>
      <c r="K35" s="459"/>
      <c r="L35" s="459"/>
      <c r="M35" s="459"/>
      <c r="N35" s="459"/>
      <c r="O35" s="459"/>
      <c r="P35" s="459"/>
      <c r="Q35" s="459"/>
    </row>
    <row r="36" spans="1:17" ht="15.6" x14ac:dyDescent="0.3">
      <c r="A36" s="38"/>
      <c r="B36" s="39"/>
      <c r="C36" s="39"/>
      <c r="D36" s="39"/>
      <c r="E36" s="39"/>
      <c r="F36" s="39"/>
      <c r="G36" s="39"/>
      <c r="H36" s="39"/>
      <c r="I36" s="39"/>
      <c r="J36" s="39"/>
      <c r="K36" s="39"/>
      <c r="L36" s="39"/>
      <c r="M36" s="37"/>
      <c r="N36" s="37"/>
      <c r="O36" s="37"/>
      <c r="P36" s="37"/>
      <c r="Q36" s="37"/>
    </row>
    <row r="37" spans="1:17" ht="15.6" x14ac:dyDescent="0.3">
      <c r="B37" s="445" t="s">
        <v>198</v>
      </c>
      <c r="C37" s="445"/>
      <c r="D37" s="445"/>
      <c r="E37" s="445"/>
      <c r="F37" s="445"/>
      <c r="G37" s="446" t="s">
        <v>199</v>
      </c>
      <c r="H37" s="447"/>
      <c r="I37" s="447"/>
      <c r="J37" s="448"/>
      <c r="L37" s="39"/>
      <c r="M37" s="37"/>
      <c r="N37" s="37"/>
      <c r="O37" s="37"/>
      <c r="P37" s="37"/>
      <c r="Q37" s="37"/>
    </row>
    <row r="38" spans="1:17" ht="25.2" x14ac:dyDescent="0.3">
      <c r="A38" s="40"/>
      <c r="B38" s="41"/>
      <c r="C38" s="41"/>
      <c r="D38" s="41"/>
      <c r="E38" s="41"/>
      <c r="F38" s="41"/>
      <c r="G38" s="41"/>
      <c r="H38" s="41"/>
      <c r="K38" s="41"/>
      <c r="L38" s="41"/>
      <c r="M38" s="37"/>
      <c r="N38" s="37"/>
      <c r="O38" s="37"/>
      <c r="P38" s="37"/>
      <c r="Q38" s="37"/>
    </row>
    <row r="39" spans="1:17" x14ac:dyDescent="0.3">
      <c r="B39" s="445" t="s">
        <v>200</v>
      </c>
      <c r="C39" s="445"/>
      <c r="D39" s="445"/>
      <c r="E39" s="445"/>
      <c r="F39" s="445"/>
      <c r="G39" s="460" t="s">
        <v>201</v>
      </c>
      <c r="H39" s="461"/>
      <c r="I39" s="462"/>
      <c r="J39" s="42"/>
      <c r="L39" s="43" t="s">
        <v>202</v>
      </c>
      <c r="M39" s="44" t="s">
        <v>203</v>
      </c>
      <c r="N39" s="37"/>
      <c r="O39" s="37"/>
      <c r="P39" s="37"/>
      <c r="Q39" s="37"/>
    </row>
    <row r="40" spans="1:17" ht="15.6" x14ac:dyDescent="0.3">
      <c r="A40" s="45"/>
      <c r="B40" s="46"/>
      <c r="C40" s="37"/>
      <c r="D40" s="37"/>
      <c r="E40" s="37"/>
      <c r="F40" s="47"/>
      <c r="G40" s="46"/>
      <c r="H40" s="46"/>
      <c r="I40" s="46"/>
      <c r="J40" s="47"/>
      <c r="L40" s="47"/>
      <c r="M40" s="47"/>
      <c r="N40" s="37"/>
      <c r="O40" s="37"/>
      <c r="P40" s="37"/>
      <c r="Q40" s="37"/>
    </row>
    <row r="41" spans="1:17" ht="26.4" x14ac:dyDescent="0.3">
      <c r="B41" s="445" t="s">
        <v>204</v>
      </c>
      <c r="C41" s="445"/>
      <c r="D41" s="445"/>
      <c r="E41" s="445"/>
      <c r="F41" s="445"/>
      <c r="G41" s="460" t="s">
        <v>205</v>
      </c>
      <c r="H41" s="461"/>
      <c r="I41" s="462"/>
      <c r="J41" s="48"/>
      <c r="K41" s="49"/>
      <c r="L41" s="43" t="s">
        <v>206</v>
      </c>
      <c r="M41" s="44">
        <v>2018</v>
      </c>
      <c r="N41" s="37"/>
      <c r="O41" s="37"/>
      <c r="P41" s="37"/>
      <c r="Q41" s="37"/>
    </row>
    <row r="42" spans="1:17" x14ac:dyDescent="0.3">
      <c r="A42" s="43"/>
      <c r="B42" s="43"/>
      <c r="C42" s="37"/>
      <c r="D42" s="37"/>
      <c r="E42" s="37"/>
      <c r="F42" s="50"/>
      <c r="G42" s="43"/>
      <c r="H42" s="43"/>
      <c r="I42" s="43"/>
      <c r="J42" s="48"/>
      <c r="K42" s="49"/>
      <c r="M42" s="37"/>
      <c r="N42" s="37"/>
      <c r="O42" s="37"/>
      <c r="P42" s="37"/>
      <c r="Q42" s="37"/>
    </row>
    <row r="43" spans="1:17" x14ac:dyDescent="0.3">
      <c r="B43" s="445" t="s">
        <v>207</v>
      </c>
      <c r="C43" s="445"/>
      <c r="D43" s="445"/>
      <c r="E43" s="445"/>
      <c r="F43" s="445"/>
      <c r="G43" s="460" t="s">
        <v>208</v>
      </c>
      <c r="H43" s="461"/>
      <c r="I43" s="462"/>
      <c r="J43" s="48"/>
      <c r="K43" s="49"/>
      <c r="M43" s="37"/>
      <c r="N43" s="37"/>
      <c r="O43" s="37"/>
      <c r="P43" s="37"/>
      <c r="Q43" s="37"/>
    </row>
    <row r="44" spans="1:17" x14ac:dyDescent="0.3">
      <c r="A44" s="37"/>
      <c r="B44" s="37"/>
      <c r="C44" s="37"/>
      <c r="D44" s="37"/>
      <c r="E44" s="37"/>
      <c r="F44" s="37"/>
      <c r="G44" s="37"/>
      <c r="H44" s="37"/>
      <c r="I44" s="37"/>
      <c r="J44" s="37"/>
      <c r="K44" s="37"/>
      <c r="L44" s="37"/>
      <c r="M44" s="37"/>
      <c r="N44" s="37"/>
      <c r="O44" s="37"/>
      <c r="P44" s="37"/>
      <c r="Q44" s="37"/>
    </row>
    <row r="45" spans="1:17" x14ac:dyDescent="0.3">
      <c r="A45" s="463" t="s">
        <v>209</v>
      </c>
      <c r="B45" s="464"/>
      <c r="C45" s="464"/>
      <c r="D45" s="464"/>
      <c r="E45" s="464"/>
      <c r="F45" s="464"/>
      <c r="G45" s="464"/>
      <c r="H45" s="465"/>
      <c r="I45" s="463" t="s">
        <v>210</v>
      </c>
      <c r="J45" s="464"/>
      <c r="K45" s="464"/>
      <c r="L45" s="464"/>
      <c r="M45" s="465"/>
      <c r="N45" s="463" t="s">
        <v>211</v>
      </c>
      <c r="O45" s="464"/>
      <c r="P45" s="464"/>
      <c r="Q45" s="465"/>
    </row>
    <row r="46" spans="1:17" ht="36" x14ac:dyDescent="0.3">
      <c r="A46" s="463" t="s">
        <v>212</v>
      </c>
      <c r="B46" s="464"/>
      <c r="C46" s="465"/>
      <c r="D46" s="463" t="s">
        <v>213</v>
      </c>
      <c r="E46" s="465"/>
      <c r="F46" s="463" t="s">
        <v>214</v>
      </c>
      <c r="G46" s="465"/>
      <c r="H46" s="51" t="s">
        <v>215</v>
      </c>
      <c r="I46" s="51" t="s">
        <v>216</v>
      </c>
      <c r="J46" s="51" t="s">
        <v>217</v>
      </c>
      <c r="K46" s="51" t="s">
        <v>218</v>
      </c>
      <c r="L46" s="51" t="s">
        <v>219</v>
      </c>
      <c r="M46" s="51" t="s">
        <v>220</v>
      </c>
      <c r="N46" s="51" t="s">
        <v>221</v>
      </c>
      <c r="O46" s="51" t="s">
        <v>222</v>
      </c>
      <c r="P46" s="51" t="s">
        <v>223</v>
      </c>
      <c r="Q46" s="51" t="s">
        <v>224</v>
      </c>
    </row>
    <row r="47" spans="1:17" ht="148.19999999999999" x14ac:dyDescent="0.3">
      <c r="A47" s="466" t="s">
        <v>225</v>
      </c>
      <c r="B47" s="467"/>
      <c r="C47" s="468"/>
      <c r="D47" s="469">
        <v>16544</v>
      </c>
      <c r="E47" s="470"/>
      <c r="F47" s="466" t="s">
        <v>226</v>
      </c>
      <c r="G47" s="468"/>
      <c r="H47" s="52" t="s">
        <v>227</v>
      </c>
      <c r="I47" s="53" t="s">
        <v>228</v>
      </c>
      <c r="J47" s="53" t="s">
        <v>229</v>
      </c>
      <c r="K47" s="53" t="s">
        <v>230</v>
      </c>
      <c r="L47" s="54" t="s">
        <v>231</v>
      </c>
      <c r="M47" s="54" t="s">
        <v>232</v>
      </c>
      <c r="N47" s="55" t="s">
        <v>233</v>
      </c>
      <c r="O47" s="55" t="s">
        <v>234</v>
      </c>
      <c r="P47" s="55" t="s">
        <v>235</v>
      </c>
      <c r="Q47" s="54" t="s">
        <v>236</v>
      </c>
    </row>
    <row r="48" spans="1:17" ht="136.80000000000001" x14ac:dyDescent="0.3">
      <c r="A48" s="466" t="s">
        <v>225</v>
      </c>
      <c r="B48" s="467"/>
      <c r="C48" s="468"/>
      <c r="D48" s="469">
        <v>23799</v>
      </c>
      <c r="E48" s="470"/>
      <c r="F48" s="466" t="s">
        <v>237</v>
      </c>
      <c r="G48" s="468"/>
      <c r="H48" s="52" t="s">
        <v>227</v>
      </c>
      <c r="I48" s="53" t="s">
        <v>238</v>
      </c>
      <c r="J48" s="56" t="s">
        <v>239</v>
      </c>
      <c r="K48" s="53" t="s">
        <v>230</v>
      </c>
      <c r="L48" s="54" t="s">
        <v>231</v>
      </c>
      <c r="M48" s="54" t="s">
        <v>240</v>
      </c>
      <c r="N48" s="55" t="s">
        <v>233</v>
      </c>
      <c r="O48" s="55" t="s">
        <v>234</v>
      </c>
      <c r="P48" s="55" t="s">
        <v>235</v>
      </c>
      <c r="Q48" s="54" t="s">
        <v>241</v>
      </c>
    </row>
    <row r="49" spans="1:17" ht="148.19999999999999" x14ac:dyDescent="0.3">
      <c r="A49" s="466" t="s">
        <v>225</v>
      </c>
      <c r="B49" s="467"/>
      <c r="C49" s="468"/>
      <c r="D49" s="469">
        <v>24226</v>
      </c>
      <c r="E49" s="470"/>
      <c r="F49" s="466" t="s">
        <v>242</v>
      </c>
      <c r="G49" s="468"/>
      <c r="H49" s="52" t="s">
        <v>227</v>
      </c>
      <c r="I49" s="53" t="s">
        <v>243</v>
      </c>
      <c r="J49" s="53" t="s">
        <v>229</v>
      </c>
      <c r="K49" s="53" t="s">
        <v>230</v>
      </c>
      <c r="L49" s="54" t="s">
        <v>231</v>
      </c>
      <c r="M49" s="54" t="s">
        <v>232</v>
      </c>
      <c r="N49" s="55" t="s">
        <v>233</v>
      </c>
      <c r="O49" s="55" t="s">
        <v>234</v>
      </c>
      <c r="P49" s="55" t="s">
        <v>235</v>
      </c>
      <c r="Q49" s="54" t="s">
        <v>236</v>
      </c>
    </row>
    <row r="50" spans="1:17" ht="148.19999999999999" x14ac:dyDescent="0.3">
      <c r="A50" s="466" t="s">
        <v>225</v>
      </c>
      <c r="B50" s="467"/>
      <c r="C50" s="468"/>
      <c r="D50" s="469">
        <v>24227</v>
      </c>
      <c r="E50" s="470"/>
      <c r="F50" s="466" t="s">
        <v>244</v>
      </c>
      <c r="G50" s="468"/>
      <c r="H50" s="52" t="s">
        <v>227</v>
      </c>
      <c r="I50" s="53" t="s">
        <v>243</v>
      </c>
      <c r="J50" s="53" t="s">
        <v>229</v>
      </c>
      <c r="K50" s="53" t="s">
        <v>230</v>
      </c>
      <c r="L50" s="54" t="s">
        <v>231</v>
      </c>
      <c r="M50" s="54" t="s">
        <v>232</v>
      </c>
      <c r="N50" s="55" t="s">
        <v>233</v>
      </c>
      <c r="O50" s="55" t="s">
        <v>234</v>
      </c>
      <c r="P50" s="55" t="s">
        <v>235</v>
      </c>
      <c r="Q50" s="54" t="s">
        <v>236</v>
      </c>
    </row>
    <row r="51" spans="1:17" ht="148.19999999999999" x14ac:dyDescent="0.3">
      <c r="A51" s="466" t="s">
        <v>245</v>
      </c>
      <c r="B51" s="467"/>
      <c r="C51" s="468"/>
      <c r="D51" s="469">
        <v>28561</v>
      </c>
      <c r="E51" s="470"/>
      <c r="F51" s="466" t="s">
        <v>246</v>
      </c>
      <c r="G51" s="468"/>
      <c r="H51" s="52" t="s">
        <v>227</v>
      </c>
      <c r="I51" s="53" t="s">
        <v>243</v>
      </c>
      <c r="J51" s="53" t="s">
        <v>229</v>
      </c>
      <c r="K51" s="53" t="s">
        <v>230</v>
      </c>
      <c r="L51" s="54" t="s">
        <v>231</v>
      </c>
      <c r="M51" s="54" t="s">
        <v>232</v>
      </c>
      <c r="N51" s="55" t="s">
        <v>233</v>
      </c>
      <c r="O51" s="55" t="s">
        <v>234</v>
      </c>
      <c r="P51" s="55" t="s">
        <v>235</v>
      </c>
      <c r="Q51" s="54" t="s">
        <v>236</v>
      </c>
    </row>
    <row r="54" spans="1:17" ht="17.399999999999999" x14ac:dyDescent="0.3">
      <c r="A54" s="30"/>
      <c r="B54" s="30"/>
      <c r="C54" s="57" t="s">
        <v>92</v>
      </c>
      <c r="D54" s="57"/>
      <c r="E54" s="57"/>
      <c r="F54" s="30"/>
      <c r="G54" s="30"/>
    </row>
    <row r="55" spans="1:17" ht="17.399999999999999" x14ac:dyDescent="0.3">
      <c r="A55" s="30"/>
      <c r="B55" s="30"/>
      <c r="C55" s="449" t="s">
        <v>93</v>
      </c>
      <c r="D55" s="449"/>
      <c r="E55" s="449"/>
      <c r="F55" s="30"/>
      <c r="G55" s="30"/>
    </row>
    <row r="56" spans="1:17" ht="17.399999999999999" x14ac:dyDescent="0.3">
      <c r="A56" s="30"/>
      <c r="B56" s="30"/>
      <c r="C56" s="449" t="s">
        <v>247</v>
      </c>
      <c r="D56" s="449"/>
      <c r="E56" s="449"/>
      <c r="F56" s="30"/>
      <c r="G56" s="30"/>
    </row>
    <row r="57" spans="1:17" ht="28.2" x14ac:dyDescent="0.3">
      <c r="A57" s="30"/>
      <c r="B57" s="450" t="s">
        <v>95</v>
      </c>
      <c r="C57" s="450"/>
      <c r="D57" s="450"/>
      <c r="E57" s="450"/>
      <c r="F57" s="450"/>
      <c r="G57" s="450"/>
    </row>
    <row r="58" spans="1:17" ht="22.8" x14ac:dyDescent="0.3">
      <c r="A58" s="30"/>
      <c r="B58" s="451" t="s">
        <v>248</v>
      </c>
      <c r="C58" s="451"/>
      <c r="D58" s="451"/>
      <c r="E58" s="451"/>
      <c r="F58" s="451"/>
      <c r="G58" s="451"/>
    </row>
    <row r="59" spans="1:17" ht="31.2" x14ac:dyDescent="0.3">
      <c r="A59" s="30"/>
      <c r="B59" s="31" t="s">
        <v>97</v>
      </c>
      <c r="C59" s="452" t="s">
        <v>98</v>
      </c>
      <c r="D59" s="453"/>
      <c r="E59" s="31" t="s">
        <v>99</v>
      </c>
      <c r="F59" s="31" t="s">
        <v>100</v>
      </c>
      <c r="G59" s="31" t="s">
        <v>101</v>
      </c>
    </row>
    <row r="60" spans="1:17" ht="225" x14ac:dyDescent="0.3">
      <c r="A60" s="30"/>
      <c r="B60" s="471" t="s">
        <v>249</v>
      </c>
      <c r="C60" s="33" t="s">
        <v>250</v>
      </c>
      <c r="D60" s="34" t="s">
        <v>251</v>
      </c>
      <c r="E60" s="34" t="s">
        <v>252</v>
      </c>
      <c r="F60" s="36" t="s">
        <v>253</v>
      </c>
      <c r="G60" s="36" t="s">
        <v>254</v>
      </c>
    </row>
    <row r="61" spans="1:17" ht="409.6" x14ac:dyDescent="0.3">
      <c r="A61" s="30"/>
      <c r="B61" s="472"/>
      <c r="C61" s="33" t="s">
        <v>255</v>
      </c>
      <c r="D61" s="34" t="s">
        <v>256</v>
      </c>
      <c r="E61" s="34" t="s">
        <v>257</v>
      </c>
      <c r="F61" s="36" t="s">
        <v>258</v>
      </c>
      <c r="G61" s="36" t="s">
        <v>259</v>
      </c>
    </row>
    <row r="62" spans="1:17" ht="165" x14ac:dyDescent="0.3">
      <c r="A62" s="30"/>
      <c r="B62" s="58" t="s">
        <v>260</v>
      </c>
      <c r="C62" s="33" t="s">
        <v>117</v>
      </c>
      <c r="D62" s="34" t="s">
        <v>261</v>
      </c>
      <c r="E62" s="34" t="s">
        <v>262</v>
      </c>
      <c r="F62" s="33" t="s">
        <v>263</v>
      </c>
      <c r="G62" s="33" t="s">
        <v>264</v>
      </c>
    </row>
    <row r="63" spans="1:17" ht="270" x14ac:dyDescent="0.3">
      <c r="A63" s="30"/>
      <c r="B63" s="58" t="s">
        <v>265</v>
      </c>
      <c r="C63" s="33" t="s">
        <v>179</v>
      </c>
      <c r="D63" s="34" t="s">
        <v>266</v>
      </c>
      <c r="E63" s="34" t="s">
        <v>267</v>
      </c>
      <c r="F63" s="36" t="s">
        <v>268</v>
      </c>
      <c r="G63" s="36" t="s">
        <v>66</v>
      </c>
    </row>
    <row r="64" spans="1:17" ht="60" x14ac:dyDescent="0.3">
      <c r="A64" s="30"/>
      <c r="B64" s="471" t="s">
        <v>269</v>
      </c>
      <c r="C64" s="33" t="s">
        <v>188</v>
      </c>
      <c r="D64" s="34" t="s">
        <v>270</v>
      </c>
      <c r="E64" s="34" t="s">
        <v>271</v>
      </c>
      <c r="F64" s="36" t="s">
        <v>272</v>
      </c>
      <c r="G64" s="36" t="s">
        <v>273</v>
      </c>
    </row>
    <row r="65" spans="1:8" ht="120" x14ac:dyDescent="0.3">
      <c r="A65" s="30"/>
      <c r="B65" s="473"/>
      <c r="C65" s="33" t="s">
        <v>274</v>
      </c>
      <c r="D65" s="34" t="s">
        <v>275</v>
      </c>
      <c r="E65" s="59" t="s">
        <v>276</v>
      </c>
      <c r="F65" s="36" t="s">
        <v>277</v>
      </c>
      <c r="G65" s="36" t="s">
        <v>278</v>
      </c>
    </row>
    <row r="69" spans="1:8" ht="17.399999999999999" x14ac:dyDescent="0.3">
      <c r="B69" s="30"/>
      <c r="C69" s="30"/>
      <c r="D69" s="57" t="s">
        <v>92</v>
      </c>
      <c r="E69" s="57"/>
      <c r="F69" s="57"/>
      <c r="G69" s="30"/>
      <c r="H69" s="30"/>
    </row>
    <row r="70" spans="1:8" ht="17.399999999999999" x14ac:dyDescent="0.3">
      <c r="B70" s="30"/>
      <c r="C70" s="30"/>
      <c r="D70" s="449" t="s">
        <v>93</v>
      </c>
      <c r="E70" s="449"/>
      <c r="F70" s="449"/>
      <c r="G70" s="30"/>
      <c r="H70" s="30"/>
    </row>
    <row r="71" spans="1:8" ht="17.399999999999999" x14ac:dyDescent="0.3">
      <c r="B71" s="30"/>
      <c r="C71" s="30"/>
      <c r="D71" s="449" t="s">
        <v>94</v>
      </c>
      <c r="E71" s="449"/>
      <c r="F71" s="449"/>
      <c r="G71" s="30"/>
      <c r="H71" s="30"/>
    </row>
    <row r="72" spans="1:8" ht="28.2" x14ac:dyDescent="0.3">
      <c r="B72" s="30"/>
      <c r="C72" s="450" t="s">
        <v>95</v>
      </c>
      <c r="D72" s="450"/>
      <c r="E72" s="450"/>
      <c r="F72" s="450"/>
      <c r="G72" s="450"/>
      <c r="H72" s="450"/>
    </row>
    <row r="73" spans="1:8" ht="22.8" x14ac:dyDescent="0.3">
      <c r="B73" s="30"/>
      <c r="C73" s="451" t="s">
        <v>279</v>
      </c>
      <c r="D73" s="451"/>
      <c r="E73" s="451"/>
      <c r="F73" s="451"/>
      <c r="G73" s="451"/>
      <c r="H73" s="451"/>
    </row>
    <row r="74" spans="1:8" ht="46.8" x14ac:dyDescent="0.3">
      <c r="B74" s="30"/>
      <c r="C74" s="31" t="s">
        <v>97</v>
      </c>
      <c r="D74" s="452" t="s">
        <v>98</v>
      </c>
      <c r="E74" s="453"/>
      <c r="F74" s="31" t="s">
        <v>99</v>
      </c>
      <c r="G74" s="31" t="s">
        <v>100</v>
      </c>
      <c r="H74" s="31" t="s">
        <v>101</v>
      </c>
    </row>
    <row r="75" spans="1:8" ht="90" x14ac:dyDescent="0.3">
      <c r="B75" s="30"/>
      <c r="C75" s="456" t="s">
        <v>280</v>
      </c>
      <c r="D75" s="36" t="s">
        <v>250</v>
      </c>
      <c r="E75" s="34" t="s">
        <v>281</v>
      </c>
      <c r="F75" s="34" t="s">
        <v>282</v>
      </c>
      <c r="G75" s="36" t="s">
        <v>283</v>
      </c>
      <c r="H75" s="36" t="s">
        <v>254</v>
      </c>
    </row>
    <row r="76" spans="1:8" ht="60" x14ac:dyDescent="0.3">
      <c r="B76" s="30"/>
      <c r="C76" s="457"/>
      <c r="D76" s="36" t="s">
        <v>255</v>
      </c>
      <c r="E76" s="34" t="s">
        <v>284</v>
      </c>
      <c r="F76" s="34" t="s">
        <v>285</v>
      </c>
      <c r="G76" s="36" t="s">
        <v>286</v>
      </c>
      <c r="H76" s="36">
        <v>2018</v>
      </c>
    </row>
    <row r="77" spans="1:8" ht="409.6" x14ac:dyDescent="0.3">
      <c r="B77" s="30"/>
      <c r="C77" s="35" t="s">
        <v>287</v>
      </c>
      <c r="D77" s="36" t="s">
        <v>117</v>
      </c>
      <c r="E77" s="34" t="s">
        <v>288</v>
      </c>
      <c r="F77" s="34" t="s">
        <v>289</v>
      </c>
      <c r="G77" s="36" t="s">
        <v>290</v>
      </c>
      <c r="H77" s="36" t="s">
        <v>259</v>
      </c>
    </row>
    <row r="78" spans="1:8" ht="90" x14ac:dyDescent="0.3">
      <c r="B78" s="30"/>
      <c r="C78" s="35" t="s">
        <v>291</v>
      </c>
      <c r="D78" s="36" t="s">
        <v>179</v>
      </c>
      <c r="E78" s="34" t="s">
        <v>292</v>
      </c>
      <c r="F78" s="34" t="s">
        <v>293</v>
      </c>
      <c r="G78" s="36" t="s">
        <v>294</v>
      </c>
      <c r="H78" s="36" t="s">
        <v>295</v>
      </c>
    </row>
    <row r="79" spans="1:8" ht="75" x14ac:dyDescent="0.3">
      <c r="B79" s="30"/>
      <c r="C79" s="35" t="s">
        <v>296</v>
      </c>
      <c r="D79" s="36" t="s">
        <v>188</v>
      </c>
      <c r="E79" s="34" t="s">
        <v>297</v>
      </c>
      <c r="F79" s="34" t="s">
        <v>298</v>
      </c>
      <c r="G79" s="36" t="s">
        <v>299</v>
      </c>
      <c r="H79" s="36">
        <v>2018</v>
      </c>
    </row>
    <row r="80" spans="1:8" ht="75" x14ac:dyDescent="0.3">
      <c r="B80" s="30"/>
      <c r="C80" s="454" t="s">
        <v>300</v>
      </c>
      <c r="D80" s="36" t="s">
        <v>193</v>
      </c>
      <c r="E80" s="34" t="s">
        <v>301</v>
      </c>
      <c r="F80" s="34" t="s">
        <v>302</v>
      </c>
      <c r="G80" s="36" t="s">
        <v>303</v>
      </c>
      <c r="H80" s="36" t="s">
        <v>125</v>
      </c>
    </row>
    <row r="81" spans="2:9" ht="75" x14ac:dyDescent="0.3">
      <c r="B81" s="30"/>
      <c r="C81" s="454"/>
      <c r="D81" s="36" t="s">
        <v>304</v>
      </c>
      <c r="E81" s="34" t="s">
        <v>305</v>
      </c>
      <c r="F81" s="34" t="s">
        <v>306</v>
      </c>
      <c r="G81" s="36" t="s">
        <v>307</v>
      </c>
      <c r="H81" s="36" t="s">
        <v>308</v>
      </c>
    </row>
    <row r="84" spans="2:9" ht="17.399999999999999" x14ac:dyDescent="0.3">
      <c r="B84" s="30"/>
      <c r="C84" s="30"/>
      <c r="D84" s="57" t="s">
        <v>92</v>
      </c>
      <c r="E84" s="57"/>
      <c r="F84" s="57"/>
      <c r="G84" s="30"/>
      <c r="H84" s="30"/>
      <c r="I84" s="60"/>
    </row>
    <row r="85" spans="2:9" ht="17.399999999999999" x14ac:dyDescent="0.3">
      <c r="B85" s="30"/>
      <c r="C85" s="30"/>
      <c r="D85" s="449" t="s">
        <v>93</v>
      </c>
      <c r="E85" s="449"/>
      <c r="F85" s="449"/>
      <c r="G85" s="30"/>
      <c r="H85" s="30"/>
      <c r="I85" s="60"/>
    </row>
    <row r="86" spans="2:9" ht="17.399999999999999" x14ac:dyDescent="0.3">
      <c r="B86" s="30"/>
      <c r="C86" s="30"/>
      <c r="D86" s="449" t="s">
        <v>309</v>
      </c>
      <c r="E86" s="449"/>
      <c r="F86" s="449"/>
      <c r="G86" s="30"/>
      <c r="H86" s="30"/>
      <c r="I86" s="60"/>
    </row>
    <row r="87" spans="2:9" ht="28.2" x14ac:dyDescent="0.3">
      <c r="B87" s="30"/>
      <c r="C87" s="450" t="s">
        <v>310</v>
      </c>
      <c r="D87" s="450"/>
      <c r="E87" s="450"/>
      <c r="F87" s="450"/>
      <c r="G87" s="450"/>
      <c r="H87" s="450"/>
      <c r="I87" s="450"/>
    </row>
    <row r="88" spans="2:9" ht="22.8" x14ac:dyDescent="0.3">
      <c r="B88" s="30"/>
      <c r="C88" s="451" t="s">
        <v>311</v>
      </c>
      <c r="D88" s="451"/>
      <c r="E88" s="451"/>
      <c r="F88" s="451"/>
      <c r="G88" s="451"/>
      <c r="H88" s="451"/>
      <c r="I88" s="451"/>
    </row>
    <row r="89" spans="2:9" ht="46.8" x14ac:dyDescent="0.3">
      <c r="B89" s="30"/>
      <c r="C89" s="31" t="s">
        <v>97</v>
      </c>
      <c r="D89" s="452" t="s">
        <v>98</v>
      </c>
      <c r="E89" s="453"/>
      <c r="F89" s="31" t="s">
        <v>99</v>
      </c>
      <c r="G89" s="31" t="s">
        <v>312</v>
      </c>
      <c r="H89" s="31" t="s">
        <v>100</v>
      </c>
      <c r="I89" s="31" t="s">
        <v>101</v>
      </c>
    </row>
    <row r="90" spans="2:9" ht="90" x14ac:dyDescent="0.3">
      <c r="B90" s="30"/>
      <c r="C90" s="456" t="s">
        <v>313</v>
      </c>
      <c r="D90" s="36" t="s">
        <v>250</v>
      </c>
      <c r="E90" s="61" t="s">
        <v>314</v>
      </c>
      <c r="F90" s="36" t="s">
        <v>315</v>
      </c>
      <c r="G90" s="36" t="s">
        <v>316</v>
      </c>
      <c r="H90" s="36" t="s">
        <v>37</v>
      </c>
      <c r="I90" s="36" t="s">
        <v>317</v>
      </c>
    </row>
    <row r="91" spans="2:9" ht="75" x14ac:dyDescent="0.3">
      <c r="B91" s="30"/>
      <c r="C91" s="457"/>
      <c r="D91" s="36" t="s">
        <v>255</v>
      </c>
      <c r="E91" s="61" t="s">
        <v>318</v>
      </c>
      <c r="F91" s="36" t="s">
        <v>319</v>
      </c>
      <c r="G91" s="36" t="s">
        <v>320</v>
      </c>
      <c r="H91" s="36" t="s">
        <v>37</v>
      </c>
      <c r="I91" s="36" t="s">
        <v>259</v>
      </c>
    </row>
    <row r="92" spans="2:9" ht="180" x14ac:dyDescent="0.3">
      <c r="B92" s="30"/>
      <c r="C92" s="457"/>
      <c r="D92" s="36" t="s">
        <v>321</v>
      </c>
      <c r="E92" s="61" t="s">
        <v>322</v>
      </c>
      <c r="F92" s="36" t="s">
        <v>323</v>
      </c>
      <c r="G92" s="36" t="s">
        <v>324</v>
      </c>
      <c r="H92" s="36" t="s">
        <v>325</v>
      </c>
      <c r="I92" s="36" t="s">
        <v>259</v>
      </c>
    </row>
    <row r="93" spans="2:9" ht="150" x14ac:dyDescent="0.3">
      <c r="B93" s="30"/>
      <c r="C93" s="457"/>
      <c r="D93" s="36" t="s">
        <v>326</v>
      </c>
      <c r="E93" s="61" t="s">
        <v>327</v>
      </c>
      <c r="F93" s="36" t="s">
        <v>328</v>
      </c>
      <c r="G93" s="36" t="s">
        <v>329</v>
      </c>
      <c r="H93" s="36" t="s">
        <v>330</v>
      </c>
      <c r="I93" s="36" t="s">
        <v>259</v>
      </c>
    </row>
    <row r="94" spans="2:9" ht="120" x14ac:dyDescent="0.3">
      <c r="B94" s="30"/>
      <c r="C94" s="457"/>
      <c r="D94" s="36" t="s">
        <v>331</v>
      </c>
      <c r="E94" s="61" t="s">
        <v>332</v>
      </c>
      <c r="F94" s="36" t="s">
        <v>333</v>
      </c>
      <c r="G94" s="36" t="s">
        <v>334</v>
      </c>
      <c r="H94" s="36" t="s">
        <v>335</v>
      </c>
      <c r="I94" s="36" t="s">
        <v>259</v>
      </c>
    </row>
    <row r="95" spans="2:9" ht="180" x14ac:dyDescent="0.3">
      <c r="B95" s="30"/>
      <c r="C95" s="35" t="s">
        <v>336</v>
      </c>
      <c r="D95" s="36" t="s">
        <v>117</v>
      </c>
      <c r="E95" s="61" t="s">
        <v>337</v>
      </c>
      <c r="F95" s="61" t="s">
        <v>338</v>
      </c>
      <c r="G95" s="61" t="s">
        <v>339</v>
      </c>
      <c r="H95" s="61" t="s">
        <v>340</v>
      </c>
      <c r="I95" s="36" t="s">
        <v>341</v>
      </c>
    </row>
    <row r="96" spans="2:9" ht="105" x14ac:dyDescent="0.3">
      <c r="B96" s="30"/>
      <c r="C96" s="35" t="s">
        <v>342</v>
      </c>
      <c r="D96" s="36" t="s">
        <v>179</v>
      </c>
      <c r="E96" s="36" t="s">
        <v>343</v>
      </c>
      <c r="F96" s="36" t="s">
        <v>344</v>
      </c>
      <c r="G96" s="36" t="s">
        <v>345</v>
      </c>
      <c r="H96" s="36" t="s">
        <v>346</v>
      </c>
      <c r="I96" s="36" t="s">
        <v>347</v>
      </c>
    </row>
    <row r="97" spans="2:9" ht="105" x14ac:dyDescent="0.3">
      <c r="B97" s="30"/>
      <c r="C97" s="35" t="s">
        <v>348</v>
      </c>
      <c r="D97" s="36" t="s">
        <v>188</v>
      </c>
      <c r="E97" s="36" t="s">
        <v>349</v>
      </c>
      <c r="F97" s="36" t="s">
        <v>350</v>
      </c>
      <c r="G97" s="36" t="s">
        <v>351</v>
      </c>
      <c r="H97" s="36" t="s">
        <v>37</v>
      </c>
      <c r="I97" s="36" t="s">
        <v>341</v>
      </c>
    </row>
    <row r="98" spans="2:9" ht="150" x14ac:dyDescent="0.3">
      <c r="B98" s="30"/>
      <c r="C98" s="36" t="s">
        <v>352</v>
      </c>
      <c r="D98" s="36" t="s">
        <v>193</v>
      </c>
      <c r="E98" s="36" t="s">
        <v>353</v>
      </c>
      <c r="F98" s="36" t="s">
        <v>354</v>
      </c>
      <c r="G98" s="36" t="s">
        <v>355</v>
      </c>
      <c r="H98" s="36" t="s">
        <v>356</v>
      </c>
      <c r="I98" s="36" t="s">
        <v>254</v>
      </c>
    </row>
  </sheetData>
  <mergeCells count="60">
    <mergeCell ref="D86:F86"/>
    <mergeCell ref="C87:I87"/>
    <mergeCell ref="C88:I88"/>
    <mergeCell ref="D89:E89"/>
    <mergeCell ref="C90:C94"/>
    <mergeCell ref="D85:F85"/>
    <mergeCell ref="B58:G58"/>
    <mergeCell ref="C59:D59"/>
    <mergeCell ref="B60:B61"/>
    <mergeCell ref="B64:B65"/>
    <mergeCell ref="D70:F70"/>
    <mergeCell ref="D71:F71"/>
    <mergeCell ref="C72:H72"/>
    <mergeCell ref="C73:H73"/>
    <mergeCell ref="D74:E74"/>
    <mergeCell ref="C75:C76"/>
    <mergeCell ref="C80:C81"/>
    <mergeCell ref="B57:G57"/>
    <mergeCell ref="A49:C49"/>
    <mergeCell ref="D49:E49"/>
    <mergeCell ref="F49:G49"/>
    <mergeCell ref="A50:C50"/>
    <mergeCell ref="D50:E50"/>
    <mergeCell ref="F50:G50"/>
    <mergeCell ref="A51:C51"/>
    <mergeCell ref="D51:E51"/>
    <mergeCell ref="F51:G51"/>
    <mergeCell ref="C55:E55"/>
    <mergeCell ref="C56:E56"/>
    <mergeCell ref="A47:C47"/>
    <mergeCell ref="D47:E47"/>
    <mergeCell ref="F47:G47"/>
    <mergeCell ref="A48:C48"/>
    <mergeCell ref="D48:E48"/>
    <mergeCell ref="F48:G48"/>
    <mergeCell ref="A45:H45"/>
    <mergeCell ref="I45:M45"/>
    <mergeCell ref="N45:Q45"/>
    <mergeCell ref="A46:C46"/>
    <mergeCell ref="D46:E46"/>
    <mergeCell ref="F46:G46"/>
    <mergeCell ref="B39:F39"/>
    <mergeCell ref="G39:I39"/>
    <mergeCell ref="B41:F41"/>
    <mergeCell ref="G41:I41"/>
    <mergeCell ref="B43:F43"/>
    <mergeCell ref="G43:I43"/>
    <mergeCell ref="B37:F37"/>
    <mergeCell ref="G37:J37"/>
    <mergeCell ref="C1:E1"/>
    <mergeCell ref="C2:E2"/>
    <mergeCell ref="C3:E3"/>
    <mergeCell ref="B5:G5"/>
    <mergeCell ref="B6:G6"/>
    <mergeCell ref="C7:D7"/>
    <mergeCell ref="B12:B16"/>
    <mergeCell ref="B17:B24"/>
    <mergeCell ref="B25:B26"/>
    <mergeCell ref="B27:B28"/>
    <mergeCell ref="A35:Q35"/>
  </mergeCells>
  <dataValidations count="5">
    <dataValidation type="list" allowBlank="1" showInputMessage="1" showErrorMessage="1" sqref="M41" xr:uid="{00000000-0002-0000-0900-000000000000}">
      <formula1>vigencias</formula1>
    </dataValidation>
    <dataValidation type="list" allowBlank="1" showInputMessage="1" showErrorMessage="1" sqref="K41:K43" xr:uid="{00000000-0002-0000-0900-000001000000}">
      <formula1>nivel</formula1>
    </dataValidation>
    <dataValidation type="list" allowBlank="1" showInputMessage="1" showErrorMessage="1" sqref="M39" xr:uid="{00000000-0002-0000-0900-000002000000}">
      <formula1>orden</formula1>
    </dataValidation>
    <dataValidation type="list" allowBlank="1" showInputMessage="1" showErrorMessage="1" sqref="G39:I39" xr:uid="{00000000-0002-0000-0900-000003000000}">
      <formula1>sector</formula1>
    </dataValidation>
    <dataValidation type="list" allowBlank="1" showInputMessage="1" showErrorMessage="1" sqref="G41:I41" xr:uid="{00000000-0002-0000-0900-000004000000}">
      <formula1>departamentos</formula1>
    </dataValidation>
  </dataValidation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C25" sqref="C25"/>
    </sheetView>
  </sheetViews>
  <sheetFormatPr baseColWidth="10" defaultRowHeight="14.4" x14ac:dyDescent="0.3"/>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5"/>
  <sheetViews>
    <sheetView workbookViewId="0">
      <selection activeCell="C5" sqref="C5:D7"/>
    </sheetView>
  </sheetViews>
  <sheetFormatPr baseColWidth="10" defaultRowHeight="14.4" x14ac:dyDescent="0.3"/>
  <sheetData>
    <row r="1" spans="1:20" ht="15" customHeight="1" x14ac:dyDescent="0.3">
      <c r="A1" s="441" t="s">
        <v>67</v>
      </c>
      <c r="B1" s="441"/>
      <c r="C1" s="440" t="s">
        <v>76</v>
      </c>
      <c r="D1" s="440"/>
      <c r="E1" s="440" t="s">
        <v>77</v>
      </c>
      <c r="F1" s="440"/>
      <c r="G1" s="440" t="s">
        <v>77</v>
      </c>
      <c r="H1" s="440"/>
      <c r="I1" s="440" t="s">
        <v>77</v>
      </c>
      <c r="J1" s="440"/>
      <c r="K1" s="440" t="s">
        <v>77</v>
      </c>
      <c r="L1" s="440"/>
      <c r="M1" s="440" t="s">
        <v>77</v>
      </c>
      <c r="N1" s="440"/>
      <c r="O1" s="440" t="s">
        <v>78</v>
      </c>
      <c r="P1" s="440"/>
      <c r="Q1" s="440" t="s">
        <v>78</v>
      </c>
      <c r="R1" s="440"/>
      <c r="S1" s="440" t="s">
        <v>78</v>
      </c>
      <c r="T1" s="440"/>
    </row>
    <row r="2" spans="1:20" x14ac:dyDescent="0.3">
      <c r="A2" s="441"/>
      <c r="B2" s="441"/>
      <c r="C2" s="440"/>
      <c r="D2" s="440"/>
      <c r="E2" s="440"/>
      <c r="F2" s="440"/>
      <c r="G2" s="440"/>
      <c r="H2" s="440"/>
      <c r="I2" s="440"/>
      <c r="J2" s="440"/>
      <c r="K2" s="440"/>
      <c r="L2" s="440"/>
      <c r="M2" s="440"/>
      <c r="N2" s="440"/>
      <c r="O2" s="440"/>
      <c r="P2" s="440"/>
      <c r="Q2" s="440"/>
      <c r="R2" s="440"/>
      <c r="S2" s="440"/>
      <c r="T2" s="440"/>
    </row>
    <row r="3" spans="1:20" x14ac:dyDescent="0.3">
      <c r="A3" s="441" t="s">
        <v>68</v>
      </c>
      <c r="B3" s="441"/>
      <c r="C3" s="440"/>
      <c r="D3" s="440"/>
      <c r="E3" s="440"/>
      <c r="F3" s="440"/>
      <c r="G3" s="440"/>
      <c r="H3" s="440"/>
      <c r="I3" s="440"/>
      <c r="J3" s="440"/>
      <c r="K3" s="440"/>
      <c r="L3" s="440"/>
      <c r="M3" s="440"/>
      <c r="N3" s="440"/>
      <c r="O3" s="440"/>
      <c r="P3" s="440"/>
      <c r="Q3" s="440"/>
      <c r="R3" s="440"/>
      <c r="S3" s="440"/>
      <c r="T3" s="440"/>
    </row>
    <row r="4" spans="1:20" x14ac:dyDescent="0.3">
      <c r="A4" s="441"/>
      <c r="B4" s="441"/>
      <c r="C4" s="441">
        <v>2016</v>
      </c>
      <c r="D4" s="441"/>
      <c r="E4" s="441">
        <v>2017</v>
      </c>
      <c r="F4" s="441"/>
      <c r="G4" s="441">
        <v>2018</v>
      </c>
      <c r="H4" s="441"/>
      <c r="I4" s="441">
        <v>2019</v>
      </c>
      <c r="J4" s="441"/>
      <c r="K4" s="441">
        <v>2020</v>
      </c>
      <c r="L4" s="441"/>
      <c r="M4" s="441">
        <v>2021</v>
      </c>
      <c r="N4" s="441"/>
      <c r="O4" s="441">
        <v>2022</v>
      </c>
      <c r="P4" s="441"/>
      <c r="Q4" s="441">
        <v>2023</v>
      </c>
      <c r="R4" s="441"/>
      <c r="S4" s="441">
        <v>2024</v>
      </c>
      <c r="T4" s="441"/>
    </row>
    <row r="5" spans="1:20" x14ac:dyDescent="0.3">
      <c r="A5" s="442" t="s">
        <v>69</v>
      </c>
      <c r="B5" s="442"/>
      <c r="C5" s="441"/>
      <c r="D5" s="441"/>
      <c r="E5" s="441"/>
      <c r="F5" s="441"/>
      <c r="G5" s="441"/>
      <c r="H5" s="441"/>
      <c r="I5" s="441"/>
      <c r="J5" s="441"/>
      <c r="K5" s="441"/>
      <c r="L5" s="441"/>
      <c r="M5" s="441"/>
      <c r="N5" s="441"/>
      <c r="O5" s="441"/>
      <c r="P5" s="441"/>
      <c r="Q5" s="441"/>
      <c r="R5" s="441"/>
      <c r="S5" s="441"/>
      <c r="T5" s="441"/>
    </row>
    <row r="6" spans="1:20" x14ac:dyDescent="0.3">
      <c r="A6" s="442"/>
      <c r="B6" s="442"/>
      <c r="C6" s="441"/>
      <c r="D6" s="441"/>
      <c r="E6" s="441"/>
      <c r="F6" s="441"/>
      <c r="G6" s="441"/>
      <c r="H6" s="441"/>
      <c r="I6" s="441"/>
      <c r="J6" s="441"/>
      <c r="K6" s="441"/>
      <c r="L6" s="441"/>
      <c r="M6" s="441"/>
      <c r="N6" s="441"/>
      <c r="O6" s="441"/>
      <c r="P6" s="441"/>
      <c r="Q6" s="441"/>
      <c r="R6" s="441"/>
      <c r="S6" s="441"/>
      <c r="T6" s="441"/>
    </row>
    <row r="7" spans="1:20" x14ac:dyDescent="0.3">
      <c r="A7" s="442"/>
      <c r="B7" s="442"/>
      <c r="C7" s="441"/>
      <c r="D7" s="441"/>
      <c r="E7" s="441"/>
      <c r="F7" s="441"/>
      <c r="G7" s="441"/>
      <c r="H7" s="441"/>
      <c r="I7" s="441"/>
      <c r="J7" s="441"/>
      <c r="K7" s="441"/>
      <c r="L7" s="441"/>
      <c r="M7" s="441"/>
      <c r="N7" s="441"/>
      <c r="O7" s="441"/>
      <c r="P7" s="441"/>
      <c r="Q7" s="441"/>
      <c r="R7" s="441"/>
      <c r="S7" s="441"/>
      <c r="T7" s="441"/>
    </row>
    <row r="8" spans="1:20" x14ac:dyDescent="0.3">
      <c r="A8" s="442" t="s">
        <v>70</v>
      </c>
      <c r="B8" s="442"/>
      <c r="C8" s="441"/>
      <c r="D8" s="441"/>
      <c r="E8" s="441"/>
      <c r="F8" s="441"/>
      <c r="G8" s="441"/>
      <c r="H8" s="441"/>
      <c r="I8" s="441"/>
      <c r="J8" s="441"/>
      <c r="K8" s="441"/>
      <c r="L8" s="441"/>
      <c r="M8" s="441"/>
      <c r="N8" s="441"/>
      <c r="O8" s="441"/>
      <c r="P8" s="441"/>
      <c r="Q8" s="441"/>
      <c r="R8" s="441"/>
      <c r="S8" s="441"/>
      <c r="T8" s="441"/>
    </row>
    <row r="9" spans="1:20" x14ac:dyDescent="0.3">
      <c r="A9" s="442"/>
      <c r="B9" s="442"/>
      <c r="C9" s="441"/>
      <c r="D9" s="441"/>
      <c r="E9" s="441"/>
      <c r="F9" s="441"/>
      <c r="G9" s="441"/>
      <c r="H9" s="441"/>
      <c r="I9" s="441"/>
      <c r="J9" s="441"/>
      <c r="K9" s="441"/>
      <c r="L9" s="441"/>
      <c r="M9" s="441"/>
      <c r="N9" s="441"/>
      <c r="O9" s="441"/>
      <c r="P9" s="441"/>
      <c r="Q9" s="441"/>
      <c r="R9" s="441"/>
      <c r="S9" s="441"/>
      <c r="T9" s="441"/>
    </row>
    <row r="10" spans="1:20" x14ac:dyDescent="0.3">
      <c r="A10" s="442"/>
      <c r="B10" s="442"/>
      <c r="C10" s="441"/>
      <c r="D10" s="441"/>
      <c r="E10" s="441"/>
      <c r="F10" s="441"/>
      <c r="G10" s="441"/>
      <c r="H10" s="441"/>
      <c r="I10" s="441"/>
      <c r="J10" s="441"/>
      <c r="K10" s="441"/>
      <c r="L10" s="441"/>
      <c r="M10" s="441"/>
      <c r="N10" s="441"/>
      <c r="O10" s="441"/>
      <c r="P10" s="441"/>
      <c r="Q10" s="441"/>
      <c r="R10" s="441"/>
      <c r="S10" s="441"/>
      <c r="T10" s="441"/>
    </row>
    <row r="11" spans="1:20" x14ac:dyDescent="0.3">
      <c r="A11" s="442" t="s">
        <v>71</v>
      </c>
      <c r="B11" s="442"/>
      <c r="C11" s="441"/>
      <c r="D11" s="441"/>
      <c r="E11" s="441"/>
      <c r="F11" s="441"/>
      <c r="G11" s="441"/>
      <c r="H11" s="441"/>
      <c r="I11" s="441"/>
      <c r="J11" s="441"/>
      <c r="K11" s="441"/>
      <c r="L11" s="441"/>
      <c r="M11" s="441"/>
      <c r="N11" s="441"/>
      <c r="O11" s="441"/>
      <c r="P11" s="441"/>
      <c r="Q11" s="441"/>
      <c r="R11" s="441"/>
      <c r="S11" s="441"/>
      <c r="T11" s="441"/>
    </row>
    <row r="12" spans="1:20" x14ac:dyDescent="0.3">
      <c r="A12" s="442"/>
      <c r="B12" s="442"/>
      <c r="C12" s="441"/>
      <c r="D12" s="441"/>
      <c r="E12" s="441"/>
      <c r="F12" s="441"/>
      <c r="G12" s="441"/>
      <c r="H12" s="441"/>
      <c r="I12" s="441"/>
      <c r="J12" s="441"/>
      <c r="K12" s="441"/>
      <c r="L12" s="441"/>
      <c r="M12" s="441"/>
      <c r="N12" s="441"/>
      <c r="O12" s="441"/>
      <c r="P12" s="441"/>
      <c r="Q12" s="441"/>
      <c r="R12" s="441"/>
      <c r="S12" s="441"/>
      <c r="T12" s="441"/>
    </row>
    <row r="13" spans="1:20" x14ac:dyDescent="0.3">
      <c r="A13" s="442"/>
      <c r="B13" s="442"/>
      <c r="C13" s="441"/>
      <c r="D13" s="441"/>
      <c r="E13" s="441"/>
      <c r="F13" s="441"/>
      <c r="G13" s="441"/>
      <c r="H13" s="441"/>
      <c r="I13" s="441"/>
      <c r="J13" s="441"/>
      <c r="K13" s="441"/>
      <c r="L13" s="441"/>
      <c r="M13" s="441"/>
      <c r="N13" s="441"/>
      <c r="O13" s="441"/>
      <c r="P13" s="441"/>
      <c r="Q13" s="441"/>
      <c r="R13" s="441"/>
      <c r="S13" s="441"/>
      <c r="T13" s="441"/>
    </row>
    <row r="14" spans="1:20" x14ac:dyDescent="0.3">
      <c r="A14" s="442" t="s">
        <v>72</v>
      </c>
      <c r="B14" s="442"/>
      <c r="C14" s="441"/>
      <c r="D14" s="441"/>
      <c r="E14" s="441"/>
      <c r="F14" s="441"/>
      <c r="G14" s="441"/>
      <c r="H14" s="441"/>
      <c r="I14" s="441"/>
      <c r="J14" s="441"/>
      <c r="K14" s="441"/>
      <c r="L14" s="441"/>
      <c r="M14" s="441"/>
      <c r="N14" s="441"/>
      <c r="O14" s="441"/>
      <c r="P14" s="441"/>
      <c r="Q14" s="441"/>
      <c r="R14" s="441"/>
      <c r="S14" s="441"/>
      <c r="T14" s="441"/>
    </row>
    <row r="15" spans="1:20" x14ac:dyDescent="0.3">
      <c r="A15" s="442"/>
      <c r="B15" s="442"/>
      <c r="C15" s="441"/>
      <c r="D15" s="441"/>
      <c r="E15" s="441"/>
      <c r="F15" s="441"/>
      <c r="G15" s="441"/>
      <c r="H15" s="441"/>
      <c r="I15" s="441"/>
      <c r="J15" s="441"/>
      <c r="K15" s="441"/>
      <c r="L15" s="441"/>
      <c r="M15" s="441"/>
      <c r="N15" s="441"/>
      <c r="O15" s="441"/>
      <c r="P15" s="441"/>
      <c r="Q15" s="441"/>
      <c r="R15" s="441"/>
      <c r="S15" s="441"/>
      <c r="T15" s="441"/>
    </row>
    <row r="16" spans="1:20" x14ac:dyDescent="0.3">
      <c r="A16" s="442"/>
      <c r="B16" s="442"/>
      <c r="C16" s="441"/>
      <c r="D16" s="441"/>
      <c r="E16" s="441"/>
      <c r="F16" s="441"/>
      <c r="G16" s="441"/>
      <c r="H16" s="441"/>
      <c r="I16" s="441"/>
      <c r="J16" s="441"/>
      <c r="K16" s="441"/>
      <c r="L16" s="441"/>
      <c r="M16" s="441"/>
      <c r="N16" s="441"/>
      <c r="O16" s="441"/>
      <c r="P16" s="441"/>
      <c r="Q16" s="441"/>
      <c r="R16" s="441"/>
      <c r="S16" s="441"/>
      <c r="T16" s="441"/>
    </row>
    <row r="17" spans="1:20" x14ac:dyDescent="0.3">
      <c r="A17" s="442" t="s">
        <v>73</v>
      </c>
      <c r="B17" s="442"/>
      <c r="C17" s="441"/>
      <c r="D17" s="441"/>
      <c r="E17" s="441"/>
      <c r="F17" s="441"/>
      <c r="G17" s="441"/>
      <c r="H17" s="441"/>
      <c r="I17" s="441"/>
      <c r="J17" s="441"/>
      <c r="K17" s="441"/>
      <c r="L17" s="441"/>
      <c r="M17" s="441"/>
      <c r="N17" s="441"/>
      <c r="O17" s="441"/>
      <c r="P17" s="441"/>
      <c r="Q17" s="441"/>
      <c r="R17" s="441"/>
      <c r="S17" s="441"/>
      <c r="T17" s="441"/>
    </row>
    <row r="18" spans="1:20" x14ac:dyDescent="0.3">
      <c r="A18" s="442"/>
      <c r="B18" s="442"/>
      <c r="C18" s="441"/>
      <c r="D18" s="441"/>
      <c r="E18" s="441"/>
      <c r="F18" s="441"/>
      <c r="G18" s="441"/>
      <c r="H18" s="441"/>
      <c r="I18" s="441"/>
      <c r="J18" s="441"/>
      <c r="K18" s="441"/>
      <c r="L18" s="441"/>
      <c r="M18" s="441"/>
      <c r="N18" s="441"/>
      <c r="O18" s="441"/>
      <c r="P18" s="441"/>
      <c r="Q18" s="441"/>
      <c r="R18" s="441"/>
      <c r="S18" s="441"/>
      <c r="T18" s="441"/>
    </row>
    <row r="19" spans="1:20" x14ac:dyDescent="0.3">
      <c r="A19" s="442"/>
      <c r="B19" s="442"/>
      <c r="C19" s="441"/>
      <c r="D19" s="441"/>
      <c r="E19" s="441"/>
      <c r="F19" s="441"/>
      <c r="G19" s="441"/>
      <c r="H19" s="441"/>
      <c r="I19" s="441"/>
      <c r="J19" s="441"/>
      <c r="K19" s="441"/>
      <c r="L19" s="441"/>
      <c r="M19" s="441"/>
      <c r="N19" s="441"/>
      <c r="O19" s="441"/>
      <c r="P19" s="441"/>
      <c r="Q19" s="441"/>
      <c r="R19" s="441"/>
      <c r="S19" s="441"/>
      <c r="T19" s="441"/>
    </row>
    <row r="20" spans="1:20" x14ac:dyDescent="0.3">
      <c r="A20" s="442" t="s">
        <v>74</v>
      </c>
      <c r="B20" s="442"/>
      <c r="C20" s="441"/>
      <c r="D20" s="441"/>
      <c r="E20" s="441"/>
      <c r="F20" s="441"/>
      <c r="G20" s="441"/>
      <c r="H20" s="441"/>
      <c r="I20" s="441"/>
      <c r="J20" s="441"/>
      <c r="K20" s="441"/>
      <c r="L20" s="441"/>
      <c r="M20" s="441"/>
      <c r="N20" s="441"/>
      <c r="O20" s="441"/>
      <c r="P20" s="441"/>
      <c r="Q20" s="441"/>
      <c r="R20" s="441"/>
      <c r="S20" s="441"/>
      <c r="T20" s="441"/>
    </row>
    <row r="21" spans="1:20" x14ac:dyDescent="0.3">
      <c r="A21" s="442"/>
      <c r="B21" s="442"/>
      <c r="C21" s="441"/>
      <c r="D21" s="441"/>
      <c r="E21" s="441"/>
      <c r="F21" s="441"/>
      <c r="G21" s="441"/>
      <c r="H21" s="441"/>
      <c r="I21" s="441"/>
      <c r="J21" s="441"/>
      <c r="K21" s="441"/>
      <c r="L21" s="441"/>
      <c r="M21" s="441"/>
      <c r="N21" s="441"/>
      <c r="O21" s="441"/>
      <c r="P21" s="441"/>
      <c r="Q21" s="441"/>
      <c r="R21" s="441"/>
      <c r="S21" s="441"/>
      <c r="T21" s="441"/>
    </row>
    <row r="22" spans="1:20" x14ac:dyDescent="0.3">
      <c r="A22" s="442"/>
      <c r="B22" s="442"/>
      <c r="C22" s="441"/>
      <c r="D22" s="441"/>
      <c r="E22" s="441"/>
      <c r="F22" s="441"/>
      <c r="G22" s="441"/>
      <c r="H22" s="441"/>
      <c r="I22" s="441"/>
      <c r="J22" s="441"/>
      <c r="K22" s="441"/>
      <c r="L22" s="441"/>
      <c r="M22" s="441"/>
      <c r="N22" s="441"/>
      <c r="O22" s="441"/>
      <c r="P22" s="441"/>
      <c r="Q22" s="441"/>
      <c r="R22" s="441"/>
      <c r="S22" s="441"/>
      <c r="T22" s="441"/>
    </row>
    <row r="23" spans="1:20" ht="15" customHeight="1" x14ac:dyDescent="0.3">
      <c r="A23" s="442" t="s">
        <v>75</v>
      </c>
      <c r="B23" s="442"/>
      <c r="C23" s="441"/>
      <c r="D23" s="441"/>
      <c r="E23" s="441"/>
      <c r="F23" s="441"/>
      <c r="G23" s="441"/>
      <c r="H23" s="441"/>
      <c r="I23" s="441"/>
      <c r="J23" s="441"/>
      <c r="K23" s="441"/>
      <c r="L23" s="441"/>
      <c r="M23" s="441"/>
      <c r="N23" s="441"/>
      <c r="O23" s="441"/>
      <c r="P23" s="441"/>
      <c r="Q23" s="441"/>
      <c r="R23" s="441"/>
      <c r="S23" s="441"/>
      <c r="T23" s="441"/>
    </row>
    <row r="24" spans="1:20" x14ac:dyDescent="0.3">
      <c r="A24" s="442"/>
      <c r="B24" s="442"/>
      <c r="C24" s="441"/>
      <c r="D24" s="441"/>
      <c r="E24" s="441"/>
      <c r="F24" s="441"/>
      <c r="G24" s="441"/>
      <c r="H24" s="441"/>
      <c r="I24" s="441"/>
      <c r="J24" s="441"/>
      <c r="K24" s="441"/>
      <c r="L24" s="441"/>
      <c r="M24" s="441"/>
      <c r="N24" s="441"/>
      <c r="O24" s="441"/>
      <c r="P24" s="441"/>
      <c r="Q24" s="441"/>
      <c r="R24" s="441"/>
      <c r="S24" s="441"/>
      <c r="T24" s="441"/>
    </row>
    <row r="25" spans="1:20" x14ac:dyDescent="0.3">
      <c r="A25" s="442"/>
      <c r="B25" s="442"/>
      <c r="C25" s="441"/>
      <c r="D25" s="441"/>
      <c r="E25" s="441"/>
      <c r="F25" s="441"/>
      <c r="G25" s="441"/>
      <c r="H25" s="441"/>
      <c r="I25" s="441"/>
      <c r="J25" s="441"/>
      <c r="K25" s="441"/>
      <c r="L25" s="441"/>
      <c r="M25" s="441"/>
      <c r="N25" s="441"/>
      <c r="O25" s="441"/>
      <c r="P25" s="441"/>
      <c r="Q25" s="441"/>
      <c r="R25" s="441"/>
      <c r="S25" s="441"/>
      <c r="T25" s="441"/>
    </row>
  </sheetData>
  <mergeCells count="90">
    <mergeCell ref="C20:D22"/>
    <mergeCell ref="E20:F22"/>
    <mergeCell ref="G20:H22"/>
    <mergeCell ref="I20:J22"/>
    <mergeCell ref="K20:L22"/>
    <mergeCell ref="C23:D25"/>
    <mergeCell ref="E23:F25"/>
    <mergeCell ref="G23:H25"/>
    <mergeCell ref="I23:J25"/>
    <mergeCell ref="K23:L25"/>
    <mergeCell ref="M17:N19"/>
    <mergeCell ref="O17:P19"/>
    <mergeCell ref="Q17:R19"/>
    <mergeCell ref="Q23:R25"/>
    <mergeCell ref="S17:T19"/>
    <mergeCell ref="M20:N22"/>
    <mergeCell ref="S23:T25"/>
    <mergeCell ref="O20:P22"/>
    <mergeCell ref="Q20:R22"/>
    <mergeCell ref="S20:T22"/>
    <mergeCell ref="M23:N25"/>
    <mergeCell ref="O23:P25"/>
    <mergeCell ref="C17:D19"/>
    <mergeCell ref="E17:F19"/>
    <mergeCell ref="G17:H19"/>
    <mergeCell ref="I17:J19"/>
    <mergeCell ref="K17:L19"/>
    <mergeCell ref="K14:L16"/>
    <mergeCell ref="M14:N16"/>
    <mergeCell ref="O14:P16"/>
    <mergeCell ref="Q14:R16"/>
    <mergeCell ref="S14:T16"/>
    <mergeCell ref="A20:B22"/>
    <mergeCell ref="C8:D10"/>
    <mergeCell ref="Q8:R10"/>
    <mergeCell ref="K5:L7"/>
    <mergeCell ref="S8:T10"/>
    <mergeCell ref="C11:D13"/>
    <mergeCell ref="E11:F13"/>
    <mergeCell ref="G11:H13"/>
    <mergeCell ref="I11:J13"/>
    <mergeCell ref="K11:L13"/>
    <mergeCell ref="M11:N13"/>
    <mergeCell ref="O11:P13"/>
    <mergeCell ref="Q11:R13"/>
    <mergeCell ref="S11:T13"/>
    <mergeCell ref="G8:H10"/>
    <mergeCell ref="I8:J10"/>
    <mergeCell ref="A5:B7"/>
    <mergeCell ref="I4:J4"/>
    <mergeCell ref="O8:P10"/>
    <mergeCell ref="A23:B25"/>
    <mergeCell ref="C5:D7"/>
    <mergeCell ref="E5:F7"/>
    <mergeCell ref="G5:H7"/>
    <mergeCell ref="I5:J7"/>
    <mergeCell ref="C14:D16"/>
    <mergeCell ref="E14:F16"/>
    <mergeCell ref="G14:H16"/>
    <mergeCell ref="I14:J16"/>
    <mergeCell ref="A8:B10"/>
    <mergeCell ref="A11:B13"/>
    <mergeCell ref="A14:B16"/>
    <mergeCell ref="A17:B19"/>
    <mergeCell ref="I1:J3"/>
    <mergeCell ref="K1:L3"/>
    <mergeCell ref="E8:F10"/>
    <mergeCell ref="K4:L4"/>
    <mergeCell ref="M4:N4"/>
    <mergeCell ref="K8:L10"/>
    <mergeCell ref="M8:N10"/>
    <mergeCell ref="A1:B2"/>
    <mergeCell ref="A3:B4"/>
    <mergeCell ref="C4:D4"/>
    <mergeCell ref="E4:F4"/>
    <mergeCell ref="G4:H4"/>
    <mergeCell ref="C1:D3"/>
    <mergeCell ref="E1:F3"/>
    <mergeCell ref="G1:H3"/>
    <mergeCell ref="S1:T3"/>
    <mergeCell ref="Q4:R4"/>
    <mergeCell ref="S4:T4"/>
    <mergeCell ref="M5:N7"/>
    <mergeCell ref="O5:P7"/>
    <mergeCell ref="M1:N3"/>
    <mergeCell ref="O1:P3"/>
    <mergeCell ref="Q5:R7"/>
    <mergeCell ref="S5:T7"/>
    <mergeCell ref="Q1:R3"/>
    <mergeCell ref="O4:P4"/>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1"/>
  <sheetViews>
    <sheetView workbookViewId="0">
      <selection sqref="A1:B3"/>
    </sheetView>
  </sheetViews>
  <sheetFormatPr baseColWidth="10" defaultRowHeight="14.4" x14ac:dyDescent="0.3"/>
  <sheetData>
    <row r="1" spans="1:24" x14ac:dyDescent="0.3">
      <c r="A1" s="443" t="s">
        <v>79</v>
      </c>
      <c r="B1" s="443"/>
      <c r="C1" s="443" t="s">
        <v>80</v>
      </c>
      <c r="D1" s="443"/>
      <c r="E1" s="443"/>
      <c r="F1" s="443"/>
      <c r="G1" s="443" t="s">
        <v>81</v>
      </c>
      <c r="H1" s="443"/>
      <c r="I1" s="443" t="s">
        <v>82</v>
      </c>
      <c r="J1" s="443"/>
      <c r="K1" s="443" t="s">
        <v>83</v>
      </c>
      <c r="L1" s="443"/>
      <c r="M1" s="443" t="s">
        <v>84</v>
      </c>
      <c r="N1" s="443"/>
      <c r="O1" s="443" t="s">
        <v>85</v>
      </c>
      <c r="P1" s="443"/>
      <c r="Q1" s="443" t="s">
        <v>86</v>
      </c>
      <c r="R1" s="443"/>
      <c r="S1" s="443" t="s">
        <v>87</v>
      </c>
      <c r="T1" s="443"/>
      <c r="U1" s="443" t="s">
        <v>88</v>
      </c>
      <c r="V1" s="443"/>
      <c r="W1" s="443" t="s">
        <v>89</v>
      </c>
      <c r="X1" s="443"/>
    </row>
    <row r="2" spans="1:24" x14ac:dyDescent="0.3">
      <c r="A2" s="443"/>
      <c r="B2" s="443"/>
      <c r="C2" s="443"/>
      <c r="D2" s="443"/>
      <c r="E2" s="443"/>
      <c r="F2" s="443"/>
      <c r="G2" s="443"/>
      <c r="H2" s="443"/>
      <c r="I2" s="443"/>
      <c r="J2" s="443"/>
      <c r="K2" s="443"/>
      <c r="L2" s="443"/>
      <c r="M2" s="443"/>
      <c r="N2" s="443"/>
      <c r="O2" s="443"/>
      <c r="P2" s="443"/>
      <c r="Q2" s="443"/>
      <c r="R2" s="443"/>
      <c r="S2" s="443"/>
      <c r="T2" s="443"/>
      <c r="U2" s="443"/>
      <c r="V2" s="443"/>
      <c r="W2" s="443"/>
      <c r="X2" s="443"/>
    </row>
    <row r="3" spans="1:24" x14ac:dyDescent="0.3">
      <c r="A3" s="443"/>
      <c r="B3" s="443"/>
      <c r="C3" s="443"/>
      <c r="D3" s="443"/>
      <c r="E3" s="443"/>
      <c r="F3" s="443"/>
      <c r="G3" s="443"/>
      <c r="H3" s="443"/>
      <c r="I3" s="443"/>
      <c r="J3" s="443"/>
      <c r="K3" s="443"/>
      <c r="L3" s="443"/>
      <c r="M3" s="443"/>
      <c r="N3" s="443"/>
      <c r="O3" s="443"/>
      <c r="P3" s="443"/>
      <c r="Q3" s="443"/>
      <c r="R3" s="443"/>
      <c r="S3" s="443"/>
      <c r="T3" s="443"/>
      <c r="U3" s="443"/>
      <c r="V3" s="443"/>
      <c r="W3" s="443"/>
      <c r="X3" s="443"/>
    </row>
    <row r="4" spans="1:24" x14ac:dyDescent="0.3">
      <c r="A4" s="444"/>
      <c r="B4" s="444"/>
      <c r="C4" s="444"/>
      <c r="D4" s="444"/>
      <c r="E4" s="444"/>
      <c r="F4" s="444"/>
      <c r="G4" s="444"/>
      <c r="H4" s="444"/>
      <c r="I4" s="444"/>
      <c r="J4" s="444"/>
      <c r="K4" s="444"/>
      <c r="L4" s="444"/>
      <c r="M4" s="444"/>
      <c r="N4" s="444"/>
      <c r="O4" s="444"/>
      <c r="P4" s="444"/>
      <c r="Q4" s="444"/>
      <c r="R4" s="444"/>
      <c r="S4" s="444"/>
      <c r="T4" s="444"/>
      <c r="U4" s="444"/>
      <c r="V4" s="444"/>
      <c r="W4" s="444"/>
      <c r="X4" s="444"/>
    </row>
    <row r="5" spans="1:24" x14ac:dyDescent="0.3">
      <c r="A5" s="444"/>
      <c r="B5" s="444"/>
      <c r="C5" s="444"/>
      <c r="D5" s="444"/>
      <c r="E5" s="444"/>
      <c r="F5" s="444"/>
      <c r="G5" s="444"/>
      <c r="H5" s="444"/>
      <c r="I5" s="444"/>
      <c r="J5" s="444"/>
      <c r="K5" s="444"/>
      <c r="L5" s="444"/>
      <c r="M5" s="444"/>
      <c r="N5" s="444"/>
      <c r="O5" s="444"/>
      <c r="P5" s="444"/>
      <c r="Q5" s="444"/>
      <c r="R5" s="444"/>
      <c r="S5" s="444"/>
      <c r="T5" s="444"/>
      <c r="U5" s="444"/>
      <c r="V5" s="444"/>
      <c r="W5" s="444"/>
      <c r="X5" s="444"/>
    </row>
    <row r="6" spans="1:24" x14ac:dyDescent="0.3">
      <c r="A6" s="444"/>
      <c r="B6" s="444"/>
      <c r="C6" s="444"/>
      <c r="D6" s="444"/>
      <c r="E6" s="444"/>
      <c r="F6" s="444"/>
      <c r="G6" s="444"/>
      <c r="H6" s="444"/>
      <c r="I6" s="444"/>
      <c r="J6" s="444"/>
      <c r="K6" s="444"/>
      <c r="L6" s="444"/>
      <c r="M6" s="444"/>
      <c r="N6" s="444"/>
      <c r="O6" s="444"/>
      <c r="P6" s="444"/>
      <c r="Q6" s="444"/>
      <c r="R6" s="444"/>
      <c r="S6" s="444"/>
      <c r="T6" s="444"/>
      <c r="U6" s="444"/>
      <c r="V6" s="444"/>
      <c r="W6" s="444"/>
      <c r="X6" s="444"/>
    </row>
    <row r="7" spans="1:24" x14ac:dyDescent="0.3">
      <c r="A7" s="444"/>
      <c r="B7" s="444"/>
      <c r="C7" s="444"/>
      <c r="D7" s="444"/>
      <c r="E7" s="444"/>
      <c r="F7" s="444"/>
      <c r="G7" s="444"/>
      <c r="H7" s="444"/>
      <c r="I7" s="444"/>
      <c r="J7" s="444"/>
      <c r="K7" s="444"/>
      <c r="L7" s="444"/>
      <c r="M7" s="444"/>
      <c r="N7" s="444"/>
      <c r="O7" s="444"/>
      <c r="P7" s="444"/>
      <c r="Q7" s="444"/>
      <c r="R7" s="444"/>
      <c r="S7" s="444"/>
      <c r="T7" s="444"/>
      <c r="U7" s="444"/>
      <c r="V7" s="444"/>
      <c r="W7" s="444"/>
      <c r="X7" s="444"/>
    </row>
    <row r="8" spans="1:24" x14ac:dyDescent="0.3">
      <c r="A8" s="444"/>
      <c r="B8" s="444"/>
      <c r="C8" s="444"/>
      <c r="D8" s="444"/>
      <c r="E8" s="444"/>
      <c r="F8" s="444"/>
      <c r="G8" s="444"/>
      <c r="H8" s="444"/>
      <c r="I8" s="444"/>
      <c r="J8" s="444"/>
      <c r="K8" s="444"/>
      <c r="L8" s="444"/>
      <c r="M8" s="444"/>
      <c r="N8" s="444"/>
      <c r="O8" s="444"/>
      <c r="P8" s="444"/>
      <c r="Q8" s="444"/>
      <c r="R8" s="444"/>
      <c r="S8" s="444"/>
      <c r="T8" s="444"/>
      <c r="U8" s="444"/>
      <c r="V8" s="444"/>
      <c r="W8" s="444"/>
      <c r="X8" s="444"/>
    </row>
    <row r="9" spans="1:24" x14ac:dyDescent="0.3">
      <c r="A9" s="444"/>
      <c r="B9" s="444"/>
      <c r="C9" s="444"/>
      <c r="D9" s="444"/>
      <c r="E9" s="444"/>
      <c r="F9" s="444"/>
      <c r="G9" s="444"/>
      <c r="H9" s="444"/>
      <c r="I9" s="444"/>
      <c r="J9" s="444"/>
      <c r="K9" s="444"/>
      <c r="L9" s="444"/>
      <c r="M9" s="444"/>
      <c r="N9" s="444"/>
      <c r="O9" s="444"/>
      <c r="P9" s="444"/>
      <c r="Q9" s="444"/>
      <c r="R9" s="444"/>
      <c r="S9" s="444"/>
      <c r="T9" s="444"/>
      <c r="U9" s="444"/>
      <c r="V9" s="444"/>
      <c r="W9" s="444"/>
      <c r="X9" s="444"/>
    </row>
    <row r="10" spans="1:24" x14ac:dyDescent="0.3">
      <c r="A10" s="444"/>
      <c r="B10" s="444"/>
      <c r="C10" s="444"/>
      <c r="D10" s="444"/>
      <c r="E10" s="444"/>
      <c r="F10" s="444"/>
      <c r="G10" s="444"/>
      <c r="H10" s="444"/>
      <c r="I10" s="444"/>
      <c r="J10" s="444"/>
      <c r="K10" s="444"/>
      <c r="L10" s="444"/>
      <c r="M10" s="444"/>
      <c r="N10" s="444"/>
      <c r="O10" s="444"/>
      <c r="P10" s="444"/>
      <c r="Q10" s="444"/>
      <c r="R10" s="444"/>
      <c r="S10" s="444"/>
      <c r="T10" s="444"/>
      <c r="U10" s="444"/>
      <c r="V10" s="444"/>
      <c r="W10" s="444"/>
      <c r="X10" s="444"/>
    </row>
    <row r="11" spans="1:24" x14ac:dyDescent="0.3">
      <c r="A11" s="444"/>
      <c r="B11" s="444"/>
      <c r="C11" s="444"/>
      <c r="D11" s="444"/>
      <c r="E11" s="444"/>
      <c r="F11" s="444"/>
      <c r="G11" s="444"/>
      <c r="H11" s="444"/>
      <c r="I11" s="444"/>
      <c r="J11" s="444"/>
      <c r="K11" s="444"/>
      <c r="L11" s="444"/>
      <c r="M11" s="444"/>
      <c r="N11" s="444"/>
      <c r="O11" s="444"/>
      <c r="P11" s="444"/>
      <c r="Q11" s="444"/>
      <c r="R11" s="444"/>
      <c r="S11" s="444"/>
      <c r="T11" s="444"/>
      <c r="U11" s="444"/>
      <c r="V11" s="444"/>
      <c r="W11" s="444"/>
      <c r="X11" s="444"/>
    </row>
    <row r="12" spans="1:24" x14ac:dyDescent="0.3">
      <c r="A12" s="444"/>
      <c r="B12" s="444"/>
      <c r="C12" s="444"/>
      <c r="D12" s="444"/>
      <c r="E12" s="444"/>
      <c r="F12" s="444"/>
      <c r="G12" s="444"/>
      <c r="H12" s="444"/>
      <c r="I12" s="444"/>
      <c r="J12" s="444"/>
      <c r="K12" s="444"/>
      <c r="L12" s="444"/>
      <c r="M12" s="444"/>
      <c r="N12" s="444"/>
      <c r="O12" s="444"/>
      <c r="P12" s="444"/>
      <c r="Q12" s="444"/>
      <c r="R12" s="444"/>
      <c r="S12" s="444"/>
      <c r="T12" s="444"/>
      <c r="U12" s="444"/>
      <c r="V12" s="444"/>
      <c r="W12" s="444"/>
      <c r="X12" s="444"/>
    </row>
    <row r="13" spans="1:24" x14ac:dyDescent="0.3">
      <c r="A13" s="444"/>
      <c r="B13" s="444"/>
      <c r="C13" s="444"/>
      <c r="D13" s="444"/>
      <c r="E13" s="444"/>
      <c r="F13" s="444"/>
      <c r="G13" s="444"/>
      <c r="H13" s="444"/>
      <c r="I13" s="444"/>
      <c r="J13" s="444"/>
      <c r="K13" s="444"/>
      <c r="L13" s="444"/>
      <c r="M13" s="444"/>
      <c r="N13" s="444"/>
      <c r="O13" s="444"/>
      <c r="P13" s="444"/>
      <c r="Q13" s="444"/>
      <c r="R13" s="444"/>
      <c r="S13" s="444"/>
      <c r="T13" s="444"/>
      <c r="U13" s="444"/>
      <c r="V13" s="444"/>
      <c r="W13" s="444"/>
      <c r="X13" s="444"/>
    </row>
    <row r="14" spans="1:24" x14ac:dyDescent="0.3">
      <c r="A14" s="444"/>
      <c r="B14" s="444"/>
      <c r="C14" s="444"/>
      <c r="D14" s="444"/>
      <c r="E14" s="444"/>
      <c r="F14" s="444"/>
      <c r="G14" s="444"/>
      <c r="H14" s="444"/>
      <c r="I14" s="444"/>
      <c r="J14" s="444"/>
      <c r="K14" s="444"/>
      <c r="L14" s="444"/>
      <c r="M14" s="444"/>
      <c r="N14" s="444"/>
      <c r="O14" s="444"/>
      <c r="P14" s="444"/>
      <c r="Q14" s="444"/>
      <c r="R14" s="444"/>
      <c r="S14" s="444"/>
      <c r="T14" s="444"/>
      <c r="U14" s="444"/>
      <c r="V14" s="444"/>
      <c r="W14" s="444"/>
      <c r="X14" s="444"/>
    </row>
    <row r="15" spans="1:24" x14ac:dyDescent="0.3">
      <c r="A15" s="444"/>
      <c r="B15" s="444"/>
      <c r="C15" s="444"/>
      <c r="D15" s="444"/>
      <c r="E15" s="444"/>
      <c r="F15" s="444"/>
      <c r="G15" s="444"/>
      <c r="H15" s="444"/>
      <c r="I15" s="444"/>
      <c r="J15" s="444"/>
      <c r="K15" s="444"/>
      <c r="L15" s="444"/>
      <c r="M15" s="444"/>
      <c r="N15" s="444"/>
      <c r="O15" s="444"/>
      <c r="P15" s="444"/>
      <c r="Q15" s="444"/>
      <c r="R15" s="444"/>
      <c r="S15" s="444"/>
      <c r="T15" s="444"/>
      <c r="U15" s="444"/>
      <c r="V15" s="444"/>
      <c r="W15" s="444"/>
      <c r="X15" s="444"/>
    </row>
    <row r="16" spans="1:24" x14ac:dyDescent="0.3">
      <c r="A16" s="444"/>
      <c r="B16" s="444"/>
      <c r="C16" s="444"/>
      <c r="D16" s="444"/>
      <c r="E16" s="444"/>
      <c r="F16" s="444"/>
      <c r="G16" s="444"/>
      <c r="H16" s="444"/>
      <c r="I16" s="444"/>
      <c r="J16" s="444"/>
      <c r="K16" s="444"/>
      <c r="L16" s="444"/>
      <c r="M16" s="444"/>
      <c r="N16" s="444"/>
      <c r="O16" s="444"/>
      <c r="P16" s="444"/>
      <c r="Q16" s="444"/>
      <c r="R16" s="444"/>
      <c r="S16" s="444"/>
      <c r="T16" s="444"/>
      <c r="U16" s="444"/>
      <c r="V16" s="444"/>
      <c r="W16" s="444"/>
      <c r="X16" s="444"/>
    </row>
    <row r="17" spans="1:24" x14ac:dyDescent="0.3">
      <c r="A17" s="444"/>
      <c r="B17" s="444"/>
      <c r="C17" s="444"/>
      <c r="D17" s="444"/>
      <c r="E17" s="444"/>
      <c r="F17" s="444"/>
      <c r="G17" s="444"/>
      <c r="H17" s="444"/>
      <c r="I17" s="444"/>
      <c r="J17" s="444"/>
      <c r="K17" s="444"/>
      <c r="L17" s="444"/>
      <c r="M17" s="444"/>
      <c r="N17" s="444"/>
      <c r="O17" s="444"/>
      <c r="P17" s="444"/>
      <c r="Q17" s="444"/>
      <c r="R17" s="444"/>
      <c r="S17" s="444"/>
      <c r="T17" s="444"/>
      <c r="U17" s="444"/>
      <c r="V17" s="444"/>
      <c r="W17" s="444"/>
      <c r="X17" s="444"/>
    </row>
    <row r="18" spans="1:24" x14ac:dyDescent="0.3">
      <c r="A18" s="444"/>
      <c r="B18" s="444"/>
      <c r="C18" s="444"/>
      <c r="D18" s="444"/>
      <c r="E18" s="444"/>
      <c r="F18" s="444"/>
      <c r="G18" s="444"/>
      <c r="H18" s="444"/>
      <c r="I18" s="444"/>
      <c r="J18" s="444"/>
      <c r="K18" s="444"/>
      <c r="L18" s="444"/>
      <c r="M18" s="444"/>
      <c r="N18" s="444"/>
      <c r="O18" s="444"/>
      <c r="P18" s="444"/>
      <c r="Q18" s="444"/>
      <c r="R18" s="444"/>
      <c r="S18" s="444"/>
      <c r="T18" s="444"/>
      <c r="U18" s="444"/>
      <c r="V18" s="444"/>
      <c r="W18" s="444"/>
      <c r="X18" s="444"/>
    </row>
    <row r="19" spans="1:24" x14ac:dyDescent="0.3">
      <c r="A19" s="444"/>
      <c r="B19" s="444"/>
      <c r="C19" s="444"/>
      <c r="D19" s="444"/>
      <c r="E19" s="444"/>
      <c r="F19" s="444"/>
      <c r="G19" s="444"/>
      <c r="H19" s="444"/>
      <c r="I19" s="444"/>
      <c r="J19" s="444"/>
      <c r="K19" s="444"/>
      <c r="L19" s="444"/>
      <c r="M19" s="444"/>
      <c r="N19" s="444"/>
      <c r="O19" s="444"/>
      <c r="P19" s="444"/>
      <c r="Q19" s="444"/>
      <c r="R19" s="444"/>
      <c r="S19" s="444"/>
      <c r="T19" s="444"/>
      <c r="U19" s="444"/>
      <c r="V19" s="444"/>
      <c r="W19" s="444"/>
      <c r="X19" s="444"/>
    </row>
    <row r="20" spans="1:24" x14ac:dyDescent="0.3">
      <c r="A20" s="444"/>
      <c r="B20" s="444"/>
      <c r="C20" s="444"/>
      <c r="D20" s="444"/>
      <c r="E20" s="444"/>
      <c r="F20" s="444"/>
      <c r="G20" s="444"/>
      <c r="H20" s="444"/>
      <c r="I20" s="444"/>
      <c r="J20" s="444"/>
      <c r="K20" s="444"/>
      <c r="L20" s="444"/>
      <c r="M20" s="444"/>
      <c r="N20" s="444"/>
      <c r="O20" s="444"/>
      <c r="P20" s="444"/>
      <c r="Q20" s="444"/>
      <c r="R20" s="444"/>
      <c r="S20" s="444"/>
      <c r="T20" s="444"/>
      <c r="U20" s="444"/>
      <c r="V20" s="444"/>
      <c r="W20" s="444"/>
      <c r="X20" s="444"/>
    </row>
    <row r="21" spans="1:24" x14ac:dyDescent="0.3">
      <c r="A21" s="444"/>
      <c r="B21" s="444"/>
      <c r="C21" s="444"/>
      <c r="D21" s="444"/>
      <c r="E21" s="444"/>
      <c r="F21" s="444"/>
      <c r="G21" s="444"/>
      <c r="H21" s="444"/>
      <c r="I21" s="444"/>
      <c r="J21" s="444"/>
      <c r="K21" s="444"/>
      <c r="L21" s="444"/>
      <c r="M21" s="444"/>
      <c r="N21" s="444"/>
      <c r="O21" s="444"/>
      <c r="P21" s="444"/>
      <c r="Q21" s="444"/>
      <c r="R21" s="444"/>
      <c r="S21" s="444"/>
      <c r="T21" s="444"/>
      <c r="U21" s="444"/>
      <c r="V21" s="444"/>
      <c r="W21" s="444"/>
      <c r="X21" s="444"/>
    </row>
    <row r="22" spans="1:24" x14ac:dyDescent="0.3">
      <c r="A22" s="444"/>
      <c r="B22" s="444"/>
      <c r="C22" s="444"/>
      <c r="D22" s="444"/>
      <c r="E22" s="444"/>
      <c r="F22" s="444"/>
      <c r="G22" s="444"/>
      <c r="H22" s="444"/>
      <c r="I22" s="444"/>
      <c r="J22" s="444"/>
      <c r="K22" s="444"/>
      <c r="L22" s="444"/>
      <c r="M22" s="444"/>
      <c r="N22" s="444"/>
      <c r="O22" s="444"/>
      <c r="P22" s="444"/>
      <c r="Q22" s="444"/>
      <c r="R22" s="444"/>
      <c r="S22" s="444"/>
      <c r="T22" s="444"/>
      <c r="U22" s="444"/>
      <c r="V22" s="444"/>
      <c r="W22" s="444"/>
      <c r="X22" s="444"/>
    </row>
    <row r="23" spans="1:24" x14ac:dyDescent="0.3">
      <c r="A23" s="444"/>
      <c r="B23" s="444"/>
      <c r="C23" s="444"/>
      <c r="D23" s="444"/>
      <c r="E23" s="444"/>
      <c r="F23" s="444"/>
      <c r="G23" s="444"/>
      <c r="H23" s="444"/>
      <c r="I23" s="444"/>
      <c r="J23" s="444"/>
      <c r="K23" s="444"/>
      <c r="L23" s="444"/>
      <c r="M23" s="444"/>
      <c r="N23" s="444"/>
      <c r="O23" s="444"/>
      <c r="P23" s="444"/>
      <c r="Q23" s="444"/>
      <c r="R23" s="444"/>
      <c r="S23" s="444"/>
      <c r="T23" s="444"/>
      <c r="U23" s="444"/>
      <c r="V23" s="444"/>
      <c r="W23" s="444"/>
      <c r="X23" s="444"/>
    </row>
    <row r="24" spans="1:24" x14ac:dyDescent="0.3">
      <c r="A24" s="444"/>
      <c r="B24" s="444"/>
      <c r="C24" s="444"/>
      <c r="D24" s="444"/>
      <c r="E24" s="444"/>
      <c r="F24" s="444"/>
      <c r="G24" s="444"/>
      <c r="H24" s="444"/>
      <c r="I24" s="444"/>
      <c r="J24" s="444"/>
      <c r="K24" s="444"/>
      <c r="L24" s="444"/>
      <c r="M24" s="444"/>
      <c r="N24" s="444"/>
      <c r="O24" s="444"/>
      <c r="P24" s="444"/>
      <c r="Q24" s="444"/>
      <c r="R24" s="444"/>
      <c r="S24" s="444"/>
      <c r="T24" s="444"/>
      <c r="U24" s="444"/>
      <c r="V24" s="444"/>
      <c r="W24" s="444"/>
      <c r="X24" s="444"/>
    </row>
    <row r="25" spans="1:24" x14ac:dyDescent="0.3">
      <c r="A25" s="444"/>
      <c r="B25" s="444"/>
      <c r="C25" s="444"/>
      <c r="D25" s="444"/>
      <c r="E25" s="444"/>
      <c r="F25" s="444"/>
      <c r="G25" s="444"/>
      <c r="H25" s="444"/>
      <c r="I25" s="444"/>
      <c r="J25" s="444"/>
      <c r="K25" s="444"/>
      <c r="L25" s="444"/>
      <c r="M25" s="444"/>
      <c r="N25" s="444"/>
      <c r="O25" s="444"/>
      <c r="P25" s="444"/>
      <c r="Q25" s="444"/>
      <c r="R25" s="444"/>
      <c r="S25" s="444"/>
      <c r="T25" s="444"/>
      <c r="U25" s="444"/>
      <c r="V25" s="444"/>
      <c r="W25" s="444"/>
      <c r="X25" s="444"/>
    </row>
    <row r="26" spans="1:24" x14ac:dyDescent="0.3">
      <c r="A26" s="444"/>
      <c r="B26" s="444"/>
      <c r="C26" s="444"/>
      <c r="D26" s="444"/>
      <c r="E26" s="444"/>
      <c r="F26" s="444"/>
      <c r="G26" s="444"/>
      <c r="H26" s="444"/>
      <c r="I26" s="444"/>
      <c r="J26" s="444"/>
      <c r="K26" s="444"/>
      <c r="L26" s="444"/>
      <c r="M26" s="444"/>
      <c r="N26" s="444"/>
      <c r="O26" s="444"/>
      <c r="P26" s="444"/>
      <c r="Q26" s="444"/>
      <c r="R26" s="444"/>
      <c r="S26" s="444"/>
      <c r="T26" s="444"/>
      <c r="U26" s="444"/>
      <c r="V26" s="444"/>
      <c r="W26" s="444"/>
      <c r="X26" s="444"/>
    </row>
    <row r="27" spans="1:24" x14ac:dyDescent="0.3">
      <c r="A27" s="444"/>
      <c r="B27" s="444"/>
      <c r="C27" s="444"/>
      <c r="D27" s="444"/>
      <c r="E27" s="444"/>
      <c r="F27" s="444"/>
      <c r="G27" s="444"/>
      <c r="H27" s="444"/>
      <c r="I27" s="444"/>
      <c r="J27" s="444"/>
      <c r="K27" s="444"/>
      <c r="L27" s="444"/>
      <c r="M27" s="444"/>
      <c r="N27" s="444"/>
      <c r="O27" s="444"/>
      <c r="P27" s="444"/>
      <c r="Q27" s="444"/>
      <c r="R27" s="444"/>
      <c r="S27" s="444"/>
      <c r="T27" s="444"/>
      <c r="U27" s="444"/>
      <c r="V27" s="444"/>
      <c r="W27" s="444"/>
      <c r="X27" s="444"/>
    </row>
    <row r="28" spans="1:24" x14ac:dyDescent="0.3">
      <c r="A28" s="444"/>
      <c r="B28" s="444"/>
      <c r="C28" s="444"/>
      <c r="D28" s="444"/>
      <c r="E28" s="444"/>
      <c r="F28" s="444"/>
      <c r="G28" s="444"/>
      <c r="H28" s="444"/>
      <c r="I28" s="444"/>
      <c r="J28" s="444"/>
      <c r="K28" s="444"/>
      <c r="L28" s="444"/>
      <c r="M28" s="444"/>
      <c r="N28" s="444"/>
      <c r="O28" s="444"/>
      <c r="P28" s="444"/>
      <c r="Q28" s="444"/>
      <c r="R28" s="444"/>
      <c r="S28" s="444"/>
      <c r="T28" s="444"/>
      <c r="U28" s="444"/>
      <c r="V28" s="444"/>
      <c r="W28" s="444"/>
      <c r="X28" s="444"/>
    </row>
    <row r="29" spans="1:24" x14ac:dyDescent="0.3">
      <c r="A29" s="444"/>
      <c r="B29" s="444"/>
      <c r="C29" s="444"/>
      <c r="D29" s="444"/>
      <c r="E29" s="444"/>
      <c r="F29" s="444"/>
      <c r="G29" s="444"/>
      <c r="H29" s="444"/>
      <c r="I29" s="444"/>
      <c r="J29" s="444"/>
      <c r="K29" s="444"/>
      <c r="L29" s="444"/>
      <c r="M29" s="444"/>
      <c r="N29" s="444"/>
      <c r="O29" s="444"/>
      <c r="P29" s="444"/>
      <c r="Q29" s="444"/>
      <c r="R29" s="444"/>
      <c r="S29" s="444"/>
      <c r="T29" s="444"/>
      <c r="U29" s="444"/>
      <c r="V29" s="444"/>
      <c r="W29" s="444"/>
      <c r="X29" s="444"/>
    </row>
    <row r="30" spans="1:24" x14ac:dyDescent="0.3">
      <c r="A30" s="444"/>
      <c r="B30" s="444"/>
      <c r="C30" s="444"/>
      <c r="D30" s="444"/>
      <c r="E30" s="444"/>
      <c r="F30" s="444"/>
      <c r="G30" s="444"/>
      <c r="H30" s="444"/>
      <c r="I30" s="444"/>
      <c r="J30" s="444"/>
      <c r="K30" s="444"/>
      <c r="L30" s="444"/>
      <c r="M30" s="444"/>
      <c r="N30" s="444"/>
      <c r="O30" s="444"/>
      <c r="P30" s="444"/>
      <c r="Q30" s="444"/>
      <c r="R30" s="444"/>
      <c r="S30" s="444"/>
      <c r="T30" s="444"/>
      <c r="U30" s="444"/>
      <c r="V30" s="444"/>
      <c r="W30" s="444"/>
      <c r="X30" s="444"/>
    </row>
    <row r="31" spans="1:24" x14ac:dyDescent="0.3">
      <c r="A31" s="444"/>
      <c r="B31" s="444"/>
      <c r="C31" s="444"/>
      <c r="D31" s="444"/>
      <c r="E31" s="444"/>
      <c r="F31" s="444"/>
      <c r="G31" s="444"/>
      <c r="H31" s="444"/>
      <c r="I31" s="444"/>
      <c r="J31" s="444"/>
      <c r="K31" s="444"/>
      <c r="L31" s="444"/>
      <c r="M31" s="444"/>
      <c r="N31" s="444"/>
      <c r="O31" s="444"/>
      <c r="P31" s="444"/>
      <c r="Q31" s="444"/>
      <c r="R31" s="444"/>
      <c r="S31" s="444"/>
      <c r="T31" s="444"/>
      <c r="U31" s="444"/>
      <c r="V31" s="444"/>
      <c r="W31" s="444"/>
      <c r="X31" s="444"/>
    </row>
    <row r="32" spans="1:24" x14ac:dyDescent="0.3">
      <c r="A32" s="444"/>
      <c r="B32" s="444"/>
      <c r="C32" s="444"/>
      <c r="D32" s="444"/>
      <c r="E32" s="444"/>
      <c r="F32" s="444"/>
      <c r="G32" s="444"/>
      <c r="H32" s="444"/>
      <c r="I32" s="444"/>
      <c r="J32" s="444"/>
      <c r="K32" s="444"/>
      <c r="L32" s="444"/>
      <c r="M32" s="444"/>
      <c r="N32" s="444"/>
      <c r="O32" s="444"/>
      <c r="P32" s="444"/>
      <c r="Q32" s="444"/>
      <c r="R32" s="444"/>
      <c r="S32" s="444"/>
      <c r="T32" s="444"/>
      <c r="U32" s="444"/>
      <c r="V32" s="444"/>
      <c r="W32" s="444"/>
      <c r="X32" s="444"/>
    </row>
    <row r="33" spans="1:24" x14ac:dyDescent="0.3">
      <c r="A33" s="444"/>
      <c r="B33" s="444"/>
      <c r="C33" s="444"/>
      <c r="D33" s="444"/>
      <c r="E33" s="444"/>
      <c r="F33" s="444"/>
      <c r="G33" s="444"/>
      <c r="H33" s="444"/>
      <c r="I33" s="444"/>
      <c r="J33" s="444"/>
      <c r="K33" s="444"/>
      <c r="L33" s="444"/>
      <c r="M33" s="444"/>
      <c r="N33" s="444"/>
      <c r="O33" s="444"/>
      <c r="P33" s="444"/>
      <c r="Q33" s="444"/>
      <c r="R33" s="444"/>
      <c r="S33" s="444"/>
      <c r="T33" s="444"/>
      <c r="U33" s="444"/>
      <c r="V33" s="444"/>
      <c r="W33" s="444"/>
      <c r="X33" s="444"/>
    </row>
    <row r="34" spans="1:24" x14ac:dyDescent="0.3">
      <c r="A34" s="444"/>
      <c r="B34" s="444"/>
      <c r="C34" s="444"/>
      <c r="D34" s="444"/>
      <c r="E34" s="444"/>
      <c r="F34" s="444"/>
      <c r="G34" s="444"/>
      <c r="H34" s="444"/>
      <c r="I34" s="444"/>
      <c r="J34" s="444"/>
      <c r="K34" s="444"/>
      <c r="L34" s="444"/>
      <c r="M34" s="444"/>
      <c r="N34" s="444"/>
      <c r="O34" s="444"/>
      <c r="P34" s="444"/>
      <c r="Q34" s="444"/>
      <c r="R34" s="444"/>
      <c r="S34" s="444"/>
      <c r="T34" s="444"/>
      <c r="U34" s="444"/>
      <c r="V34" s="444"/>
      <c r="W34" s="444"/>
      <c r="X34" s="444"/>
    </row>
    <row r="35" spans="1:24" x14ac:dyDescent="0.3">
      <c r="A35" s="444"/>
      <c r="B35" s="444"/>
      <c r="C35" s="444"/>
      <c r="D35" s="444"/>
      <c r="E35" s="444"/>
      <c r="F35" s="444"/>
      <c r="G35" s="444"/>
      <c r="H35" s="444"/>
      <c r="I35" s="444"/>
      <c r="J35" s="444"/>
      <c r="K35" s="444"/>
      <c r="L35" s="444"/>
      <c r="M35" s="444"/>
      <c r="N35" s="444"/>
      <c r="O35" s="444"/>
      <c r="P35" s="444"/>
      <c r="Q35" s="444"/>
      <c r="R35" s="444"/>
      <c r="S35" s="444"/>
      <c r="T35" s="444"/>
      <c r="U35" s="444"/>
      <c r="V35" s="444"/>
      <c r="W35" s="444"/>
      <c r="X35" s="444"/>
    </row>
    <row r="36" spans="1:24" x14ac:dyDescent="0.3">
      <c r="A36" s="444"/>
      <c r="B36" s="444"/>
      <c r="C36" s="444"/>
      <c r="D36" s="444"/>
      <c r="E36" s="444"/>
      <c r="F36" s="444"/>
      <c r="G36" s="444"/>
      <c r="H36" s="444"/>
      <c r="I36" s="444"/>
      <c r="J36" s="444"/>
      <c r="K36" s="444"/>
      <c r="L36" s="444"/>
      <c r="M36" s="444"/>
      <c r="N36" s="444"/>
      <c r="O36" s="444"/>
      <c r="P36" s="444"/>
      <c r="Q36" s="444"/>
      <c r="R36" s="444"/>
      <c r="S36" s="444"/>
      <c r="T36" s="444"/>
      <c r="U36" s="444"/>
      <c r="V36" s="444"/>
      <c r="W36" s="444"/>
      <c r="X36" s="444"/>
    </row>
    <row r="37" spans="1:24" x14ac:dyDescent="0.3">
      <c r="A37" s="444"/>
      <c r="B37" s="444"/>
      <c r="C37" s="444"/>
      <c r="D37" s="444"/>
      <c r="E37" s="444"/>
      <c r="F37" s="444"/>
      <c r="G37" s="444"/>
      <c r="H37" s="444"/>
      <c r="I37" s="444"/>
      <c r="J37" s="444"/>
      <c r="K37" s="444"/>
      <c r="L37" s="444"/>
      <c r="M37" s="444"/>
      <c r="N37" s="444"/>
      <c r="O37" s="444"/>
      <c r="P37" s="444"/>
      <c r="Q37" s="444"/>
      <c r="R37" s="444"/>
      <c r="S37" s="444"/>
      <c r="T37" s="444"/>
      <c r="U37" s="444"/>
      <c r="V37" s="444"/>
      <c r="W37" s="444"/>
      <c r="X37" s="444"/>
    </row>
    <row r="38" spans="1:24" x14ac:dyDescent="0.3">
      <c r="A38" s="444"/>
      <c r="B38" s="444"/>
      <c r="C38" s="444"/>
      <c r="D38" s="444"/>
      <c r="E38" s="444"/>
      <c r="F38" s="444"/>
      <c r="G38" s="444"/>
      <c r="H38" s="444"/>
      <c r="I38" s="444"/>
      <c r="J38" s="444"/>
      <c r="K38" s="444"/>
      <c r="L38" s="444"/>
      <c r="M38" s="444"/>
      <c r="N38" s="444"/>
      <c r="O38" s="444"/>
      <c r="P38" s="444"/>
      <c r="Q38" s="444"/>
      <c r="R38" s="444"/>
      <c r="S38" s="444"/>
      <c r="T38" s="444"/>
      <c r="U38" s="444"/>
      <c r="V38" s="444"/>
      <c r="W38" s="444"/>
      <c r="X38" s="444"/>
    </row>
    <row r="39" spans="1:24" x14ac:dyDescent="0.3">
      <c r="A39" s="444"/>
      <c r="B39" s="444"/>
      <c r="C39" s="444"/>
      <c r="D39" s="444"/>
      <c r="E39" s="444"/>
      <c r="F39" s="444"/>
      <c r="G39" s="444"/>
      <c r="H39" s="444"/>
      <c r="I39" s="444"/>
      <c r="J39" s="444"/>
      <c r="K39" s="444"/>
      <c r="L39" s="444"/>
      <c r="M39" s="444"/>
      <c r="N39" s="444"/>
      <c r="O39" s="444"/>
      <c r="P39" s="444"/>
      <c r="Q39" s="444"/>
      <c r="R39" s="444"/>
      <c r="S39" s="444"/>
      <c r="T39" s="444"/>
      <c r="U39" s="444"/>
      <c r="V39" s="444"/>
      <c r="W39" s="444"/>
      <c r="X39" s="444"/>
    </row>
    <row r="40" spans="1:24" x14ac:dyDescent="0.3">
      <c r="A40" s="444"/>
      <c r="B40" s="444"/>
      <c r="C40" s="444"/>
      <c r="D40" s="444"/>
      <c r="E40" s="444"/>
      <c r="F40" s="444"/>
      <c r="G40" s="444"/>
      <c r="H40" s="444"/>
      <c r="I40" s="444"/>
      <c r="J40" s="444"/>
      <c r="K40" s="444"/>
      <c r="L40" s="444"/>
      <c r="M40" s="444"/>
      <c r="N40" s="444"/>
      <c r="O40" s="444"/>
      <c r="P40" s="444"/>
      <c r="Q40" s="444"/>
      <c r="R40" s="444"/>
      <c r="S40" s="444"/>
      <c r="T40" s="444"/>
      <c r="U40" s="444"/>
      <c r="V40" s="444"/>
      <c r="W40" s="444"/>
      <c r="X40" s="444"/>
    </row>
    <row r="41" spans="1:24" x14ac:dyDescent="0.3">
      <c r="A41" s="444"/>
      <c r="B41" s="444"/>
      <c r="C41" s="444"/>
      <c r="D41" s="444"/>
      <c r="E41" s="444"/>
      <c r="F41" s="444"/>
      <c r="G41" s="444"/>
      <c r="H41" s="444"/>
      <c r="I41" s="444"/>
      <c r="J41" s="444"/>
      <c r="K41" s="444"/>
      <c r="L41" s="444"/>
      <c r="M41" s="444"/>
      <c r="N41" s="444"/>
      <c r="O41" s="444"/>
      <c r="P41" s="444"/>
      <c r="Q41" s="444"/>
      <c r="R41" s="444"/>
      <c r="S41" s="444"/>
      <c r="T41" s="444"/>
      <c r="U41" s="444"/>
      <c r="V41" s="444"/>
      <c r="W41" s="444"/>
      <c r="X41" s="444"/>
    </row>
    <row r="42" spans="1:24" x14ac:dyDescent="0.3">
      <c r="A42" s="444"/>
      <c r="B42" s="444"/>
      <c r="C42" s="444"/>
      <c r="D42" s="444"/>
      <c r="E42" s="444"/>
      <c r="F42" s="444"/>
      <c r="G42" s="444"/>
      <c r="H42" s="444"/>
      <c r="I42" s="444"/>
      <c r="J42" s="444"/>
      <c r="K42" s="444"/>
      <c r="L42" s="444"/>
      <c r="M42" s="444"/>
      <c r="N42" s="444"/>
      <c r="O42" s="444"/>
      <c r="P42" s="444"/>
      <c r="Q42" s="444"/>
      <c r="R42" s="444"/>
      <c r="S42" s="444"/>
      <c r="T42" s="444"/>
      <c r="U42" s="444"/>
      <c r="V42" s="444"/>
      <c r="W42" s="444"/>
      <c r="X42" s="444"/>
    </row>
    <row r="43" spans="1:24" x14ac:dyDescent="0.3">
      <c r="A43" s="444"/>
      <c r="B43" s="444"/>
      <c r="C43" s="444"/>
      <c r="D43" s="444"/>
      <c r="E43" s="444"/>
      <c r="F43" s="444"/>
      <c r="G43" s="444"/>
      <c r="H43" s="444"/>
      <c r="I43" s="444"/>
      <c r="J43" s="444"/>
      <c r="K43" s="444"/>
      <c r="L43" s="444"/>
      <c r="M43" s="444"/>
      <c r="N43" s="444"/>
      <c r="O43" s="444"/>
      <c r="P43" s="444"/>
      <c r="Q43" s="444"/>
      <c r="R43" s="444"/>
      <c r="S43" s="444"/>
      <c r="T43" s="444"/>
      <c r="U43" s="444"/>
      <c r="V43" s="444"/>
      <c r="W43" s="444"/>
      <c r="X43" s="444"/>
    </row>
    <row r="44" spans="1:24" x14ac:dyDescent="0.3">
      <c r="A44" s="444"/>
      <c r="B44" s="444"/>
      <c r="C44" s="444"/>
      <c r="D44" s="444"/>
      <c r="E44" s="444"/>
      <c r="F44" s="444"/>
      <c r="G44" s="444"/>
      <c r="H44" s="444"/>
      <c r="I44" s="444"/>
      <c r="J44" s="444"/>
      <c r="K44" s="444"/>
      <c r="L44" s="444"/>
      <c r="M44" s="444"/>
      <c r="N44" s="444"/>
      <c r="O44" s="444"/>
      <c r="P44" s="444"/>
      <c r="Q44" s="444"/>
      <c r="R44" s="444"/>
      <c r="S44" s="444"/>
      <c r="T44" s="444"/>
      <c r="U44" s="444"/>
      <c r="V44" s="444"/>
      <c r="W44" s="444"/>
      <c r="X44" s="444"/>
    </row>
    <row r="45" spans="1:24" x14ac:dyDescent="0.3">
      <c r="A45" s="444"/>
      <c r="B45" s="444"/>
      <c r="C45" s="444"/>
      <c r="D45" s="444"/>
      <c r="E45" s="444"/>
      <c r="F45" s="444"/>
      <c r="G45" s="444"/>
      <c r="H45" s="444"/>
      <c r="I45" s="444"/>
      <c r="J45" s="444"/>
      <c r="K45" s="444"/>
      <c r="L45" s="444"/>
      <c r="M45" s="444"/>
      <c r="N45" s="444"/>
      <c r="O45" s="444"/>
      <c r="P45" s="444"/>
      <c r="Q45" s="444"/>
      <c r="R45" s="444"/>
      <c r="S45" s="444"/>
      <c r="T45" s="444"/>
      <c r="U45" s="444"/>
      <c r="V45" s="444"/>
      <c r="W45" s="444"/>
      <c r="X45" s="444"/>
    </row>
    <row r="46" spans="1:24" x14ac:dyDescent="0.3">
      <c r="A46" s="444"/>
      <c r="B46" s="444"/>
      <c r="C46" s="444"/>
      <c r="D46" s="444"/>
      <c r="E46" s="444"/>
      <c r="F46" s="444"/>
      <c r="G46" s="444"/>
      <c r="H46" s="444"/>
      <c r="I46" s="444"/>
      <c r="J46" s="444"/>
      <c r="K46" s="444"/>
      <c r="L46" s="444"/>
      <c r="M46" s="444"/>
      <c r="N46" s="444"/>
      <c r="O46" s="444"/>
      <c r="P46" s="444"/>
      <c r="Q46" s="444"/>
      <c r="R46" s="444"/>
      <c r="S46" s="444"/>
      <c r="T46" s="444"/>
      <c r="U46" s="444"/>
      <c r="V46" s="444"/>
      <c r="W46" s="444"/>
      <c r="X46" s="444"/>
    </row>
    <row r="47" spans="1:24" x14ac:dyDescent="0.3">
      <c r="A47" s="444"/>
      <c r="B47" s="444"/>
      <c r="C47" s="444"/>
      <c r="D47" s="444"/>
      <c r="E47" s="444"/>
      <c r="F47" s="444"/>
      <c r="G47" s="444"/>
      <c r="H47" s="444"/>
      <c r="I47" s="444"/>
      <c r="J47" s="444"/>
      <c r="K47" s="444"/>
      <c r="L47" s="444"/>
      <c r="M47" s="444"/>
      <c r="N47" s="444"/>
      <c r="O47" s="444"/>
      <c r="P47" s="444"/>
      <c r="Q47" s="444"/>
      <c r="R47" s="444"/>
      <c r="S47" s="444"/>
      <c r="T47" s="444"/>
      <c r="U47" s="444"/>
      <c r="V47" s="444"/>
      <c r="W47" s="444"/>
      <c r="X47" s="444"/>
    </row>
    <row r="48" spans="1:24" x14ac:dyDescent="0.3">
      <c r="A48" s="444"/>
      <c r="B48" s="444"/>
      <c r="C48" s="444"/>
      <c r="D48" s="444"/>
      <c r="E48" s="444"/>
      <c r="F48" s="444"/>
      <c r="G48" s="444"/>
      <c r="H48" s="444"/>
      <c r="I48" s="444"/>
      <c r="J48" s="444"/>
      <c r="K48" s="444"/>
      <c r="L48" s="444"/>
      <c r="M48" s="444"/>
      <c r="N48" s="444"/>
      <c r="O48" s="444"/>
      <c r="P48" s="444"/>
      <c r="Q48" s="444"/>
      <c r="R48" s="444"/>
      <c r="S48" s="444"/>
      <c r="T48" s="444"/>
      <c r="U48" s="444"/>
      <c r="V48" s="444"/>
      <c r="W48" s="444"/>
      <c r="X48" s="444"/>
    </row>
    <row r="49" spans="1:24" x14ac:dyDescent="0.3">
      <c r="A49" s="444"/>
      <c r="B49" s="444"/>
      <c r="C49" s="444"/>
      <c r="D49" s="444"/>
      <c r="E49" s="444"/>
      <c r="F49" s="444"/>
      <c r="G49" s="444"/>
      <c r="H49" s="444"/>
      <c r="I49" s="444"/>
      <c r="J49" s="444"/>
      <c r="K49" s="444"/>
      <c r="L49" s="444"/>
      <c r="M49" s="444"/>
      <c r="N49" s="444"/>
      <c r="O49" s="444"/>
      <c r="P49" s="444"/>
      <c r="Q49" s="444"/>
      <c r="R49" s="444"/>
      <c r="S49" s="444"/>
      <c r="T49" s="444"/>
      <c r="U49" s="444"/>
      <c r="V49" s="444"/>
      <c r="W49" s="444"/>
      <c r="X49" s="444"/>
    </row>
    <row r="50" spans="1:24" x14ac:dyDescent="0.3">
      <c r="A50" s="444"/>
      <c r="B50" s="444"/>
      <c r="C50" s="444"/>
      <c r="D50" s="444"/>
      <c r="E50" s="444"/>
      <c r="F50" s="444"/>
      <c r="G50" s="444"/>
      <c r="H50" s="444"/>
      <c r="I50" s="444"/>
      <c r="J50" s="444"/>
      <c r="K50" s="444"/>
      <c r="L50" s="444"/>
      <c r="M50" s="444"/>
      <c r="N50" s="444"/>
      <c r="O50" s="444"/>
      <c r="P50" s="444"/>
      <c r="Q50" s="444"/>
      <c r="R50" s="444"/>
      <c r="S50" s="444"/>
      <c r="T50" s="444"/>
      <c r="U50" s="444"/>
      <c r="V50" s="444"/>
      <c r="W50" s="444"/>
      <c r="X50" s="444"/>
    </row>
    <row r="51" spans="1:24" x14ac:dyDescent="0.3">
      <c r="A51" s="444"/>
      <c r="B51" s="444"/>
      <c r="C51" s="444"/>
      <c r="D51" s="444"/>
      <c r="E51" s="444"/>
      <c r="F51" s="444"/>
      <c r="G51" s="444"/>
      <c r="H51" s="444"/>
      <c r="I51" s="444"/>
      <c r="J51" s="444"/>
      <c r="K51" s="444"/>
      <c r="L51" s="444"/>
      <c r="M51" s="444"/>
      <c r="N51" s="444"/>
      <c r="O51" s="444"/>
      <c r="P51" s="444"/>
      <c r="Q51" s="444"/>
      <c r="R51" s="444"/>
      <c r="S51" s="444"/>
      <c r="T51" s="444"/>
      <c r="U51" s="444"/>
      <c r="V51" s="444"/>
      <c r="W51" s="444"/>
      <c r="X51" s="444"/>
    </row>
    <row r="52" spans="1:24" x14ac:dyDescent="0.3">
      <c r="A52" s="444"/>
      <c r="B52" s="444"/>
      <c r="C52" s="444"/>
      <c r="D52" s="444"/>
      <c r="E52" s="444"/>
      <c r="F52" s="444"/>
      <c r="G52" s="444"/>
      <c r="H52" s="444"/>
      <c r="I52" s="444"/>
      <c r="J52" s="444"/>
      <c r="K52" s="444"/>
      <c r="L52" s="444"/>
      <c r="M52" s="444"/>
      <c r="N52" s="444"/>
      <c r="O52" s="444"/>
      <c r="P52" s="444"/>
      <c r="Q52" s="444"/>
      <c r="R52" s="444"/>
      <c r="S52" s="444"/>
      <c r="T52" s="444"/>
      <c r="U52" s="444"/>
      <c r="V52" s="444"/>
      <c r="W52" s="444"/>
      <c r="X52" s="444"/>
    </row>
    <row r="53" spans="1:24" x14ac:dyDescent="0.3">
      <c r="A53" s="444"/>
      <c r="B53" s="444"/>
      <c r="C53" s="444"/>
      <c r="D53" s="444"/>
      <c r="E53" s="444"/>
      <c r="F53" s="444"/>
      <c r="G53" s="444"/>
      <c r="H53" s="444"/>
      <c r="I53" s="444"/>
      <c r="J53" s="444"/>
      <c r="K53" s="444"/>
      <c r="L53" s="444"/>
      <c r="M53" s="444"/>
      <c r="N53" s="444"/>
      <c r="O53" s="444"/>
      <c r="P53" s="444"/>
      <c r="Q53" s="444"/>
      <c r="R53" s="444"/>
      <c r="S53" s="444"/>
      <c r="T53" s="444"/>
      <c r="U53" s="444"/>
      <c r="V53" s="444"/>
      <c r="W53" s="444"/>
      <c r="X53" s="444"/>
    </row>
    <row r="55" spans="1:24" x14ac:dyDescent="0.3">
      <c r="A55" t="s">
        <v>90</v>
      </c>
    </row>
    <row r="57" spans="1:24" x14ac:dyDescent="0.3">
      <c r="A57" s="444" t="s">
        <v>80</v>
      </c>
      <c r="B57" s="444"/>
      <c r="C57" s="444" t="s">
        <v>91</v>
      </c>
      <c r="D57" s="444"/>
      <c r="E57" s="444"/>
      <c r="F57" s="444"/>
      <c r="G57" s="444"/>
      <c r="H57" s="315" t="s">
        <v>89</v>
      </c>
      <c r="I57" s="315"/>
    </row>
    <row r="58" spans="1:24" x14ac:dyDescent="0.3">
      <c r="A58" s="444"/>
      <c r="B58" s="444"/>
      <c r="C58" s="444"/>
      <c r="D58" s="444"/>
      <c r="E58" s="444"/>
      <c r="F58" s="444"/>
      <c r="G58" s="444"/>
      <c r="H58" s="315"/>
      <c r="I58" s="315"/>
    </row>
    <row r="59" spans="1:24" x14ac:dyDescent="0.3">
      <c r="A59" s="444"/>
      <c r="B59" s="444"/>
      <c r="C59" s="444"/>
      <c r="D59" s="444"/>
      <c r="E59" s="444"/>
      <c r="F59" s="444"/>
      <c r="G59" s="444"/>
      <c r="H59" s="444"/>
      <c r="I59" s="444"/>
    </row>
    <row r="60" spans="1:24" x14ac:dyDescent="0.3">
      <c r="A60" s="444"/>
      <c r="B60" s="444"/>
      <c r="C60" s="444"/>
      <c r="D60" s="444"/>
      <c r="E60" s="444"/>
      <c r="F60" s="444"/>
      <c r="G60" s="444"/>
      <c r="H60" s="444"/>
      <c r="I60" s="444"/>
    </row>
    <row r="61" spans="1:24" x14ac:dyDescent="0.3">
      <c r="A61" s="444"/>
      <c r="B61" s="444"/>
      <c r="C61" s="444"/>
      <c r="D61" s="444"/>
      <c r="E61" s="444"/>
      <c r="F61" s="444"/>
      <c r="G61" s="444"/>
      <c r="H61" s="444"/>
      <c r="I61" s="444"/>
    </row>
  </sheetData>
  <mergeCells count="298">
    <mergeCell ref="A60:B60"/>
    <mergeCell ref="C60:G60"/>
    <mergeCell ref="H60:I60"/>
    <mergeCell ref="A61:B61"/>
    <mergeCell ref="C61:G61"/>
    <mergeCell ref="H61:I61"/>
    <mergeCell ref="A57:B58"/>
    <mergeCell ref="C57:G58"/>
    <mergeCell ref="H57:I58"/>
    <mergeCell ref="A59:B59"/>
    <mergeCell ref="C59:G59"/>
    <mergeCell ref="H59:I59"/>
    <mergeCell ref="M52:N53"/>
    <mergeCell ref="O52:P53"/>
    <mergeCell ref="Q52:R53"/>
    <mergeCell ref="S52:T53"/>
    <mergeCell ref="U52:V53"/>
    <mergeCell ref="W52:X53"/>
    <mergeCell ref="O50:P51"/>
    <mergeCell ref="Q50:R51"/>
    <mergeCell ref="S50:T51"/>
    <mergeCell ref="U50:V51"/>
    <mergeCell ref="W50:X51"/>
    <mergeCell ref="M50:N51"/>
    <mergeCell ref="A52:B53"/>
    <mergeCell ref="C52:F53"/>
    <mergeCell ref="G52:H53"/>
    <mergeCell ref="I52:J53"/>
    <mergeCell ref="K52:L53"/>
    <mergeCell ref="A50:B51"/>
    <mergeCell ref="C50:F51"/>
    <mergeCell ref="G50:H51"/>
    <mergeCell ref="I50:J51"/>
    <mergeCell ref="K50:L51"/>
    <mergeCell ref="M48:N49"/>
    <mergeCell ref="O48:P49"/>
    <mergeCell ref="Q48:R49"/>
    <mergeCell ref="S48:T49"/>
    <mergeCell ref="U48:V49"/>
    <mergeCell ref="W48:X49"/>
    <mergeCell ref="O46:P47"/>
    <mergeCell ref="Q46:R47"/>
    <mergeCell ref="S46:T47"/>
    <mergeCell ref="U46:V47"/>
    <mergeCell ref="W46:X47"/>
    <mergeCell ref="M46:N47"/>
    <mergeCell ref="A48:B49"/>
    <mergeCell ref="C48:F49"/>
    <mergeCell ref="G48:H49"/>
    <mergeCell ref="I48:J49"/>
    <mergeCell ref="K48:L49"/>
    <mergeCell ref="A46:B47"/>
    <mergeCell ref="C46:F47"/>
    <mergeCell ref="G46:H47"/>
    <mergeCell ref="I46:J47"/>
    <mergeCell ref="K46:L47"/>
    <mergeCell ref="M44:N45"/>
    <mergeCell ref="O44:P45"/>
    <mergeCell ref="Q44:R45"/>
    <mergeCell ref="S44:T45"/>
    <mergeCell ref="U44:V45"/>
    <mergeCell ref="W44:X45"/>
    <mergeCell ref="O42:P43"/>
    <mergeCell ref="Q42:R43"/>
    <mergeCell ref="S42:T43"/>
    <mergeCell ref="U42:V43"/>
    <mergeCell ref="W42:X43"/>
    <mergeCell ref="M42:N43"/>
    <mergeCell ref="A44:B45"/>
    <mergeCell ref="C44:F45"/>
    <mergeCell ref="G44:H45"/>
    <mergeCell ref="I44:J45"/>
    <mergeCell ref="K44:L45"/>
    <mergeCell ref="A42:B43"/>
    <mergeCell ref="C42:F43"/>
    <mergeCell ref="G42:H43"/>
    <mergeCell ref="I42:J43"/>
    <mergeCell ref="K42:L43"/>
    <mergeCell ref="M40:N41"/>
    <mergeCell ref="O40:P41"/>
    <mergeCell ref="Q40:R41"/>
    <mergeCell ref="S40:T41"/>
    <mergeCell ref="U40:V41"/>
    <mergeCell ref="W40:X41"/>
    <mergeCell ref="O38:P39"/>
    <mergeCell ref="Q38:R39"/>
    <mergeCell ref="S38:T39"/>
    <mergeCell ref="U38:V39"/>
    <mergeCell ref="W38:X39"/>
    <mergeCell ref="M38:N39"/>
    <mergeCell ref="A40:B41"/>
    <mergeCell ref="C40:F41"/>
    <mergeCell ref="G40:H41"/>
    <mergeCell ref="I40:J41"/>
    <mergeCell ref="K40:L41"/>
    <mergeCell ref="A38:B39"/>
    <mergeCell ref="C38:F39"/>
    <mergeCell ref="G38:H39"/>
    <mergeCell ref="I38:J39"/>
    <mergeCell ref="K38:L39"/>
    <mergeCell ref="M36:N37"/>
    <mergeCell ref="O36:P37"/>
    <mergeCell ref="Q36:R37"/>
    <mergeCell ref="S36:T37"/>
    <mergeCell ref="U36:V37"/>
    <mergeCell ref="W36:X37"/>
    <mergeCell ref="O34:P35"/>
    <mergeCell ref="Q34:R35"/>
    <mergeCell ref="S34:T35"/>
    <mergeCell ref="U34:V35"/>
    <mergeCell ref="W34:X35"/>
    <mergeCell ref="M34:N35"/>
    <mergeCell ref="A36:B37"/>
    <mergeCell ref="C36:F37"/>
    <mergeCell ref="G36:H37"/>
    <mergeCell ref="I36:J37"/>
    <mergeCell ref="K36:L37"/>
    <mergeCell ref="A34:B35"/>
    <mergeCell ref="C34:F35"/>
    <mergeCell ref="G34:H35"/>
    <mergeCell ref="I34:J35"/>
    <mergeCell ref="K34:L35"/>
    <mergeCell ref="M32:N33"/>
    <mergeCell ref="O32:P33"/>
    <mergeCell ref="Q32:R33"/>
    <mergeCell ref="S32:T33"/>
    <mergeCell ref="U32:V33"/>
    <mergeCell ref="W32:X33"/>
    <mergeCell ref="O30:P31"/>
    <mergeCell ref="Q30:R31"/>
    <mergeCell ref="S30:T31"/>
    <mergeCell ref="U30:V31"/>
    <mergeCell ref="W30:X31"/>
    <mergeCell ref="M30:N31"/>
    <mergeCell ref="A32:B33"/>
    <mergeCell ref="C32:F33"/>
    <mergeCell ref="G32:H33"/>
    <mergeCell ref="I32:J33"/>
    <mergeCell ref="K32:L33"/>
    <mergeCell ref="A30:B31"/>
    <mergeCell ref="C30:F31"/>
    <mergeCell ref="G30:H31"/>
    <mergeCell ref="I30:J31"/>
    <mergeCell ref="K30:L31"/>
    <mergeCell ref="M28:N29"/>
    <mergeCell ref="O28:P29"/>
    <mergeCell ref="Q28:R29"/>
    <mergeCell ref="S28:T29"/>
    <mergeCell ref="U28:V29"/>
    <mergeCell ref="W28:X29"/>
    <mergeCell ref="O26:P27"/>
    <mergeCell ref="Q26:R27"/>
    <mergeCell ref="S26:T27"/>
    <mergeCell ref="U26:V27"/>
    <mergeCell ref="W26:X27"/>
    <mergeCell ref="M26:N27"/>
    <mergeCell ref="A28:B29"/>
    <mergeCell ref="C28:F29"/>
    <mergeCell ref="G28:H29"/>
    <mergeCell ref="I28:J29"/>
    <mergeCell ref="K28:L29"/>
    <mergeCell ref="A26:B27"/>
    <mergeCell ref="C26:F27"/>
    <mergeCell ref="G26:H27"/>
    <mergeCell ref="I26:J27"/>
    <mergeCell ref="K26:L27"/>
    <mergeCell ref="M24:N25"/>
    <mergeCell ref="O24:P25"/>
    <mergeCell ref="Q24:R25"/>
    <mergeCell ref="S24:T25"/>
    <mergeCell ref="U24:V25"/>
    <mergeCell ref="W24:X25"/>
    <mergeCell ref="O22:P23"/>
    <mergeCell ref="Q22:R23"/>
    <mergeCell ref="S22:T23"/>
    <mergeCell ref="U22:V23"/>
    <mergeCell ref="W22:X23"/>
    <mergeCell ref="M22:N23"/>
    <mergeCell ref="A24:B25"/>
    <mergeCell ref="C24:F25"/>
    <mergeCell ref="G24:H25"/>
    <mergeCell ref="I24:J25"/>
    <mergeCell ref="K24:L25"/>
    <mergeCell ref="A22:B23"/>
    <mergeCell ref="C22:F23"/>
    <mergeCell ref="G22:H23"/>
    <mergeCell ref="I22:J23"/>
    <mergeCell ref="K22:L23"/>
    <mergeCell ref="M20:N21"/>
    <mergeCell ref="O20:P21"/>
    <mergeCell ref="Q20:R21"/>
    <mergeCell ref="S20:T21"/>
    <mergeCell ref="U20:V21"/>
    <mergeCell ref="W20:X21"/>
    <mergeCell ref="O18:P19"/>
    <mergeCell ref="Q18:R19"/>
    <mergeCell ref="S18:T19"/>
    <mergeCell ref="U18:V19"/>
    <mergeCell ref="W18:X19"/>
    <mergeCell ref="M18:N19"/>
    <mergeCell ref="A20:B21"/>
    <mergeCell ref="C20:F21"/>
    <mergeCell ref="G20:H21"/>
    <mergeCell ref="I20:J21"/>
    <mergeCell ref="K20:L21"/>
    <mergeCell ref="A18:B19"/>
    <mergeCell ref="C18:F19"/>
    <mergeCell ref="G18:H19"/>
    <mergeCell ref="I18:J19"/>
    <mergeCell ref="K18:L19"/>
    <mergeCell ref="M16:N17"/>
    <mergeCell ref="O16:P17"/>
    <mergeCell ref="Q16:R17"/>
    <mergeCell ref="S16:T17"/>
    <mergeCell ref="U16:V17"/>
    <mergeCell ref="W16:X17"/>
    <mergeCell ref="O14:P15"/>
    <mergeCell ref="Q14:R15"/>
    <mergeCell ref="S14:T15"/>
    <mergeCell ref="U14:V15"/>
    <mergeCell ref="W14:X15"/>
    <mergeCell ref="M14:N15"/>
    <mergeCell ref="A16:B17"/>
    <mergeCell ref="C16:F17"/>
    <mergeCell ref="G16:H17"/>
    <mergeCell ref="I16:J17"/>
    <mergeCell ref="K16:L17"/>
    <mergeCell ref="A14:B15"/>
    <mergeCell ref="C14:F15"/>
    <mergeCell ref="G14:H15"/>
    <mergeCell ref="I14:J15"/>
    <mergeCell ref="K14:L15"/>
    <mergeCell ref="Q12:R13"/>
    <mergeCell ref="S12:T13"/>
    <mergeCell ref="U12:V13"/>
    <mergeCell ref="W12:X13"/>
    <mergeCell ref="O10:P11"/>
    <mergeCell ref="Q10:R11"/>
    <mergeCell ref="S10:T11"/>
    <mergeCell ref="U10:V11"/>
    <mergeCell ref="W10:X11"/>
    <mergeCell ref="Q8:R9"/>
    <mergeCell ref="S8:T9"/>
    <mergeCell ref="U8:V9"/>
    <mergeCell ref="W8:X9"/>
    <mergeCell ref="A10:B11"/>
    <mergeCell ref="C10:F11"/>
    <mergeCell ref="G10:H11"/>
    <mergeCell ref="I10:J11"/>
    <mergeCell ref="K10:L11"/>
    <mergeCell ref="M10:N11"/>
    <mergeCell ref="A8:B9"/>
    <mergeCell ref="C8:F9"/>
    <mergeCell ref="G8:H9"/>
    <mergeCell ref="I8:J9"/>
    <mergeCell ref="K8:L9"/>
    <mergeCell ref="M8:N9"/>
    <mergeCell ref="O8:P9"/>
    <mergeCell ref="W6:X7"/>
    <mergeCell ref="M1:N3"/>
    <mergeCell ref="O1:P3"/>
    <mergeCell ref="Q1:R3"/>
    <mergeCell ref="S1:T3"/>
    <mergeCell ref="U1:V3"/>
    <mergeCell ref="W1:X3"/>
    <mergeCell ref="A12:B13"/>
    <mergeCell ref="C12:F13"/>
    <mergeCell ref="G12:H13"/>
    <mergeCell ref="I12:J13"/>
    <mergeCell ref="K12:L13"/>
    <mergeCell ref="M12:N13"/>
    <mergeCell ref="O12:P13"/>
    <mergeCell ref="W4:X5"/>
    <mergeCell ref="C4:F5"/>
    <mergeCell ref="A6:B7"/>
    <mergeCell ref="C6:F7"/>
    <mergeCell ref="G6:H7"/>
    <mergeCell ref="I6:J7"/>
    <mergeCell ref="K6:L7"/>
    <mergeCell ref="M6:N7"/>
    <mergeCell ref="O6:P7"/>
    <mergeCell ref="Q6:R7"/>
    <mergeCell ref="A1:B3"/>
    <mergeCell ref="C1:F3"/>
    <mergeCell ref="G1:H3"/>
    <mergeCell ref="I1:J3"/>
    <mergeCell ref="K1:L3"/>
    <mergeCell ref="G4:H5"/>
    <mergeCell ref="I4:J5"/>
    <mergeCell ref="S6:T7"/>
    <mergeCell ref="U6:V7"/>
    <mergeCell ref="K4:L5"/>
    <mergeCell ref="M4:N5"/>
    <mergeCell ref="O4:P5"/>
    <mergeCell ref="Q4:R5"/>
    <mergeCell ref="S4:T5"/>
    <mergeCell ref="U4:V5"/>
    <mergeCell ref="A4:B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10" workbookViewId="0"/>
  </sheetViews>
  <sheetFormatPr baseColWidth="10"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4.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Monitoreo_Seguimento_Evaluación</vt:lpstr>
      <vt:lpstr>PINAR</vt:lpstr>
      <vt:lpstr>PLAN-ADQUISICIONES</vt:lpstr>
      <vt:lpstr>PLAN-VACANTES</vt:lpstr>
      <vt:lpstr>PREVISION-RECURSOS-HUMANOS</vt:lpstr>
      <vt:lpstr>ESTRATEGICO-TH</vt:lpstr>
      <vt:lpstr>INS-CAPACITACIONES</vt:lpstr>
      <vt:lpstr>INCENTIVOS-INSTITUCIONALES</vt:lpstr>
      <vt:lpstr>SG-SST</vt:lpstr>
      <vt:lpstr>ANTICORRUPCION</vt:lpstr>
      <vt:lpstr>PETI</vt:lpstr>
      <vt:lpstr>TRATAMIENTO-PRIVACIDAD-INFORMAC</vt:lpstr>
      <vt:lpstr>SEGURIDAD INFORMACION</vt:lpstr>
      <vt:lpstr>Monitoreo_Seguimento_Evaluación!Área_de_impresión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dc:creator>
  <cp:lastModifiedBy>gerardo jose omaña rojas</cp:lastModifiedBy>
  <cp:lastPrinted>2017-09-03T02:10:22Z</cp:lastPrinted>
  <dcterms:created xsi:type="dcterms:W3CDTF">2017-01-17T16:11:32Z</dcterms:created>
  <dcterms:modified xsi:type="dcterms:W3CDTF">2024-01-31T23:31:43Z</dcterms:modified>
</cp:coreProperties>
</file>