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228"/>
  <workbookPr/>
  <mc:AlternateContent xmlns:mc="http://schemas.openxmlformats.org/markup-compatibility/2006">
    <mc:Choice Requires="x15">
      <x15ac:absPath xmlns:x15ac="http://schemas.microsoft.com/office/spreadsheetml/2010/11/ac" url="D:\Users\GERARDO\Documents\GERARDO OMAÑA\RESPALDO GJ\VIGENCIA 2025\plan de accion 2025\SEGUIMIENTO PLAN DE ACCION 2025\"/>
    </mc:Choice>
  </mc:AlternateContent>
  <xr:revisionPtr revIDLastSave="0" documentId="8_{98677E5C-FE96-4AF0-8159-4A68135E822C}" xr6:coauthVersionLast="47" xr6:coauthVersionMax="47" xr10:uidLastSave="{00000000-0000-0000-0000-000000000000}"/>
  <bookViews>
    <workbookView xWindow="-108" yWindow="-108" windowWidth="23256" windowHeight="12456" xr2:uid="{00000000-000D-0000-FFFF-FFFF00000000}"/>
  </bookViews>
  <sheets>
    <sheet name="Monitoreo_Seguimento_Evaluación" sheetId="3" r:id="rId1"/>
    <sheet name="PINAR" sheetId="4" r:id="rId2"/>
    <sheet name="PLAN-ADQUISICIONES" sheetId="5" r:id="rId3"/>
    <sheet name="PLAN-VACANTES" sheetId="6" r:id="rId4"/>
    <sheet name="PREVISION-RECURSOS-HUMANOS" sheetId="7" r:id="rId5"/>
    <sheet name="ESTRATEGICO-TH" sheetId="8" r:id="rId6"/>
    <sheet name="INS-CAPACITACIONES" sheetId="9" r:id="rId7"/>
    <sheet name="INCENTIVOS-INSTITUCIONALES" sheetId="10" r:id="rId8"/>
    <sheet name="SG-SST" sheetId="11" r:id="rId9"/>
    <sheet name="ANTICORRUPCION" sheetId="12" r:id="rId10"/>
    <sheet name="PETI" sheetId="13" r:id="rId11"/>
    <sheet name="TRATAMIENTO-PRIVACIDAD-INFORMAC" sheetId="14" r:id="rId12"/>
    <sheet name="SEGURIDAD INFORMACION" sheetId="15" r:id="rId13"/>
  </sheets>
  <externalReferences>
    <externalReference r:id="rId14"/>
  </externalReferences>
  <definedNames>
    <definedName name="_xlnm.Print_Area" localSheetId="0">Monitoreo_Seguimento_Evaluación!$B$1:$AA$9</definedName>
    <definedName name="departamentos">[1]TABLA!$D$2:$D$36</definedName>
    <definedName name="nivel">[1]TABLA!$C$2:$C$3</definedName>
    <definedName name="orden">[1]TABLA!$A$3:$A$4</definedName>
    <definedName name="sector">[1]TABLA!$B$2:$B$26</definedName>
    <definedName name="vigencias">[1]TABLA!$E$2:$E$7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25" i="3" l="1"/>
  <c r="J24" i="3"/>
  <c r="J97" i="3" l="1"/>
  <c r="L97" i="3" s="1"/>
  <c r="J95" i="3"/>
  <c r="L95" i="3" s="1"/>
  <c r="L94" i="3"/>
  <c r="J94" i="3"/>
  <c r="J93" i="3"/>
  <c r="L93" i="3" s="1"/>
  <c r="J92" i="3"/>
  <c r="L92" i="3" s="1"/>
  <c r="L90" i="3"/>
  <c r="J90" i="3"/>
  <c r="L198" i="4" l="1"/>
  <c r="J198" i="4"/>
  <c r="L194" i="4"/>
  <c r="J194" i="4"/>
  <c r="L193" i="4"/>
  <c r="J193" i="4"/>
  <c r="L192" i="4"/>
  <c r="J192" i="4"/>
  <c r="L191" i="4"/>
  <c r="J191" i="4"/>
  <c r="L190" i="4"/>
  <c r="J190" i="4"/>
  <c r="L189" i="4"/>
  <c r="J189" i="4"/>
  <c r="L188" i="4"/>
  <c r="J188" i="4"/>
  <c r="L187" i="4"/>
  <c r="J187" i="4"/>
  <c r="L186" i="4"/>
  <c r="J186" i="4"/>
  <c r="L185" i="4"/>
  <c r="J185" i="4"/>
  <c r="L184" i="4"/>
  <c r="J184" i="4"/>
  <c r="L183" i="4"/>
  <c r="J183" i="4"/>
  <c r="L182" i="4"/>
  <c r="J182" i="4"/>
  <c r="L181" i="4"/>
  <c r="J181" i="4"/>
  <c r="L180" i="4"/>
  <c r="J180" i="4"/>
  <c r="L179" i="4"/>
  <c r="J179" i="4"/>
  <c r="L178" i="4"/>
  <c r="J178" i="4"/>
  <c r="L177" i="4"/>
  <c r="J177" i="4"/>
  <c r="L176" i="4"/>
  <c r="J176" i="4"/>
  <c r="L175" i="4"/>
  <c r="J175" i="4"/>
  <c r="L174" i="4"/>
  <c r="J174" i="4"/>
  <c r="L173" i="4"/>
  <c r="J173" i="4"/>
  <c r="L172" i="4"/>
  <c r="J172" i="4"/>
  <c r="L171" i="4"/>
  <c r="J171" i="4"/>
  <c r="L170" i="4"/>
  <c r="J170" i="4"/>
  <c r="L169" i="4"/>
  <c r="J169" i="4"/>
  <c r="L168" i="4"/>
  <c r="J168" i="4"/>
  <c r="J167" i="4"/>
  <c r="L166" i="4"/>
  <c r="J166" i="4"/>
  <c r="L165" i="4"/>
  <c r="J165" i="4"/>
  <c r="L164" i="4"/>
  <c r="J164" i="4"/>
  <c r="L163" i="4"/>
  <c r="J163" i="4"/>
  <c r="L162" i="4"/>
  <c r="J162" i="4"/>
  <c r="L161" i="4"/>
  <c r="J161" i="4"/>
  <c r="L160" i="4"/>
  <c r="J160" i="4"/>
  <c r="L159" i="4"/>
  <c r="J159" i="4"/>
  <c r="L158" i="4"/>
  <c r="J158" i="4"/>
  <c r="L157" i="4"/>
  <c r="J157" i="4"/>
  <c r="L156" i="4"/>
  <c r="J156" i="4"/>
  <c r="L155" i="4"/>
  <c r="J155" i="4"/>
  <c r="L154" i="4"/>
  <c r="J154" i="4"/>
  <c r="L153" i="4"/>
  <c r="J153" i="4"/>
  <c r="L152" i="4"/>
  <c r="J152" i="4"/>
  <c r="L151" i="4"/>
  <c r="J151" i="4"/>
  <c r="L150" i="4"/>
  <c r="J150" i="4"/>
  <c r="L149" i="4"/>
  <c r="J149" i="4"/>
  <c r="L148" i="4"/>
  <c r="J148" i="4"/>
  <c r="L147" i="4"/>
  <c r="J147" i="4"/>
  <c r="L146" i="4"/>
  <c r="J146" i="4"/>
  <c r="L145" i="4"/>
  <c r="J145" i="4"/>
  <c r="L144" i="4"/>
  <c r="J144" i="4"/>
  <c r="L198" i="3"/>
  <c r="J198" i="3"/>
  <c r="L194" i="3"/>
  <c r="J194" i="3"/>
  <c r="L193" i="3"/>
  <c r="J193" i="3"/>
  <c r="L192" i="3"/>
  <c r="J192" i="3"/>
  <c r="L191" i="3"/>
  <c r="J191" i="3"/>
  <c r="L190" i="3"/>
  <c r="J190" i="3"/>
  <c r="L189" i="3"/>
  <c r="J189" i="3"/>
  <c r="L188" i="3"/>
  <c r="J188" i="3"/>
  <c r="L187" i="3"/>
  <c r="J187" i="3"/>
  <c r="L186" i="3"/>
  <c r="J186" i="3"/>
  <c r="L185" i="3"/>
  <c r="J185" i="3"/>
  <c r="L184" i="3"/>
  <c r="J184" i="3"/>
  <c r="L183" i="3"/>
  <c r="J183" i="3"/>
  <c r="L182" i="3"/>
  <c r="J182" i="3"/>
  <c r="L181" i="3"/>
  <c r="J181" i="3"/>
  <c r="L180" i="3"/>
  <c r="J180" i="3"/>
  <c r="L179" i="3"/>
  <c r="J179" i="3"/>
  <c r="L178" i="3"/>
  <c r="J178" i="3"/>
  <c r="L177" i="3"/>
  <c r="J177" i="3"/>
  <c r="L176" i="3"/>
  <c r="J176" i="3"/>
  <c r="L175" i="3"/>
  <c r="J175" i="3"/>
  <c r="L174" i="3"/>
  <c r="J174" i="3"/>
  <c r="L173" i="3"/>
  <c r="J173" i="3"/>
  <c r="L172" i="3"/>
  <c r="J172" i="3"/>
  <c r="L171" i="3"/>
  <c r="J171" i="3"/>
  <c r="L170" i="3"/>
  <c r="J170" i="3"/>
  <c r="L169" i="3"/>
  <c r="J169" i="3"/>
  <c r="L168" i="3"/>
  <c r="J168" i="3"/>
  <c r="J167" i="3"/>
  <c r="L166" i="3"/>
  <c r="J166" i="3"/>
  <c r="L165" i="3"/>
  <c r="J165" i="3"/>
  <c r="L164" i="3"/>
  <c r="J164" i="3"/>
  <c r="L163" i="3"/>
  <c r="J163" i="3"/>
  <c r="L162" i="3"/>
  <c r="J162" i="3"/>
  <c r="L161" i="3"/>
  <c r="J161" i="3"/>
  <c r="L160" i="3"/>
  <c r="J160" i="3"/>
  <c r="L159" i="3"/>
  <c r="J159" i="3"/>
  <c r="L158" i="3"/>
  <c r="J158" i="3"/>
  <c r="L157" i="3"/>
  <c r="J157" i="3"/>
  <c r="L156" i="3"/>
  <c r="J156" i="3"/>
  <c r="L155" i="3"/>
  <c r="J155" i="3"/>
  <c r="L154" i="3"/>
  <c r="J154" i="3"/>
  <c r="L153" i="3"/>
  <c r="J153" i="3"/>
  <c r="L152" i="3"/>
  <c r="J152" i="3"/>
  <c r="L151" i="3"/>
  <c r="J151" i="3"/>
  <c r="L150" i="3"/>
  <c r="J150" i="3"/>
  <c r="L149" i="3"/>
  <c r="J149" i="3"/>
  <c r="L148" i="3"/>
  <c r="J148" i="3"/>
  <c r="L147" i="3"/>
  <c r="J147" i="3"/>
  <c r="L146" i="3"/>
  <c r="J146" i="3"/>
  <c r="L145" i="3"/>
  <c r="J145" i="3"/>
  <c r="L144" i="3"/>
  <c r="J144" i="3"/>
  <c r="H117" i="4" l="1"/>
  <c r="J116" i="4"/>
  <c r="L130" i="3"/>
  <c r="J130" i="3"/>
  <c r="L129" i="3"/>
  <c r="J129" i="3"/>
  <c r="L128" i="3"/>
  <c r="J128" i="3"/>
  <c r="L127" i="3"/>
  <c r="J127" i="3"/>
  <c r="L126" i="3"/>
  <c r="J126" i="3"/>
  <c r="L125" i="3"/>
  <c r="J125" i="3"/>
  <c r="L124" i="3"/>
  <c r="J124" i="3"/>
  <c r="L123" i="3"/>
  <c r="J123" i="3"/>
  <c r="L122" i="3"/>
  <c r="J122" i="3"/>
  <c r="L121" i="3"/>
  <c r="J121" i="3"/>
  <c r="L120" i="3"/>
  <c r="J120" i="3"/>
  <c r="L119" i="3"/>
  <c r="J119" i="3"/>
  <c r="L118" i="3"/>
  <c r="J118" i="3"/>
  <c r="H117" i="3"/>
  <c r="AA117" i="3" s="1"/>
  <c r="L116" i="3"/>
  <c r="J116" i="3"/>
  <c r="L115" i="3"/>
  <c r="J115" i="3"/>
  <c r="L114" i="3"/>
  <c r="J114" i="3"/>
  <c r="L113" i="3"/>
  <c r="J113" i="3"/>
  <c r="AA53" i="3"/>
  <c r="Y53" i="3"/>
  <c r="V53" i="3"/>
  <c r="T53" i="3"/>
  <c r="Q53" i="3"/>
  <c r="O53" i="3"/>
  <c r="L53" i="3"/>
  <c r="J53" i="3"/>
  <c r="L52" i="3"/>
  <c r="J52" i="3"/>
  <c r="AA51" i="3"/>
  <c r="Y51" i="3"/>
  <c r="V51" i="3"/>
  <c r="T51" i="3"/>
  <c r="Q51" i="3"/>
  <c r="O51" i="3"/>
  <c r="L51" i="3"/>
  <c r="J51" i="3"/>
  <c r="AA50" i="3"/>
  <c r="Y50" i="3"/>
  <c r="V50" i="3"/>
  <c r="T50" i="3"/>
  <c r="Q50" i="3"/>
  <c r="O50" i="3"/>
  <c r="L50" i="3"/>
  <c r="J50" i="3"/>
  <c r="AA49" i="3"/>
  <c r="Y49" i="3"/>
  <c r="V49" i="3"/>
  <c r="T49" i="3"/>
  <c r="Q49" i="3"/>
  <c r="O49" i="3"/>
  <c r="L49" i="3"/>
  <c r="J49" i="3"/>
  <c r="AA48" i="3"/>
  <c r="Y48" i="3"/>
  <c r="V48" i="3"/>
  <c r="T48" i="3"/>
  <c r="Q48" i="3"/>
  <c r="O48" i="3"/>
  <c r="L48" i="3"/>
  <c r="J48" i="3"/>
  <c r="AA47" i="3"/>
  <c r="Y47" i="3"/>
  <c r="V47" i="3"/>
  <c r="T47" i="3"/>
  <c r="Q47" i="3"/>
  <c r="O47" i="3"/>
  <c r="L47" i="3"/>
  <c r="J47" i="3"/>
  <c r="J207" i="3"/>
  <c r="J214" i="3"/>
  <c r="Q227" i="4"/>
  <c r="O227" i="4"/>
  <c r="Q226" i="4"/>
  <c r="O226" i="4"/>
  <c r="AA225" i="4"/>
  <c r="V225" i="4"/>
  <c r="Q225" i="4"/>
  <c r="O225" i="4"/>
  <c r="AA224" i="4"/>
  <c r="V224" i="4"/>
  <c r="Q224" i="4"/>
  <c r="O224" i="4"/>
  <c r="AA223" i="4"/>
  <c r="V223" i="4"/>
  <c r="Q223" i="4"/>
  <c r="O223" i="4"/>
  <c r="AA222" i="4"/>
  <c r="V222" i="4"/>
  <c r="AA221" i="4"/>
  <c r="V221" i="4"/>
  <c r="Q221" i="4"/>
  <c r="AA220" i="4"/>
  <c r="V220" i="4"/>
  <c r="AA219" i="4"/>
  <c r="Y219" i="4"/>
  <c r="V219" i="4"/>
  <c r="AA218" i="4"/>
  <c r="Y218" i="4"/>
  <c r="V218" i="4"/>
  <c r="AA217" i="4"/>
  <c r="Y217" i="4"/>
  <c r="V217" i="4"/>
  <c r="AA216" i="4"/>
  <c r="Y216" i="4"/>
  <c r="V216" i="4"/>
  <c r="J216" i="4"/>
  <c r="AA215" i="4"/>
  <c r="Y215" i="4"/>
  <c r="J215" i="4"/>
  <c r="AA214" i="4"/>
  <c r="Y214" i="4"/>
  <c r="O214" i="4"/>
  <c r="AA213" i="4"/>
  <c r="Y213" i="4"/>
  <c r="V213" i="4"/>
  <c r="T213" i="4"/>
  <c r="O213" i="4"/>
  <c r="L213" i="4"/>
  <c r="AA212" i="4"/>
  <c r="T212" i="4"/>
  <c r="L212" i="4"/>
  <c r="AA211" i="4"/>
  <c r="Y211" i="4"/>
  <c r="V211" i="4"/>
  <c r="T211" i="4"/>
  <c r="Q211" i="4"/>
  <c r="O211" i="4"/>
  <c r="J211" i="4"/>
  <c r="AA210" i="4"/>
  <c r="V210" i="4"/>
  <c r="T210" i="4"/>
  <c r="Q210" i="4"/>
  <c r="O210" i="4"/>
  <c r="L210" i="4"/>
  <c r="J210" i="4"/>
  <c r="AA209" i="4"/>
  <c r="Y209" i="4"/>
  <c r="T209" i="4"/>
  <c r="O209" i="4"/>
  <c r="AA208" i="4"/>
  <c r="V208" i="4"/>
  <c r="T208" i="4"/>
  <c r="Q208" i="4"/>
  <c r="L208" i="4"/>
  <c r="J208" i="4"/>
  <c r="AA207" i="4"/>
  <c r="Y207" i="4"/>
  <c r="V207" i="4"/>
  <c r="T207" i="4"/>
  <c r="O207" i="4"/>
  <c r="AA206" i="4"/>
  <c r="Y206" i="4"/>
  <c r="V206" i="4"/>
  <c r="T206" i="4"/>
  <c r="Q206" i="4"/>
  <c r="O206" i="4"/>
  <c r="AA205" i="4"/>
  <c r="Y205" i="4"/>
  <c r="T205" i="4"/>
  <c r="O205" i="4"/>
  <c r="AA219" i="3"/>
  <c r="Y219" i="3"/>
  <c r="V219" i="3"/>
  <c r="J218" i="3"/>
  <c r="AA217" i="3"/>
  <c r="Y217" i="3"/>
  <c r="V217" i="3"/>
  <c r="J217" i="3"/>
  <c r="AA216" i="3"/>
  <c r="Y216" i="3"/>
  <c r="V216" i="3"/>
  <c r="J216" i="3"/>
  <c r="AA215" i="3"/>
  <c r="Y215" i="3"/>
  <c r="J215" i="3"/>
  <c r="AA214" i="3"/>
  <c r="Y214" i="3"/>
  <c r="O214" i="3"/>
  <c r="AA213" i="3"/>
  <c r="Y213" i="3"/>
  <c r="V213" i="3"/>
  <c r="T213" i="3"/>
  <c r="O213" i="3"/>
  <c r="L213" i="3"/>
  <c r="J213" i="3"/>
  <c r="AA212" i="3"/>
  <c r="T212" i="3"/>
  <c r="L212" i="3"/>
  <c r="J212" i="3"/>
  <c r="AA211" i="3"/>
  <c r="Y211" i="3"/>
  <c r="V211" i="3"/>
  <c r="T211" i="3"/>
  <c r="Q211" i="3"/>
  <c r="O211" i="3"/>
  <c r="J211" i="3"/>
  <c r="AA210" i="3"/>
  <c r="V210" i="3"/>
  <c r="T210" i="3"/>
  <c r="Q210" i="3"/>
  <c r="O210" i="3"/>
  <c r="L210" i="3"/>
  <c r="J210" i="3"/>
  <c r="AA209" i="3"/>
  <c r="Y209" i="3"/>
  <c r="T209" i="3"/>
  <c r="O209" i="3"/>
  <c r="J209" i="3"/>
  <c r="AA208" i="3"/>
  <c r="V208" i="3"/>
  <c r="T208" i="3"/>
  <c r="Q208" i="3"/>
  <c r="J208" i="3"/>
  <c r="AA207" i="3"/>
  <c r="Y207" i="3"/>
  <c r="V207" i="3"/>
  <c r="T207" i="3"/>
  <c r="O207" i="3"/>
  <c r="AA206" i="3"/>
  <c r="Y206" i="3"/>
  <c r="V206" i="3"/>
  <c r="T206" i="3"/>
  <c r="Q206" i="3"/>
  <c r="O206" i="3"/>
  <c r="J206" i="3"/>
  <c r="AA205" i="3"/>
  <c r="Y205" i="3"/>
  <c r="T205" i="3"/>
  <c r="O205" i="3"/>
  <c r="J205" i="3"/>
  <c r="AA204" i="3"/>
  <c r="Y204" i="3"/>
  <c r="T204" i="3"/>
  <c r="O204" i="3"/>
  <c r="Y198" i="3"/>
  <c r="V198" i="3"/>
  <c r="AA198" i="3" s="1"/>
  <c r="T198" i="3"/>
  <c r="Q198" i="3"/>
  <c r="O198" i="3"/>
  <c r="Y194" i="3"/>
  <c r="V194" i="3"/>
  <c r="AA194" i="3" s="1"/>
  <c r="T194" i="3"/>
  <c r="Q194" i="3"/>
  <c r="O194" i="3"/>
  <c r="Y193" i="3"/>
  <c r="V193" i="3"/>
  <c r="AA193" i="3" s="1"/>
  <c r="T193" i="3"/>
  <c r="Q193" i="3"/>
  <c r="O193" i="3"/>
  <c r="Y192" i="3"/>
  <c r="V192" i="3"/>
  <c r="AA192" i="3" s="1"/>
  <c r="T192" i="3"/>
  <c r="Q192" i="3"/>
  <c r="O192" i="3"/>
  <c r="Y191" i="3"/>
  <c r="V191" i="3"/>
  <c r="AA191" i="3" s="1"/>
  <c r="T191" i="3"/>
  <c r="Q191" i="3"/>
  <c r="O191" i="3"/>
  <c r="Y190" i="3"/>
  <c r="V190" i="3"/>
  <c r="AA190" i="3" s="1"/>
  <c r="T190" i="3"/>
  <c r="Q190" i="3"/>
  <c r="O190" i="3"/>
  <c r="Y189" i="3"/>
  <c r="V189" i="3"/>
  <c r="AA189" i="3" s="1"/>
  <c r="T189" i="3"/>
  <c r="Q189" i="3"/>
  <c r="O189" i="3"/>
  <c r="Y188" i="3"/>
  <c r="V188" i="3"/>
  <c r="AA188" i="3" s="1"/>
  <c r="T188" i="3"/>
  <c r="Q188" i="3"/>
  <c r="O188" i="3"/>
  <c r="Y187" i="3"/>
  <c r="V187" i="3"/>
  <c r="AA187" i="3" s="1"/>
  <c r="T187" i="3"/>
  <c r="Q187" i="3"/>
  <c r="O187" i="3"/>
  <c r="Y186" i="3"/>
  <c r="V186" i="3"/>
  <c r="AA186" i="3" s="1"/>
  <c r="T186" i="3"/>
  <c r="Q186" i="3"/>
  <c r="O186" i="3"/>
  <c r="Y185" i="3"/>
  <c r="V185" i="3"/>
  <c r="AA185" i="3" s="1"/>
  <c r="T185" i="3"/>
  <c r="Q185" i="3"/>
  <c r="O185" i="3"/>
  <c r="Y184" i="3"/>
  <c r="V184" i="3"/>
  <c r="AA184" i="3" s="1"/>
  <c r="T184" i="3"/>
  <c r="Q184" i="3"/>
  <c r="O184" i="3"/>
  <c r="Y183" i="3"/>
  <c r="V183" i="3"/>
  <c r="AA183" i="3" s="1"/>
  <c r="T183" i="3"/>
  <c r="Q183" i="3"/>
  <c r="O183" i="3"/>
  <c r="Y182" i="3"/>
  <c r="V182" i="3"/>
  <c r="AA182" i="3" s="1"/>
  <c r="T182" i="3"/>
  <c r="Q182" i="3"/>
  <c r="O182" i="3"/>
  <c r="Y181" i="3"/>
  <c r="V181" i="3"/>
  <c r="AA181" i="3" s="1"/>
  <c r="T181" i="3"/>
  <c r="Q181" i="3"/>
  <c r="O181" i="3"/>
  <c r="Y180" i="3"/>
  <c r="V180" i="3"/>
  <c r="AA180" i="3" s="1"/>
  <c r="T180" i="3"/>
  <c r="Q180" i="3"/>
  <c r="O180" i="3"/>
  <c r="Y179" i="3"/>
  <c r="V179" i="3"/>
  <c r="AA179" i="3" s="1"/>
  <c r="T179" i="3"/>
  <c r="Q179" i="3"/>
  <c r="O179" i="3"/>
  <c r="Y178" i="3"/>
  <c r="V178" i="3"/>
  <c r="AA178" i="3" s="1"/>
  <c r="T178" i="3"/>
  <c r="Q178" i="3"/>
  <c r="O178" i="3"/>
  <c r="Y177" i="3"/>
  <c r="V177" i="3"/>
  <c r="AA177" i="3" s="1"/>
  <c r="T177" i="3"/>
  <c r="Q177" i="3"/>
  <c r="O177" i="3"/>
  <c r="Y176" i="3"/>
  <c r="V176" i="3"/>
  <c r="AA176" i="3" s="1"/>
  <c r="T176" i="3"/>
  <c r="Q176" i="3"/>
  <c r="O176" i="3"/>
  <c r="Y175" i="3"/>
  <c r="V175" i="3"/>
  <c r="AA175" i="3" s="1"/>
  <c r="T175" i="3"/>
  <c r="Q175" i="3"/>
  <c r="O175" i="3"/>
  <c r="Y174" i="3"/>
  <c r="V174" i="3"/>
  <c r="AA174" i="3" s="1"/>
  <c r="T174" i="3"/>
  <c r="Q174" i="3"/>
  <c r="O174" i="3"/>
  <c r="Y173" i="3"/>
  <c r="V173" i="3"/>
  <c r="AA173" i="3" s="1"/>
  <c r="T173" i="3"/>
  <c r="Q173" i="3"/>
  <c r="O173" i="3"/>
  <c r="Y172" i="3"/>
  <c r="V172" i="3"/>
  <c r="AA172" i="3" s="1"/>
  <c r="T172" i="3"/>
  <c r="Q172" i="3"/>
  <c r="O172" i="3"/>
  <c r="Y171" i="3"/>
  <c r="V171" i="3"/>
  <c r="AA171" i="3" s="1"/>
  <c r="T171" i="3"/>
  <c r="Q171" i="3"/>
  <c r="O171" i="3"/>
  <c r="Y170" i="3"/>
  <c r="V170" i="3"/>
  <c r="AA170" i="3" s="1"/>
  <c r="T170" i="3"/>
  <c r="Q170" i="3"/>
  <c r="O170" i="3"/>
  <c r="Y169" i="3"/>
  <c r="V169" i="3"/>
  <c r="AA169" i="3" s="1"/>
  <c r="T169" i="3"/>
  <c r="Q169" i="3"/>
  <c r="O169" i="3"/>
  <c r="Y168" i="3"/>
  <c r="V168" i="3"/>
  <c r="AA168" i="3" s="1"/>
  <c r="T168" i="3"/>
  <c r="Q168" i="3"/>
  <c r="O168" i="3"/>
  <c r="Y166" i="3"/>
  <c r="V166" i="3"/>
  <c r="AA166" i="3" s="1"/>
  <c r="T166" i="3"/>
  <c r="Q166" i="3"/>
  <c r="O166" i="3"/>
  <c r="Y165" i="3"/>
  <c r="V165" i="3"/>
  <c r="AA165" i="3" s="1"/>
  <c r="T165" i="3"/>
  <c r="Q165" i="3"/>
  <c r="O165" i="3"/>
  <c r="Y164" i="3"/>
  <c r="V164" i="3"/>
  <c r="AA164" i="3" s="1"/>
  <c r="T164" i="3"/>
  <c r="Q164" i="3"/>
  <c r="O164" i="3"/>
  <c r="Y163" i="3"/>
  <c r="V163" i="3"/>
  <c r="AA163" i="3" s="1"/>
  <c r="T163" i="3"/>
  <c r="Q163" i="3"/>
  <c r="O163" i="3"/>
  <c r="Y162" i="3"/>
  <c r="V162" i="3"/>
  <c r="AA162" i="3" s="1"/>
  <c r="T162" i="3"/>
  <c r="Q162" i="3"/>
  <c r="O162" i="3"/>
  <c r="Y161" i="3"/>
  <c r="V161" i="3"/>
  <c r="AA161" i="3" s="1"/>
  <c r="T161" i="3"/>
  <c r="Q161" i="3"/>
  <c r="O161" i="3"/>
  <c r="Y160" i="3"/>
  <c r="V160" i="3"/>
  <c r="AA160" i="3" s="1"/>
  <c r="T160" i="3"/>
  <c r="Q160" i="3"/>
  <c r="O160" i="3"/>
  <c r="Y159" i="3"/>
  <c r="V159" i="3"/>
  <c r="AA159" i="3" s="1"/>
  <c r="T159" i="3"/>
  <c r="Q159" i="3"/>
  <c r="O159" i="3"/>
  <c r="Y158" i="3"/>
  <c r="V158" i="3"/>
  <c r="AA158" i="3" s="1"/>
  <c r="T158" i="3"/>
  <c r="Q158" i="3"/>
  <c r="O158" i="3"/>
  <c r="Y157" i="3"/>
  <c r="V157" i="3"/>
  <c r="AA157" i="3" s="1"/>
  <c r="T157" i="3"/>
  <c r="Q157" i="3"/>
  <c r="O157" i="3"/>
  <c r="Y156" i="3"/>
  <c r="V156" i="3"/>
  <c r="AA156" i="3" s="1"/>
  <c r="T156" i="3"/>
  <c r="Q156" i="3"/>
  <c r="O156" i="3"/>
  <c r="Y155" i="3"/>
  <c r="V155" i="3"/>
  <c r="AA155" i="3" s="1"/>
  <c r="T155" i="3"/>
  <c r="Q155" i="3"/>
  <c r="O155" i="3"/>
  <c r="Y154" i="3"/>
  <c r="V154" i="3"/>
  <c r="AA154" i="3" s="1"/>
  <c r="T154" i="3"/>
  <c r="Q154" i="3"/>
  <c r="O154" i="3"/>
  <c r="Y153" i="3"/>
  <c r="V153" i="3"/>
  <c r="AA153" i="3" s="1"/>
  <c r="T153" i="3"/>
  <c r="Q153" i="3"/>
  <c r="O153" i="3"/>
  <c r="Y152" i="3"/>
  <c r="V152" i="3"/>
  <c r="AA152" i="3" s="1"/>
  <c r="T152" i="3"/>
  <c r="Q152" i="3"/>
  <c r="O152" i="3"/>
  <c r="Y151" i="3"/>
  <c r="V151" i="3"/>
  <c r="AA151" i="3" s="1"/>
  <c r="T151" i="3"/>
  <c r="Q151" i="3"/>
  <c r="O151" i="3"/>
  <c r="Y150" i="3"/>
  <c r="V150" i="3"/>
  <c r="AA150" i="3" s="1"/>
  <c r="T150" i="3"/>
  <c r="Q150" i="3"/>
  <c r="O150" i="3"/>
  <c r="Y149" i="3"/>
  <c r="V149" i="3"/>
  <c r="AA149" i="3" s="1"/>
  <c r="T149" i="3"/>
  <c r="Q149" i="3"/>
  <c r="O149" i="3"/>
  <c r="Y148" i="3"/>
  <c r="V148" i="3"/>
  <c r="AA148" i="3" s="1"/>
  <c r="T148" i="3"/>
  <c r="Q148" i="3"/>
  <c r="O148" i="3"/>
  <c r="Y147" i="3"/>
  <c r="V147" i="3"/>
  <c r="AA147" i="3" s="1"/>
  <c r="T147" i="3"/>
  <c r="Q147" i="3"/>
  <c r="O147" i="3"/>
  <c r="Y146" i="3"/>
  <c r="V146" i="3"/>
  <c r="AA146" i="3" s="1"/>
  <c r="T146" i="3"/>
  <c r="Q146" i="3"/>
  <c r="O146" i="3"/>
  <c r="Y145" i="3"/>
  <c r="V145" i="3"/>
  <c r="AA145" i="3" s="1"/>
  <c r="T145" i="3"/>
  <c r="Q145" i="3"/>
  <c r="O145" i="3"/>
  <c r="Y144" i="3"/>
  <c r="V144" i="3"/>
  <c r="AA144" i="3" s="1"/>
  <c r="T144" i="3"/>
  <c r="Q144" i="3"/>
  <c r="O144" i="3"/>
  <c r="Z143" i="3"/>
  <c r="X143" i="3"/>
  <c r="Z142" i="3"/>
  <c r="X142" i="3"/>
  <c r="Z141" i="3"/>
  <c r="X141" i="3"/>
  <c r="Z140" i="3"/>
  <c r="X140" i="3"/>
  <c r="Z139" i="3"/>
  <c r="X139" i="3"/>
  <c r="Z138" i="3"/>
  <c r="X138" i="3"/>
  <c r="Z137" i="3"/>
  <c r="X137" i="3"/>
  <c r="Z136" i="3"/>
  <c r="X136" i="3"/>
  <c r="Z135" i="3"/>
  <c r="X135" i="3"/>
  <c r="Z134" i="3"/>
  <c r="X134" i="3"/>
  <c r="Z133" i="3"/>
  <c r="X133" i="3"/>
  <c r="Z132" i="3"/>
  <c r="X132" i="3"/>
  <c r="Z131" i="3"/>
  <c r="X131" i="3"/>
  <c r="AA130" i="3"/>
  <c r="V130" i="3"/>
  <c r="T130" i="3"/>
  <c r="Q130" i="3"/>
  <c r="O130" i="3"/>
  <c r="AA129" i="3"/>
  <c r="Y129" i="3"/>
  <c r="V129" i="3"/>
  <c r="T129" i="3"/>
  <c r="Q129" i="3"/>
  <c r="O129" i="3"/>
  <c r="AA128" i="3"/>
  <c r="Y128" i="3"/>
  <c r="V128" i="3"/>
  <c r="T128" i="3"/>
  <c r="Q128" i="3"/>
  <c r="O128" i="3"/>
  <c r="AA127" i="3"/>
  <c r="Y127" i="3"/>
  <c r="V127" i="3"/>
  <c r="T127" i="3"/>
  <c r="Q127" i="3"/>
  <c r="O127" i="3"/>
  <c r="AA126" i="3"/>
  <c r="Y126" i="3"/>
  <c r="V126" i="3"/>
  <c r="T126" i="3"/>
  <c r="Q126" i="3"/>
  <c r="O126" i="3"/>
  <c r="AA125" i="3"/>
  <c r="Y125" i="3"/>
  <c r="V125" i="3"/>
  <c r="T125" i="3"/>
  <c r="Q125" i="3"/>
  <c r="O125" i="3"/>
  <c r="AA124" i="3"/>
  <c r="Y124" i="3"/>
  <c r="V124" i="3"/>
  <c r="T124" i="3"/>
  <c r="Q124" i="3"/>
  <c r="O124" i="3"/>
  <c r="AA123" i="3"/>
  <c r="Y123" i="3"/>
  <c r="V123" i="3"/>
  <c r="T123" i="3"/>
  <c r="Q123" i="3"/>
  <c r="O123" i="3"/>
  <c r="AA122" i="3"/>
  <c r="Y122" i="3"/>
  <c r="V122" i="3"/>
  <c r="T122" i="3"/>
  <c r="Q122" i="3"/>
  <c r="O122" i="3"/>
  <c r="AA121" i="3"/>
  <c r="Y121" i="3"/>
  <c r="V121" i="3"/>
  <c r="T121" i="3"/>
  <c r="Q121" i="3"/>
  <c r="O121" i="3"/>
  <c r="AA120" i="3"/>
  <c r="Y120" i="3"/>
  <c r="V120" i="3"/>
  <c r="T120" i="3"/>
  <c r="Q120" i="3"/>
  <c r="O120" i="3"/>
  <c r="AA119" i="3"/>
  <c r="Y119" i="3"/>
  <c r="V119" i="3"/>
  <c r="T119" i="3"/>
  <c r="Q119" i="3"/>
  <c r="O119" i="3"/>
  <c r="AA118" i="3"/>
  <c r="Y118" i="3"/>
  <c r="V118" i="3"/>
  <c r="T118" i="3"/>
  <c r="Q118" i="3"/>
  <c r="O118" i="3"/>
  <c r="Y117" i="3"/>
  <c r="T117" i="3"/>
  <c r="O117" i="3"/>
  <c r="AA116" i="3"/>
  <c r="Y116" i="3"/>
  <c r="V116" i="3"/>
  <c r="T116" i="3"/>
  <c r="Q116" i="3"/>
  <c r="O116" i="3"/>
  <c r="AA115" i="3"/>
  <c r="Y115" i="3"/>
  <c r="V115" i="3"/>
  <c r="T115" i="3"/>
  <c r="Q115" i="3"/>
  <c r="O115" i="3"/>
  <c r="AA114" i="3"/>
  <c r="Y114" i="3"/>
  <c r="V114" i="3"/>
  <c r="T114" i="3"/>
  <c r="Q114" i="3"/>
  <c r="O114" i="3"/>
  <c r="AA113" i="3"/>
  <c r="Y113" i="3"/>
  <c r="V113" i="3"/>
  <c r="T113" i="3"/>
  <c r="O113" i="3"/>
  <c r="AA112" i="3"/>
  <c r="Y112" i="3"/>
  <c r="V112" i="3"/>
  <c r="T112" i="3"/>
  <c r="Q112" i="3"/>
  <c r="O112" i="3"/>
  <c r="AA111" i="3"/>
  <c r="Y111" i="3"/>
  <c r="V111" i="3"/>
  <c r="T111" i="3"/>
  <c r="Q111" i="3"/>
  <c r="O111" i="3"/>
  <c r="AA110" i="3"/>
  <c r="Y110" i="3"/>
  <c r="V110" i="3"/>
  <c r="T110" i="3"/>
  <c r="Q110" i="3"/>
  <c r="O110" i="3"/>
  <c r="AA109" i="3"/>
  <c r="Y109" i="3"/>
  <c r="V109" i="3"/>
  <c r="T109" i="3"/>
  <c r="Q109" i="3"/>
  <c r="O109" i="3"/>
  <c r="AA108" i="3"/>
  <c r="Y108" i="3"/>
  <c r="V108" i="3"/>
  <c r="T108" i="3"/>
  <c r="Q108" i="3"/>
  <c r="O108" i="3"/>
  <c r="AA107" i="3"/>
  <c r="Y107" i="3"/>
  <c r="V107" i="3"/>
  <c r="T107" i="3"/>
  <c r="Q107" i="3"/>
  <c r="O107" i="3"/>
  <c r="AA106" i="3"/>
  <c r="Y106" i="3"/>
  <c r="V106" i="3"/>
  <c r="T106" i="3"/>
  <c r="Q106" i="3"/>
  <c r="O106" i="3"/>
  <c r="AA105" i="3"/>
  <c r="Y105" i="3"/>
  <c r="V105" i="3"/>
  <c r="T105" i="3"/>
  <c r="Q105" i="3"/>
  <c r="O105" i="3"/>
  <c r="AA104" i="3"/>
  <c r="Y104" i="3"/>
  <c r="V104" i="3"/>
  <c r="T104" i="3"/>
  <c r="Q104" i="3"/>
  <c r="O104" i="3"/>
  <c r="AA103" i="3"/>
  <c r="Y103" i="3"/>
  <c r="V103" i="3"/>
  <c r="T103" i="3"/>
  <c r="Q103" i="3"/>
  <c r="O103" i="3"/>
  <c r="AA102" i="3"/>
  <c r="Y102" i="3"/>
  <c r="V102" i="3"/>
  <c r="T102" i="3"/>
  <c r="Q102" i="3"/>
  <c r="O102" i="3"/>
  <c r="AA101" i="3"/>
  <c r="Y101" i="3"/>
  <c r="V101" i="3"/>
  <c r="T101" i="3"/>
  <c r="Q101" i="3"/>
  <c r="O101" i="3"/>
  <c r="V100" i="3"/>
  <c r="AA99" i="3"/>
  <c r="Y99" i="3"/>
  <c r="V99" i="3"/>
  <c r="T99" i="3"/>
  <c r="Q99" i="3"/>
  <c r="O99" i="3"/>
  <c r="Y97" i="3"/>
  <c r="T97" i="3"/>
  <c r="O97" i="3"/>
  <c r="Y95" i="3"/>
  <c r="T95" i="3"/>
  <c r="O95" i="3"/>
  <c r="Y94" i="3"/>
  <c r="T94" i="3"/>
  <c r="O94" i="3"/>
  <c r="Q94" i="3"/>
  <c r="V94" i="3" s="1"/>
  <c r="AA94" i="3" s="1"/>
  <c r="Y93" i="3"/>
  <c r="T93" i="3"/>
  <c r="O93" i="3"/>
  <c r="Q93" i="3"/>
  <c r="V93" i="3" s="1"/>
  <c r="AA93" i="3" s="1"/>
  <c r="Y92" i="3"/>
  <c r="T92" i="3"/>
  <c r="O92" i="3"/>
  <c r="Q92" i="3"/>
  <c r="V92" i="3" s="1"/>
  <c r="AA92" i="3" s="1"/>
  <c r="Y90" i="3"/>
  <c r="T90" i="3"/>
  <c r="O90" i="3"/>
  <c r="Q90" i="3"/>
  <c r="V90" i="3" s="1"/>
  <c r="AA90" i="3" s="1"/>
  <c r="Y86" i="3"/>
  <c r="T86" i="3"/>
  <c r="Q86" i="3"/>
  <c r="V86" i="3" s="1"/>
  <c r="AA86" i="3" s="1"/>
  <c r="O86" i="3"/>
  <c r="Y85" i="3"/>
  <c r="T85" i="3"/>
  <c r="Q85" i="3"/>
  <c r="V85" i="3" s="1"/>
  <c r="AA85" i="3" s="1"/>
  <c r="O85" i="3"/>
  <c r="Y81" i="3"/>
  <c r="T81" i="3"/>
  <c r="Q81" i="3"/>
  <c r="V81" i="3" s="1"/>
  <c r="AA81" i="3" s="1"/>
  <c r="O81" i="3"/>
  <c r="Y80" i="3"/>
  <c r="T80" i="3"/>
  <c r="Q80" i="3"/>
  <c r="V80" i="3" s="1"/>
  <c r="AA80" i="3" s="1"/>
  <c r="O80" i="3"/>
  <c r="Y78" i="3"/>
  <c r="T78" i="3"/>
  <c r="Q78" i="3"/>
  <c r="V78" i="3" s="1"/>
  <c r="AA78" i="3" s="1"/>
  <c r="O78" i="3"/>
  <c r="Y77" i="3"/>
  <c r="T77" i="3"/>
  <c r="Q77" i="3"/>
  <c r="V77" i="3" s="1"/>
  <c r="AA77" i="3" s="1"/>
  <c r="O77" i="3"/>
  <c r="Y76" i="3"/>
  <c r="T76" i="3"/>
  <c r="Q76" i="3"/>
  <c r="V76" i="3" s="1"/>
  <c r="AA76" i="3" s="1"/>
  <c r="O76" i="3"/>
  <c r="Y75" i="3"/>
  <c r="T75" i="3"/>
  <c r="Q75" i="3"/>
  <c r="V75" i="3" s="1"/>
  <c r="AA75" i="3" s="1"/>
  <c r="O75" i="3"/>
  <c r="AA74" i="3"/>
  <c r="Y74" i="3"/>
  <c r="T74" i="3"/>
  <c r="O74" i="3"/>
  <c r="Y73" i="3"/>
  <c r="V73" i="3"/>
  <c r="AA73" i="3" s="1"/>
  <c r="T73" i="3"/>
  <c r="O73" i="3"/>
  <c r="Y72" i="3"/>
  <c r="V72" i="3"/>
  <c r="AA72" i="3" s="1"/>
  <c r="T72" i="3"/>
  <c r="O72" i="3"/>
  <c r="Y71" i="3"/>
  <c r="T71" i="3"/>
  <c r="Q71" i="3"/>
  <c r="V71" i="3" s="1"/>
  <c r="AA71" i="3" s="1"/>
  <c r="O71" i="3"/>
  <c r="Y70" i="3"/>
  <c r="T70" i="3"/>
  <c r="Q70" i="3"/>
  <c r="V70" i="3" s="1"/>
  <c r="AA70" i="3" s="1"/>
  <c r="O70" i="3"/>
  <c r="Y69" i="3"/>
  <c r="V69" i="3"/>
  <c r="AA69" i="3" s="1"/>
  <c r="T69" i="3"/>
  <c r="O69" i="3"/>
  <c r="Y68" i="3"/>
  <c r="T68" i="3"/>
  <c r="Q68" i="3"/>
  <c r="V68" i="3" s="1"/>
  <c r="AA68" i="3" s="1"/>
  <c r="O68" i="3"/>
  <c r="Y66" i="3"/>
  <c r="T66" i="3"/>
  <c r="Q66" i="3"/>
  <c r="V66" i="3" s="1"/>
  <c r="AA66" i="3" s="1"/>
  <c r="O66" i="3"/>
  <c r="Y65" i="3"/>
  <c r="T65" i="3"/>
  <c r="Q65" i="3"/>
  <c r="V65" i="3" s="1"/>
  <c r="AA65" i="3" s="1"/>
  <c r="O65" i="3"/>
  <c r="Y63" i="3"/>
  <c r="T63" i="3"/>
  <c r="O63" i="3"/>
  <c r="Y61" i="3"/>
  <c r="T61" i="3"/>
  <c r="Q61" i="3"/>
  <c r="V61" i="3" s="1"/>
  <c r="AA61" i="3" s="1"/>
  <c r="O61" i="3"/>
  <c r="Y59" i="3"/>
  <c r="T59" i="3"/>
  <c r="O59" i="3"/>
  <c r="Y58" i="3"/>
  <c r="T58" i="3"/>
  <c r="O58" i="3"/>
  <c r="Y57" i="3"/>
  <c r="T57" i="3"/>
  <c r="O57" i="3"/>
  <c r="AA46" i="3"/>
  <c r="Y46" i="3"/>
  <c r="V46" i="3"/>
  <c r="T46" i="3"/>
  <c r="Q46" i="3"/>
  <c r="O46" i="3"/>
  <c r="L46" i="3"/>
  <c r="J46" i="3"/>
  <c r="AA45" i="3"/>
  <c r="Y45" i="3"/>
  <c r="V45" i="3"/>
  <c r="T45" i="3"/>
  <c r="Q45" i="3"/>
  <c r="O45" i="3"/>
  <c r="L45" i="3"/>
  <c r="J45" i="3"/>
  <c r="AA44" i="3"/>
  <c r="Y44" i="3"/>
  <c r="V44" i="3"/>
  <c r="T44" i="3"/>
  <c r="Q44" i="3"/>
  <c r="O44" i="3"/>
  <c r="L44" i="3"/>
  <c r="J44" i="3"/>
  <c r="AA43" i="3"/>
  <c r="Y43" i="3"/>
  <c r="V43" i="3"/>
  <c r="T43" i="3"/>
  <c r="Q43" i="3"/>
  <c r="O43" i="3"/>
  <c r="L43" i="3"/>
  <c r="J43" i="3"/>
  <c r="AA42" i="3"/>
  <c r="Y42" i="3"/>
  <c r="V42" i="3"/>
  <c r="T42" i="3"/>
  <c r="Q42" i="3"/>
  <c r="O42" i="3"/>
  <c r="L42" i="3"/>
  <c r="J42" i="3"/>
  <c r="AA41" i="3"/>
  <c r="Y41" i="3"/>
  <c r="V41" i="3"/>
  <c r="T41" i="3"/>
  <c r="Q41" i="3"/>
  <c r="O41" i="3"/>
  <c r="L41" i="3"/>
  <c r="J41" i="3"/>
  <c r="AA40" i="3"/>
  <c r="Y40" i="3"/>
  <c r="V40" i="3"/>
  <c r="T40" i="3"/>
  <c r="Q40" i="3"/>
  <c r="O40" i="3"/>
  <c r="L40" i="3"/>
  <c r="J40" i="3"/>
  <c r="AA39" i="3"/>
  <c r="Y39" i="3"/>
  <c r="V39" i="3"/>
  <c r="T39" i="3"/>
  <c r="Q39" i="3"/>
  <c r="O39" i="3"/>
  <c r="L39" i="3"/>
  <c r="J39" i="3"/>
  <c r="AA38" i="3"/>
  <c r="Y38" i="3"/>
  <c r="V38" i="3"/>
  <c r="T38" i="3"/>
  <c r="Q38" i="3"/>
  <c r="O38" i="3"/>
  <c r="L38" i="3"/>
  <c r="J38" i="3"/>
  <c r="AA37" i="3"/>
  <c r="Y37" i="3"/>
  <c r="V37" i="3"/>
  <c r="T37" i="3"/>
  <c r="Q37" i="3"/>
  <c r="O37" i="3"/>
  <c r="L37" i="3"/>
  <c r="J37" i="3"/>
  <c r="AA36" i="3"/>
  <c r="Y36" i="3"/>
  <c r="V36" i="3"/>
  <c r="T36" i="3"/>
  <c r="Q36" i="3"/>
  <c r="O36" i="3"/>
  <c r="L36" i="3"/>
  <c r="J36" i="3"/>
  <c r="AA35" i="3"/>
  <c r="Y35" i="3"/>
  <c r="V35" i="3"/>
  <c r="T35" i="3"/>
  <c r="Q35" i="3"/>
  <c r="O35" i="3"/>
  <c r="L35" i="3"/>
  <c r="J35" i="3"/>
  <c r="AA34" i="3"/>
  <c r="Y34" i="3"/>
  <c r="V34" i="3"/>
  <c r="T34" i="3"/>
  <c r="Q34" i="3"/>
  <c r="O34" i="3"/>
  <c r="L34" i="3"/>
  <c r="J34" i="3"/>
  <c r="AA33" i="3"/>
  <c r="Y33" i="3"/>
  <c r="V33" i="3"/>
  <c r="T33" i="3"/>
  <c r="Q33" i="3"/>
  <c r="O33" i="3"/>
  <c r="L33" i="3"/>
  <c r="J33" i="3"/>
  <c r="AA32" i="3"/>
  <c r="Y32" i="3"/>
  <c r="V32" i="3"/>
  <c r="T32" i="3"/>
  <c r="Q32" i="3"/>
  <c r="O32" i="3"/>
  <c r="L32" i="3"/>
  <c r="J32" i="3"/>
  <c r="AA31" i="3"/>
  <c r="Y31" i="3"/>
  <c r="V31" i="3"/>
  <c r="T31" i="3"/>
  <c r="Q31" i="3"/>
  <c r="O31" i="3"/>
  <c r="L31" i="3"/>
  <c r="J31" i="3"/>
  <c r="AA30" i="3"/>
  <c r="Y30" i="3"/>
  <c r="V30" i="3"/>
  <c r="T30" i="3"/>
  <c r="Q30" i="3"/>
  <c r="O30" i="3"/>
  <c r="L30" i="3"/>
  <c r="J30" i="3"/>
  <c r="AA29" i="3"/>
  <c r="Y29" i="3"/>
  <c r="V29" i="3"/>
  <c r="T29" i="3"/>
  <c r="Q29" i="3"/>
  <c r="O29" i="3"/>
  <c r="L29" i="3"/>
  <c r="J29" i="3"/>
  <c r="AA28" i="3"/>
  <c r="Y28" i="3"/>
  <c r="V28" i="3"/>
  <c r="T28" i="3"/>
  <c r="Q28" i="3"/>
  <c r="O28" i="3"/>
  <c r="L28" i="3"/>
  <c r="J28" i="3"/>
  <c r="AA27" i="3"/>
  <c r="Y27" i="3"/>
  <c r="V27" i="3"/>
  <c r="T27" i="3"/>
  <c r="Q27" i="3"/>
  <c r="O27" i="3"/>
  <c r="L27" i="3"/>
  <c r="J27" i="3"/>
  <c r="AA26" i="3"/>
  <c r="Y26" i="3"/>
  <c r="V26" i="3"/>
  <c r="T26" i="3"/>
  <c r="Q26" i="3"/>
  <c r="O26" i="3"/>
  <c r="L26" i="3"/>
  <c r="J26" i="3"/>
  <c r="AA23" i="3"/>
  <c r="Y23" i="3"/>
  <c r="V23" i="3"/>
  <c r="T23" i="3"/>
  <c r="Q23" i="3"/>
  <c r="O23" i="3"/>
  <c r="L23" i="3"/>
  <c r="J23" i="3"/>
  <c r="AA22" i="3"/>
  <c r="Y22" i="3"/>
  <c r="V22" i="3"/>
  <c r="T22" i="3"/>
  <c r="Q22" i="3"/>
  <c r="O22" i="3"/>
  <c r="L22" i="3"/>
  <c r="J22" i="3"/>
  <c r="AA21" i="3"/>
  <c r="Y21" i="3"/>
  <c r="V21" i="3"/>
  <c r="T21" i="3"/>
  <c r="Q21" i="3"/>
  <c r="O21" i="3"/>
  <c r="L21" i="3"/>
  <c r="J21" i="3"/>
  <c r="AA20" i="3"/>
  <c r="Y20" i="3"/>
  <c r="V20" i="3"/>
  <c r="T20" i="3"/>
  <c r="Q20" i="3"/>
  <c r="O20" i="3"/>
  <c r="L20" i="3"/>
  <c r="J20" i="3"/>
  <c r="AA19" i="3"/>
  <c r="Y19" i="3"/>
  <c r="V19" i="3"/>
  <c r="T19" i="3"/>
  <c r="Q19" i="3"/>
  <c r="O19" i="3"/>
  <c r="L19" i="3"/>
  <c r="J19" i="3"/>
  <c r="AA18" i="3"/>
  <c r="Y18" i="3"/>
  <c r="V18" i="3"/>
  <c r="T18" i="3"/>
  <c r="Q18" i="3"/>
  <c r="O18" i="3"/>
  <c r="L18" i="3"/>
  <c r="J18" i="3"/>
  <c r="AA17" i="3"/>
  <c r="Y17" i="3"/>
  <c r="V17" i="3"/>
  <c r="T17" i="3"/>
  <c r="Q17" i="3"/>
  <c r="O17" i="3"/>
  <c r="L17" i="3"/>
  <c r="J17" i="3"/>
  <c r="AA16" i="3"/>
  <c r="Y16" i="3"/>
  <c r="V16" i="3"/>
  <c r="T16" i="3"/>
  <c r="Q16" i="3"/>
  <c r="O16" i="3"/>
  <c r="L16" i="3"/>
  <c r="J16" i="3"/>
  <c r="AA15" i="3"/>
  <c r="Y15" i="3"/>
  <c r="V15" i="3"/>
  <c r="T15" i="3"/>
  <c r="Q15" i="3"/>
  <c r="O15" i="3"/>
  <c r="L15" i="3"/>
  <c r="J15" i="3"/>
  <c r="AA14" i="3"/>
  <c r="Y14" i="3"/>
  <c r="V14" i="3"/>
  <c r="T14" i="3"/>
  <c r="Q14" i="3"/>
  <c r="O14" i="3"/>
  <c r="L14" i="3"/>
  <c r="J14" i="3"/>
  <c r="AA13" i="3"/>
  <c r="Y13" i="3"/>
  <c r="V13" i="3"/>
  <c r="T13" i="3"/>
  <c r="Q13" i="3"/>
  <c r="O13" i="3"/>
  <c r="L13" i="3"/>
  <c r="J13" i="3"/>
  <c r="AA12" i="3"/>
  <c r="Y12" i="3"/>
  <c r="V12" i="3"/>
  <c r="T12" i="3"/>
  <c r="Q12" i="3"/>
  <c r="O12" i="3"/>
  <c r="L12" i="3"/>
  <c r="J12" i="3"/>
  <c r="AA11" i="3"/>
  <c r="Y11" i="3"/>
  <c r="V11" i="3"/>
  <c r="T11" i="3"/>
  <c r="Q11" i="3"/>
  <c r="O11" i="3"/>
  <c r="L11" i="3"/>
  <c r="J11" i="3"/>
  <c r="AA10" i="3"/>
  <c r="Y10" i="3"/>
  <c r="V10" i="3"/>
  <c r="T10" i="3"/>
  <c r="Q10" i="3"/>
  <c r="O10" i="3"/>
  <c r="L10" i="3"/>
  <c r="J10" i="3"/>
  <c r="J117" i="3" l="1"/>
  <c r="Q117" i="3"/>
  <c r="L117" i="3"/>
  <c r="V117"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GJ OMAÑA</author>
    <author>CASA</author>
    <author>Lenovo</author>
  </authors>
  <commentList>
    <comment ref="C7" authorId="0" shapeId="0" xr:uid="{00000000-0006-0000-0000-000001000000}">
      <text>
        <r>
          <rPr>
            <b/>
            <sz val="9"/>
            <rFont val="Tahoma"/>
            <charset val="134"/>
          </rPr>
          <t>GJ OMAÑA:</t>
        </r>
        <r>
          <rPr>
            <sz val="9"/>
            <rFont val="Tahoma"/>
            <charset val="134"/>
          </rPr>
          <t xml:space="preserve">
</t>
        </r>
        <r>
          <rPr>
            <sz val="18"/>
            <rFont val="Tahoma"/>
            <charset val="134"/>
          </rPr>
          <t xml:space="preserve">Para los procesos misionales tener en cuenta als metas vinculadas al Plan de desarrollo departamental 2020-2023 </t>
        </r>
      </text>
    </comment>
    <comment ref="D7" authorId="0" shapeId="0" xr:uid="{00000000-0006-0000-0000-000002000000}">
      <text>
        <r>
          <rPr>
            <b/>
            <sz val="8"/>
            <rFont val="Tahoma"/>
            <charset val="134"/>
          </rPr>
          <t>GJ OMAÑA:</t>
        </r>
        <r>
          <rPr>
            <sz val="16"/>
            <rFont val="Tahoma"/>
            <charset val="134"/>
          </rPr>
          <t xml:space="preserve">
para el desarroollo de las actividades recordar la el area de aseguramiento los cambio que se realizaron en la vigencia 2020 y para el area de prestacion de servicios la incorporacion de las actividades de los recursos enviados a los municipios que se mencionaron en la reunion con el profesional Ernesto Sanchez  para el grupo de recursos humanos recordar las actividades realizadas desde el SGSST.
</t>
        </r>
      </text>
    </comment>
    <comment ref="U8" authorId="1" shapeId="0" xr:uid="{00000000-0006-0000-0000-000003000000}">
      <text>
        <r>
          <rPr>
            <sz val="10"/>
            <rFont val="Tahoma"/>
            <charset val="134"/>
          </rPr>
          <t>Sustentar la razón del incumplimiento del indicador o  en caso contrario cual es el impacto generado</t>
        </r>
      </text>
    </comment>
    <comment ref="Z8" authorId="1" shapeId="0" xr:uid="{00000000-0006-0000-0000-000004000000}">
      <text>
        <r>
          <rPr>
            <sz val="10"/>
            <rFont val="Tahoma"/>
            <charset val="134"/>
          </rPr>
          <t>Sustentar la razón del incumplimiento del indicador o  en caso contrario cual es el impacto generado</t>
        </r>
      </text>
    </comment>
    <comment ref="F207" authorId="2" shapeId="0" xr:uid="{00000000-0006-0000-0000-000005000000}">
      <text>
        <r>
          <rPr>
            <b/>
            <sz val="9"/>
            <color indexed="81"/>
            <rFont val="Tahoma"/>
            <charset val="1"/>
          </rPr>
          <t>Lenovo:</t>
        </r>
        <r>
          <rPr>
            <sz val="9"/>
            <color indexed="81"/>
            <rFont val="Tahoma"/>
            <charset val="1"/>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GESTIONSP 02</author>
  </authors>
  <commentList>
    <comment ref="I222" authorId="0" shapeId="0" xr:uid="{00000000-0006-0000-0100-000001000000}">
      <text>
        <r>
          <rPr>
            <b/>
            <sz val="9"/>
            <rFont val="Tahoma"/>
            <charset val="134"/>
          </rPr>
          <t xml:space="preserve">Cargar a 30 enero/21-ejecucion (IV) tri/20 </t>
        </r>
        <r>
          <rPr>
            <sz val="9"/>
            <rFont val="Tahoma"/>
            <charset val="134"/>
          </rPr>
          <t xml:space="preserve">
</t>
        </r>
      </text>
    </comment>
    <comment ref="I226" authorId="0" shapeId="0" xr:uid="{00000000-0006-0000-0100-000002000000}">
      <text>
        <r>
          <rPr>
            <b/>
            <sz val="9"/>
            <rFont val="Tahoma"/>
            <charset val="134"/>
          </rPr>
          <t xml:space="preserve">Cargar a 30 enero/21-ejecucion (IV) tri/20 </t>
        </r>
        <r>
          <rPr>
            <sz val="9"/>
            <rFont val="Tahoma"/>
            <charset val="134"/>
          </rPr>
          <t xml:space="preserve">
</t>
        </r>
      </text>
    </comment>
    <comment ref="I227" authorId="0" shapeId="0" xr:uid="{00000000-0006-0000-0100-000003000000}">
      <text>
        <r>
          <rPr>
            <b/>
            <sz val="9"/>
            <rFont val="Tahoma"/>
            <charset val="134"/>
          </rPr>
          <t xml:space="preserve">Revisar a 30 enero/21-El cargue del PAS/21 y ejecucion (IV) tri/20 </t>
        </r>
        <r>
          <rPr>
            <sz val="9"/>
            <rFont val="Tahoma"/>
            <charset val="134"/>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Luz Miriam Diaz Diaz</author>
  </authors>
  <commentList>
    <comment ref="G37" authorId="0" shapeId="0" xr:uid="{00000000-0006-0000-0900-000001000000}">
      <text>
        <r>
          <rPr>
            <sz val="12"/>
            <rFont val="Tahoma"/>
            <charset val="134"/>
          </rPr>
          <t>Escriba el nombre completo de la entidad</t>
        </r>
      </text>
    </comment>
    <comment ref="G39" authorId="0" shapeId="0" xr:uid="{00000000-0006-0000-0900-000002000000}">
      <text>
        <r>
          <rPr>
            <sz val="10"/>
            <rFont val="Tahoma"/>
            <charset val="134"/>
          </rPr>
          <t>Seleccione el sector al que pertenece la entidad (sólo para entidades del orden nacional)</t>
        </r>
      </text>
    </comment>
    <comment ref="M39" authorId="0" shapeId="0" xr:uid="{00000000-0006-0000-0900-000003000000}">
      <text>
        <r>
          <rPr>
            <sz val="10"/>
            <rFont val="Tahoma"/>
            <charset val="134"/>
          </rPr>
          <t>Seleccione el orden al que pertenece la entidad (nacional o territorial)</t>
        </r>
        <r>
          <rPr>
            <sz val="9"/>
            <rFont val="Tahoma"/>
            <charset val="134"/>
          </rPr>
          <t xml:space="preserve">
</t>
        </r>
      </text>
    </comment>
    <comment ref="G41" authorId="0" shapeId="0" xr:uid="{00000000-0006-0000-0900-000004000000}">
      <text>
        <r>
          <rPr>
            <sz val="10"/>
            <rFont val="Tahoma"/>
            <charset val="134"/>
          </rPr>
          <t>Seleccione el departamento donde está ubicada la entidad (solo para entidades del orden territorial)</t>
        </r>
      </text>
    </comment>
    <comment ref="M41" authorId="0" shapeId="0" xr:uid="{00000000-0006-0000-0900-000005000000}">
      <text>
        <r>
          <rPr>
            <sz val="10"/>
            <rFont val="Tahoma"/>
            <charset val="134"/>
          </rPr>
          <t>Seleccione el año en que va a presentar la propuesta de racionalización</t>
        </r>
        <r>
          <rPr>
            <sz val="9"/>
            <rFont val="Tahoma"/>
            <charset val="134"/>
          </rPr>
          <t xml:space="preserve">
</t>
        </r>
      </text>
    </comment>
    <comment ref="G43" authorId="0" shapeId="0" xr:uid="{00000000-0006-0000-0900-000006000000}">
      <text>
        <r>
          <rPr>
            <sz val="12"/>
            <rFont val="Tahoma"/>
            <charset val="134"/>
          </rPr>
          <t>Escriba el nombre del Municipio donde se ubica la entidad (sólo para entidades del orden territorial)</t>
        </r>
      </text>
    </comment>
  </commentList>
</comments>
</file>

<file path=xl/sharedStrings.xml><?xml version="1.0" encoding="utf-8"?>
<sst xmlns="http://schemas.openxmlformats.org/spreadsheetml/2006/main" count="2177" uniqueCount="1214">
  <si>
    <t>DIRECCIONAMIENTO ESTRATEGICO</t>
  </si>
  <si>
    <t>Código: F-DE-PE30-02</t>
  </si>
  <si>
    <t>MONITOREO, SEGUIMIENTO Y EVALUACION DEL PLAN DE ACCION INSTITUCIONAL</t>
  </si>
  <si>
    <t>Fecha Aprobación:
08/06/17</t>
  </si>
  <si>
    <t>Versión: 01</t>
  </si>
  <si>
    <t>Pagina ___ de ___</t>
  </si>
  <si>
    <r>
      <rPr>
        <b/>
        <sz val="14"/>
        <rFont val="Arial"/>
        <charset val="134"/>
      </rPr>
      <t xml:space="preserve">Vigencia: </t>
    </r>
    <r>
      <rPr>
        <b/>
        <u/>
        <sz val="14"/>
        <rFont val="Arial"/>
        <charset val="134"/>
      </rPr>
      <t>2025</t>
    </r>
  </si>
  <si>
    <t xml:space="preserve">MACROPROCESO </t>
  </si>
  <si>
    <t>GRUPO, SUBGRUPO O DEPENDENCIA RESPONSABLE</t>
  </si>
  <si>
    <t>META</t>
  </si>
  <si>
    <t>ACTIVIDADES</t>
  </si>
  <si>
    <t>EVIDENCIA</t>
  </si>
  <si>
    <t>INDICADOR</t>
  </si>
  <si>
    <t>MONITOREO, SEGUIMIENTO Y EVALUACION - I TRIMESTRE</t>
  </si>
  <si>
    <t>MONITOREO, SEGUIMIENTO Y EVALUACION - II TRIMESTRE</t>
  </si>
  <si>
    <t>MONITOREO, SEGUIMIENTO Y EVALUACION - III TRIMESTRE</t>
  </si>
  <si>
    <t>MONITOREO, SEGUIMIENTO Y EVALUACION - IV TRIMESTRE</t>
  </si>
  <si>
    <t>RESULTADO DEL INDICADOR</t>
  </si>
  <si>
    <t>Observaciones</t>
  </si>
  <si>
    <t>Acumulado trimestre</t>
  </si>
  <si>
    <t>Acumulado al Segundo Trimestre</t>
  </si>
  <si>
    <t>Acumulado al Tercer Trimestre</t>
  </si>
  <si>
    <t>Acumulado Anual</t>
  </si>
  <si>
    <t>FORMULA</t>
  </si>
  <si>
    <t xml:space="preserve">NUMERO DE ACTIVIDADES
PROGRAMADAS PARA LA VIGENCIA </t>
  </si>
  <si>
    <t>numerador
(ejecutado)</t>
  </si>
  <si>
    <t>denominador
(programado)</t>
  </si>
  <si>
    <t>% de Cumplimiento
I Trimestre</t>
  </si>
  <si>
    <t>% de Cumplimiento
II Trimestre</t>
  </si>
  <si>
    <t>% Cumplimiento
III Trimestre</t>
  </si>
  <si>
    <t>% de Cumplimiento
IV Trimestre</t>
  </si>
  <si>
    <t>Direccionamiento
Estrategico</t>
  </si>
  <si>
    <t>Coordinación  de Planeación y Participación Social</t>
  </si>
  <si>
    <t>Avances esperados y ejecutados en los Informes de Gestion, Planes de Accion. 
Logro de Metas Planteadas 
Mejoramiento de Gestión</t>
  </si>
  <si>
    <t>Asistencia tecnica en la formulacion del Plan de Acción Institucional 2025 programado con Coordinadores de Grupos, Subgrupos y Dimensiones del PDSP,  Planeación y el Director del IDS</t>
  </si>
  <si>
    <t>Plan de Acción  Institutocional 2025</t>
  </si>
  <si>
    <t>Coordinación  de Planeación</t>
  </si>
  <si>
    <t>N/A</t>
  </si>
  <si>
    <t>Elaboración de  plan de Accion  institucional 2025</t>
  </si>
  <si>
    <t>Documento Plan de Accion Revisado y consolidado</t>
  </si>
  <si>
    <t>Coordinación  de Planeación, Grupos, Subgrupos y Dimensiones del PDSP</t>
  </si>
  <si>
    <t>Elaboración de Informe de Evaluación y Seguimiento trimestralmente del Plan de Acción Institucional 2025</t>
  </si>
  <si>
    <t>Documento Informe de Gestion Revisado y consolidado</t>
  </si>
  <si>
    <t xml:space="preserve"> (Informe avance Plan de accion / informes de seguimiento planeados en el año)  * 100 </t>
  </si>
  <si>
    <t>Formulacion y consolidacion de plan de desarrollo departamental  para el sector salud 
Logro de Metas Planteadas 
Mejoramiento de Gestión</t>
  </si>
  <si>
    <t>Participacion en mesas de concertacion realizadas en las subregiones para el desarrollo de la consolidacion de nuevo plan de desarrollo departamentan para periodo de gobierno 2024-2027</t>
  </si>
  <si>
    <t>Documento establecido por parte de equipo tecnico - Gobernacion</t>
  </si>
  <si>
    <t>(Metas alcanzadas por la entidad para la vigencia/ Total metas planeadas por la entidad en la vigencia) * 100</t>
  </si>
  <si>
    <t>Revisión metas e indicadores de ejecucion con respecto a lo definido en plan de desarrollo departamental para el sector salud en el periodo de gobierno 2024-2027</t>
  </si>
  <si>
    <t>Documento previamente entregado y Actas</t>
  </si>
  <si>
    <t xml:space="preserve">Presentación a los Miembros del CTSSS, Asamblea Departamental y al Sr.Gobernador junto al procesos de rendicion de cuentas </t>
  </si>
  <si>
    <t xml:space="preserve">elaboracion y socializacion de informe </t>
  </si>
  <si>
    <t xml:space="preserve">informes entregados y socializados </t>
  </si>
  <si>
    <t>Coordinación  de Planeación, Grupos, Subgrupos y Dimensiones del PDSP y Sistemas de Informacion - Control Interno</t>
  </si>
  <si>
    <t>Avances esperados en el Plan Anticorrupcion, acciones preventivas, correctivas y de mejoramiento.</t>
  </si>
  <si>
    <t>Realizar mesas de trabajo para identificar los riesgos de corrupcion de la Entidad</t>
  </si>
  <si>
    <t xml:space="preserve">Actas de Reuniones y firmas de asistencias
</t>
  </si>
  <si>
    <t>Numero de capacitaciones realizadas / Numero de capacitaciones programadas</t>
  </si>
  <si>
    <t>Coordinación  de Planeación y Sistemas de Informacion - Control Interno</t>
  </si>
  <si>
    <t>Elaborar el Plan Anticorrupcion de la Entidad 2025</t>
  </si>
  <si>
    <t>Documento elaborado</t>
  </si>
  <si>
    <t>Oficina de Planeacion y Sistemas de Informacion y Oficina de Control Interno</t>
  </si>
  <si>
    <t xml:space="preserve">Publicar en la web el Plan de Anticorrupcion </t>
  </si>
  <si>
    <t>página web web institucional - del Plan anticorrupcion</t>
  </si>
  <si>
    <t xml:space="preserve">Dirección y Oficina de Planeacion </t>
  </si>
  <si>
    <t>Socializar e informar sobre el Plan de Anticorrupcion  y de Atencion al Ciudadano a LA Dirección y todos los Coordinadores de la Entidad.</t>
  </si>
  <si>
    <t xml:space="preserve">(Numero de  socializaciones realizadas / Numero Socializaciones programadas)  *  100
</t>
  </si>
  <si>
    <t>Coordinación  de Planeación y Sistemas de Informacion</t>
  </si>
  <si>
    <t>Cumplir con los lineamientos del Ministerio de Salud en cuanto al Plan Territorial de Salud</t>
  </si>
  <si>
    <t>Brindar apoyo técnico a nivel institucional en los  procesos de adaptación y adopción de los contenidos establecidos en el Plan Decenal de Salud Publica en cada cuatrenio a través del Plan Territorial de Salud (Departamento y Municipios) mediante reuniones o informes con el equipo  técnico (sector salud) para la formulación, implementación, monitoreo y evaluación del plan territorial de salud del departamento en cumplimiento de la Res. 0545 de fecha  27/11/14 de l Gobierno Departamental  y la Res.  No. 02230 de fecha  7/07/17 del IDS.</t>
  </si>
  <si>
    <t xml:space="preserve">Actas con asistencias a las reuniones, informes y circulares informativas. </t>
  </si>
  <si>
    <t>Sumatoria de estrategias presentadas para la adopcion del plan Decenal</t>
  </si>
  <si>
    <t>Relizar monitoreo los avances en el cargue de la plataforma e Informe del reporte avance cargue en Portal Web del PTS del Departamento y brindar asesoria a los responsables del monitoreo por parte de las 8 dimensiones transversales y las 2 dimensiones prioritarias del PTS, como integrantes del equipo técnico territorial para la formulación, implementación, monitoreo y evaluación del plan territorial de salud del departamento</t>
  </si>
  <si>
    <t>(Número de acciones implementadas/número de acciones propuestas en la estrategia) * 100</t>
  </si>
  <si>
    <t>Coordinación  de Planeación (infraestructura)</t>
  </si>
  <si>
    <t>Desarrollar el Documento del Plan de Desarrollo 2024-2027 y Plan Territorial de Salud</t>
  </si>
  <si>
    <t>Presentación y aprobación del plan de acción en salud-pas y el componente operativo anual de inversiones coai 2025 ante el consejo de gobierno</t>
  </si>
  <si>
    <t>Acta de Consejo de gobierno y listado de asistencias</t>
  </si>
  <si>
    <t>Coordinación  de Planeación, Control Interno y Dirección</t>
  </si>
  <si>
    <t>Participacion en el proceso de diagnostico  formulacion y aprobacion del plan de desarrollo departamental 2024-2027 y Plan Territorial de Salud</t>
  </si>
  <si>
    <t>Ordenanza de aprobacion y documento plan de desarrollo Dptal y PTS</t>
  </si>
  <si>
    <t xml:space="preserve">(Numero de  capacitaciones realizadas / Numero capacitaciones programadas)  *  100
</t>
  </si>
  <si>
    <t>Todos los Grupos, subgrupos - Oficina de Planeacion y Sistemas de Informacion</t>
  </si>
  <si>
    <t>Cumplimiento de la Resolución 2003 de 2014 para la vigencia 2016</t>
  </si>
  <si>
    <t>Asesorar y verificar el cumplimento del estandar de infraestructura fisica de la Resolución 3100 de 2014</t>
  </si>
  <si>
    <t>Plano revisado y firmado</t>
  </si>
  <si>
    <t>Todas las dependencias</t>
  </si>
  <si>
    <t>Cumplir con la entrega de informes oportunos a los diferentes Entes de Control</t>
  </si>
  <si>
    <t xml:space="preserve">Revisar, verificar y consolidar la información solicitada por los diferentes Entes de Control </t>
  </si>
  <si>
    <t>Documentos</t>
  </si>
  <si>
    <t xml:space="preserve">Coordinación de Archivo                               </t>
  </si>
  <si>
    <t>Fomentar la cultura de gestión de proyectos del Instituto Departamental de Salud</t>
  </si>
  <si>
    <t xml:space="preserve">Apoyar la realización de los proyectos de Inversión del Instituto Departamental de salud , para acceder a la asignación de recursos.                                              
Apoyar el levantamiento de información para fundamentar el marco lógico de proyectos de Inversión del Instituto Departamental e salud.
Radicar los proyectos de inversión en el banco de proyectos de planeacion departamental para la asignacion de codigo BPIN.
</t>
  </si>
  <si>
    <t>Fichas MGA WEB
Inscirpcion Sistema 
Interno de Radicacion de Proyectos
Radicacion Banco de Proyectos de la Gobernacion</t>
  </si>
  <si>
    <t>Sumatoria de proyectos  de inversion del Instituto relacionados en el banco de proyectos</t>
  </si>
  <si>
    <t>Oficina de Planeacion -Coordinación de Archivo</t>
  </si>
  <si>
    <t>Dar cumplimiento a las politicas y lineamientos  del modelo integrado de planeacion y gestion MIPG</t>
  </si>
  <si>
    <t>Revisar los diferenctes documentos (caracterizacion, procedimientos, formatos) referentes al sistema integrado de gestión  y proponer ajustes a los mismos.</t>
  </si>
  <si>
    <t xml:space="preserve">Documentos recibidos para ajustes y aprobación en el sistema integrado de gestion </t>
  </si>
  <si>
    <t>Dirección, Coordinadores de Grupos, subgrupos y dependencias del IDS y la oficina de planeación</t>
  </si>
  <si>
    <t xml:space="preserve">No. de documentos analisadospor el SIG  y evaluados / total de documentos entregados. </t>
  </si>
  <si>
    <t>Realizar la  emision, distribución y control de documentos del sistema de gestion de la calidad.</t>
  </si>
  <si>
    <t>Control de documentos y registros</t>
  </si>
  <si>
    <t xml:space="preserve"># de procesos aplicando la actualizacion modificacion de sus procedimientos en busca del lineamiento del MIPG (reuniones y/o asistencias tecnicas) / total de procesos de la instituto departamental de salud </t>
  </si>
  <si>
    <t>No.de documentos aprobados por direccion y publicados / total de documentos entregados al SIG</t>
  </si>
  <si>
    <t xml:space="preserve">Desarrollo de gestiones ante la Gobernacion del Deaprtamento en la aprobacion de las TRD para el IDS </t>
  </si>
  <si>
    <t>Documento actualizado y aprobado</t>
  </si>
  <si>
    <t>Planeación y Archivo</t>
  </si>
  <si>
    <t xml:space="preserve">concepto entregado por parte de Archivo General del departamento </t>
  </si>
  <si>
    <t>seguimiento al Plan Institucional de Archivos - PINAR</t>
  </si>
  <si>
    <t>Formular plan de mejoramiento archivistico</t>
  </si>
  <si>
    <t>Documento elaborado y aprobado</t>
  </si>
  <si>
    <t>Planeación y Sistemas de Inf</t>
  </si>
  <si>
    <t xml:space="preserve"> Diagnostico Integral de Archivos</t>
  </si>
  <si>
    <t xml:space="preserve">Cronograma, actas, listado de asistencia </t>
  </si>
  <si>
    <t>Planeación</t>
  </si>
  <si>
    <t>Actas de reunion y entrega de formatos de seguimiento a planes de mejora</t>
  </si>
  <si>
    <t>Desarrollar capacitaciones y asistencias tecnicas todos los actores del sistema.</t>
  </si>
  <si>
    <t>Cronograma de capacitación y/o asistencia técnica
Actas y listados de asistencias</t>
  </si>
  <si>
    <t xml:space="preserve">No. de capacitaciones realizadas en pro del SIG / total de capacitaciones programadas </t>
  </si>
  <si>
    <t>Apoyar tecnicamente en las auditorias realizadas por los entes de control.</t>
  </si>
  <si>
    <t xml:space="preserve">Plan Anual de Auditoria
Cronograma de Auditoria
</t>
  </si>
  <si>
    <t>Planeación - Control Interno y Dirección</t>
  </si>
  <si>
    <t xml:space="preserve">No. de auditorias y capacitaciones externas al ids / total de auditorias y capacitaciones asistidas </t>
  </si>
  <si>
    <t>Realización del Comité de Gestion y Desempeño de MIPG</t>
  </si>
  <si>
    <t>Actas y listado de asistencias</t>
  </si>
  <si>
    <t>Planeación, Sistemas de Información y Control Interno</t>
  </si>
  <si>
    <t>Numero de reuniones realizadas de Comites/ Numero de reuniones programadas de Comites</t>
  </si>
  <si>
    <t>Cumplir con los estandares de la Normatividad de la Ley General de Archivo</t>
  </si>
  <si>
    <t>Seguimiento y revisión a las tareas de clasificación, organización, descripcion, actualización  e identificacion de los inventariós documentales de los archivos de gestión de todas las oficinas productoras</t>
  </si>
  <si>
    <t>cronograma - inventarios documental</t>
  </si>
  <si>
    <t xml:space="preserve">Radicar proyecto de fortalecimiento de la gestion documental del instituto departamental de salud presentado en la gobernacion departamental  </t>
  </si>
  <si>
    <t xml:space="preserve">correos institucionales,  comunicaciones </t>
  </si>
  <si>
    <t>Recepción, verificación, radicación en el SIEDOC Documental y distribución de la correspondencia externa recibida.</t>
  </si>
  <si>
    <t>Numero de radicados y registros en el SIEDOC documental</t>
  </si>
  <si>
    <t>Atención a consulta  y prestamo de Documentos en el archivo central</t>
  </si>
  <si>
    <t>Numero de consultas</t>
  </si>
  <si>
    <t>Fortalecer la Unidad de Archivo y correspondencia en equipos de digitalización e insumos archivisticos , teniendo en cuental la proyeccion del Recurso humano en la vigencia 2024-2027</t>
  </si>
  <si>
    <t xml:space="preserve">oficios de gestion radicados en planeacion departamental </t>
  </si>
  <si>
    <t xml:space="preserve">Capacitar al personal de la Institucion de acuerdo con las necesidades detectadas en los procesos de Gestión Documental. </t>
  </si>
  <si>
    <t>Cronograma, registro fotografico,Listado de Asistencias y Actas de capacitaciones</t>
  </si>
  <si>
    <t xml:space="preserve"> (Numero de capacitaciones realizadas / Numero capacitaciones  programadas)  *  100</t>
  </si>
  <si>
    <t>Direccionamiento</t>
  </si>
  <si>
    <t xml:space="preserve">Programar jornadas de fumigación y desinfeccion a los archivos </t>
  </si>
  <si>
    <t>Cronograma - comunicaciones</t>
  </si>
  <si>
    <t>Estrategico</t>
  </si>
  <si>
    <t>Concientizar en la entidad la importancia de la implementación de la Política Digital</t>
  </si>
  <si>
    <t>Dar seguimiento al PETI y al Sistema de Gestión de Seguridad Informática
Aplicar los lineamientos TIC para el Estado, TIC para la sociedad y los elementos habilitadores de la Política Digital
Dar seguimiento al Plan de Seguridad y Privacidad de la Información
Realizar el proceso de transición al protocolo IPv6 en convivencia con el protocolo IPv4
Dar seguimiento al Plan de Acción de Gobierno Digital
Dar continuidad al programa de correcta disposición final de los residuos tecnológicos - RAEE de acuerdo con la normatividad del gobierno nacional</t>
  </si>
  <si>
    <t>Planes PETI, Plan de tratamiento de riesgos de Seguridad y Privacidad de la Información y Plan de Seguridad y Privacidad de la Información  publicados en la página web institucional.
Presentación del seguimiento a los planes PETI, Plan de tratamiento de riesgos de Seguridad y Privacidad de la Información y Plan de Seguridad y Privacidad de la Información ante el Comité Institucional de Gestión y Desempeño 
Entrega al distribuidor autorizado  de los elementos de la Entidad con concepto de improductivos, obsoletos
y  que se encuentran en mal estado</t>
  </si>
  <si>
    <t>Sistemas de Información</t>
  </si>
  <si>
    <t>Planes de Gobierno Digital elaborados/Total de planes requeridos por normatividad  * 100</t>
  </si>
  <si>
    <t xml:space="preserve">Fortalecer  la  implementación de la Política de Gobierno Digital en la entidad. </t>
  </si>
  <si>
    <t>Hacer seguimiento a los planes liderados por la oficina de Sistemas de Informacion según lineamientos de Mintic:
- Plan Estratégico de Tecnologías de la Información y las Comunicaciones - PETI
- Plan de tratamiento de riesgos de Seguridad y Privacidad de la Información
- Plan de Seguridad y Privacidad de la Información
- Plan de Mantenimiento de Servicios Tecnológicos</t>
  </si>
  <si>
    <t xml:space="preserve">Planes implementados: Plan Estratégico de Tecnologías de la Información y las Comunicaciones - PETI, Plan de tratamiento de riesgos de Seguridad y Privacidad de la Información, Plan de Seguridad y Privacidad de la Información Y  Plan de Mantenimiento de Servicios Tecnológicos  publicados en la página web institucional.
Presentación ante el Comité Institucional de Gestión y Desempeño
del seguimiento a los planes implementados.
</t>
  </si>
  <si>
    <t>Planes de Gobierno Digital implementados/Total de planes requeridos por normatividad  * 100</t>
  </si>
  <si>
    <t xml:space="preserve">Alcanzar una cobertura del 60% del personal capacitado en el uso de TI
</t>
  </si>
  <si>
    <t>Aplicación de encuesta de diagnóstico al personal de la entidad para evaluar el nivel de capacitación en el uso de TI
Lista de asistencia a socializaciones en el uso de TI</t>
  </si>
  <si>
    <t>Socializaciones realizadas /  Total de socializaciones programadas * 100</t>
  </si>
  <si>
    <t>Según demanda</t>
  </si>
  <si>
    <t>Dar continuidad al programa de correcta disposición final de los residuos tecnológicos - RAEE de acuerdo con la normatividad del gobierno nacional</t>
  </si>
  <si>
    <t>Entrega al distribuidor autorizado  de los elementos de la Entidad con concepto de improductivos, obsoletos y  que se encuentran en mal estado.</t>
  </si>
  <si>
    <t>Certificado de entrega al distribuidor autorizado</t>
  </si>
  <si>
    <t>Sistemas de Información actualizados</t>
  </si>
  <si>
    <t>Mantener actualizado el catálogo de sistemas de información y verificar que el Software cumpla con la normatividad vigente.</t>
  </si>
  <si>
    <t>Catálogo de sistemas de información actualizado</t>
  </si>
  <si>
    <t>Número de software en funcionamiento /Total de software implementados * 100</t>
  </si>
  <si>
    <t>Brindar soporte técnico a los usuarios de la entidad para realizar exitosamente la carga de información en la plataforma de SISPRO del Ministerio de Salud y el Sistema de recepción y validación de archivos RVCC de la Supersalud.</t>
  </si>
  <si>
    <t>Correos electrónicos, formatos de asistencia técnica y plataforma de SISPRO actualizada</t>
  </si>
  <si>
    <t>Número de solicitudes para cargar en el SISPRO / Total de solicitudes cargadas * 100</t>
  </si>
  <si>
    <t>Cumplimiento del Índice de Transparencia y Acceso a la Información Pública (ITA)</t>
  </si>
  <si>
    <t>Esquema de publicación de Información Institucional actualizado y socializado ante el Comité Institucional de Gestión y Desempeño
Presentación ante el Comité Institucional de Gestión y Desempeño 
del seguimiento al Esquema de publicación de Información Institucional 
Contenidos de la página web actualizados de conformidad con la Ley  1712 de 2014, Ley  de Transparencia y Acceso a la Información Pública</t>
  </si>
  <si>
    <t xml:space="preserve">Publicaciones realizadas/Total de solicitudes de publicación * 100
</t>
  </si>
  <si>
    <t>Fomentar el funcionamiento eficiente y sostenible de las tecnologías de información y comunicaciones para fortalecer la seguridad, accesibilidad y calidad de los servicios digitales</t>
  </si>
  <si>
    <t>Prestar soporte técnico oportuno y mantener continuidad en los servicios tecnológicos.
Realizar diagnósticos periódicos e inventarios para gestionar mejoras en las redes de comunicación, equipos de cómputo, scanner e impresoras, promoviendo una infraestructura robusta y escalable
Realizar el seguimiento al Plan de Mantenimiento de Servicios Tecnológicos</t>
  </si>
  <si>
    <t xml:space="preserve">Formatos de solicitud interna  correctamente diligenciados 
</t>
  </si>
  <si>
    <t>Solicitudes de servicios  atendidas en el periodo/Total de solicitudes de servicios  * 100</t>
  </si>
  <si>
    <t>Gestión de Control Interno</t>
  </si>
  <si>
    <t>CONTROL INTERNO DE GESTION</t>
  </si>
  <si>
    <t>GESTION JURIDICA</t>
  </si>
  <si>
    <t>JURIDICA</t>
  </si>
  <si>
    <t>Asesorar a la dirección del IDS en el desarrollo de lineamientos, políticas, estrategias, planes y programas y en las diferentes actividades que desarrolla el instituto, que permitan el cumplimiento de las normas jurídicas.</t>
  </si>
  <si>
    <t>Acompañamiento y participación en la Junta Directiva del Instituto.</t>
  </si>
  <si>
    <t xml:space="preserve">Acta - lista de asistencia - acuerdos </t>
  </si>
  <si>
    <t>JUNTAS DIRECTIVAS</t>
  </si>
  <si>
    <t xml:space="preserve"># Núm. De Juntas Directivas del IDS con acompañamiento de la oficina jurídica / números de Juntas Directivas del IDS realizadas. </t>
  </si>
  <si>
    <t>PARTICIPAR EN LAS JUNTAS DIRECTIVAS DEL IDS</t>
  </si>
  <si>
    <t>HUMANOS Y TECNOLOGICOS</t>
  </si>
  <si>
    <t>BIMENSual - ADICIONALEMTE SE DESARROLLAN JUNTAS EXTRAORDINARIAS EN LA VIGENCIA</t>
  </si>
  <si>
    <t xml:space="preserve"> Acompañamiento y participación en   Comité Directivo  y demás Comités del IDS.</t>
  </si>
  <si>
    <t xml:space="preserve">Acta - lista de asistencia </t>
  </si>
  <si>
    <t xml:space="preserve">JURIDICA </t>
  </si>
  <si>
    <t>COMITÉ DIRECTIVO</t>
  </si>
  <si>
    <t>Numero de comités directivos con participación de la oficina / número total de comités</t>
  </si>
  <si>
    <t>PARTICIPAR EN EL COMITÉ DIRECTIVO DEL IDS</t>
  </si>
  <si>
    <t>POR EVENTO</t>
  </si>
  <si>
    <t>Proyectar actos administrativos</t>
  </si>
  <si>
    <t>Atender oportunamente los requerimientos de la Dirección de la entidad respecto a la elaboración de proyectos de actos administrativos</t>
  </si>
  <si>
    <t>Resoluciones, Acuerdos,Circulares, oficios, convenios</t>
  </si>
  <si>
    <t>ACTOS ADMINISTRATIVOS</t>
  </si>
  <si>
    <t>Núm. De Actos Admtivos proyectados/ Núm. de proyectos de actos administrativos solicitados por la Dirección</t>
  </si>
  <si>
    <t>PROYECTAR OPORTUNAMENTE LOS ACTOS ADMINISTRATIVOS REQUERIDOS POR EL DESPACHO DEL IDS</t>
  </si>
  <si>
    <t>Emitir conceptos jurídicos</t>
  </si>
  <si>
    <t>Atender con diligencia la solicitud de conceptos jurídicos solicitados por la Dirección del Instituto.</t>
  </si>
  <si>
    <t xml:space="preserve">Conceptos, actas </t>
  </si>
  <si>
    <t>CONCEPTOS JURIDICOS</t>
  </si>
  <si>
    <t>Núm. de conceptos jurídicos  presentados/ Núm. de conceptos solicitados por la Dirección</t>
  </si>
  <si>
    <t xml:space="preserve">PREVEER EL IMPACTO JURIDICO FINANCIERON DE LA INSTITUCION </t>
  </si>
  <si>
    <t>Dar respuesta oportuna  a derechos de petición que son trasladados a esta oficina</t>
  </si>
  <si>
    <t>Una vez recibido el Derecho de Petición, se deben efectuar las tareas de registro, revisión, trámite y respuesta oportuna al peticionario.</t>
  </si>
  <si>
    <t>Oficios, actas, notificaciones</t>
  </si>
  <si>
    <t>DERECHOS DE PETICION</t>
  </si>
  <si>
    <t>No. de derechos de petición tramitados/ No. de derechos de petición recibidos</t>
  </si>
  <si>
    <t>VERIFICAR LA OPORTUNA RESPUESTAS A LOS DERECHOS DE PETICION QUE SE ALLEGAN A LA OFICINA JURIDICA DEL IDS</t>
  </si>
  <si>
    <t>MENSUAL</t>
  </si>
  <si>
    <t xml:space="preserve"> Inventariar los procesos adelantados en contra y a favor del IDS</t>
  </si>
  <si>
    <t>Alimentar permanentemente la base de datos de los procesos judiciales que se adelantan en la entidad, a fin de mantener la organización, información y control de los mismos.</t>
  </si>
  <si>
    <t>Base de datos actualizada - Procesos judiciales</t>
  </si>
  <si>
    <t>RELACIONAR LOS PROCESOS JUDICIALES  QUE SE ADELANTEN CONTRA LA INSTITUCION</t>
  </si>
  <si>
    <t>PROCESOS JUDICIALES NOTIFICADOS/SOBRE EL TOTAL DE PROCESOS INGRESADOS A LA BASE DE DATOS</t>
  </si>
  <si>
    <t>MANTENER UNA RELACION COMPLETA Y CLARA DE LOS PORCESOS JUDICIALES QUE SE ADELANTAN EN CONTRA DE IDS</t>
  </si>
  <si>
    <t>Contestar o formular demandas y demás actuaciones que sustenten la posición de la entidad</t>
  </si>
  <si>
    <t xml:space="preserve"> Notificación de la demanda</t>
  </si>
  <si>
    <t>Expdiente Auto Admisorio , link o expdeinte en fisico de Demanda, Contestacion de demanda, poder, expedientes</t>
  </si>
  <si>
    <t>CONTESTACION DE DEMANDAS</t>
  </si>
  <si>
    <t xml:space="preserve">NUMERO DE DEMANDAS CONTESTADAS OPORTUNAMENTE / TOTAL DE DEMANDAS X 100  </t>
  </si>
  <si>
    <t xml:space="preserve">RESPODER LAS DEMANDAS EN LOS TERMINOS ESTABLECIDOS </t>
  </si>
  <si>
    <t>Contestar o formular acciones de tutela y demás actuaciones que sustenten la posición de la entidad</t>
  </si>
  <si>
    <t xml:space="preserve"> Dar respuesta accion de tutela una vez se alleguen los soportes por la dependencia responsable</t>
  </si>
  <si>
    <t>expediente en fisico, digital, auto admisorio, escrito de tutela,  contestacion de tutela y fallo - consolidado excell</t>
  </si>
  <si>
    <t>RESPUESTA OPORTUNA ACCIONES DE TUTELA</t>
  </si>
  <si>
    <t xml:space="preserve">RESPUESTA DE ACCIONES DE TUTELA EN LOS TERMINOS ESTABLECIDOS/NUMERO DE ACCIONES DE TUTELAS NOTIFICADAS X 100 </t>
  </si>
  <si>
    <t>RESPONDER OPRTUNAMENTE LAS ACCIONES DE TUTELA DONDE FUE VINCULADO EL IDS CON LOS SOPORTES QUE ALLEGUEN LAS DEPENDENCIAS RESPONSABLES</t>
  </si>
  <si>
    <t>1.     Convocar y desarrollar el Comité de Conciliación y Defensa Judicial</t>
  </si>
  <si>
    <t>Convocar a Comité de Conciliación conforme a solicitudes de conciliación y fechas programadas por la Procuraduría.</t>
  </si>
  <si>
    <t>Solicitud de Conciliacion - convocatoria - citaciones de procuraduria, supersalud etc</t>
  </si>
  <si>
    <t xml:space="preserve">CONVOCATORIA COMITÉ DE CONCILIACION Y DEFENSA JUDICIAL </t>
  </si>
  <si>
    <t>SOLICITUDES DE CONCILIACION EXTRAJUDICIAL / CONVOCATORIAS DE COMITÉ DE CONCILIACION X 100</t>
  </si>
  <si>
    <t>REALIZAR LAS RESPECTIVAS CONVOCATORIAS DEL COMITÉ DE CONCILIACION EN EL TERMINO ESTABLECIDO</t>
  </si>
  <si>
    <t>LAS DEMANDAS RADICADAS EN EL TRIMESTRE, SE CONTESTAN DENTRO DE LOS TERMINOS EN EL MISMO TRIMETRES O EN EL SIGUIENTE.</t>
  </si>
  <si>
    <t xml:space="preserve"> Designar los abogados que tramitarán cada uno de los casos para que presenten ante el comité la ponencia  correspondiente</t>
  </si>
  <si>
    <t>Poder debidamente firmado y asignado, constancia y expediente prejudicial</t>
  </si>
  <si>
    <t>DESIGNACION DE APODERADO - CONCEPTO</t>
  </si>
  <si>
    <t>DESINACION DE APODERADO / NUMERO DE SOLICITUDES DE CONCILIACION EXTRAJUDICIAL X 100</t>
  </si>
  <si>
    <t xml:space="preserve">PRESENTAR LA RESPECTIVA `PONENCIA Y CONCEPTO JURIDICO ANTE EL COMITÉ DE DEFENSA JUDICIAL DEL IDS </t>
  </si>
  <si>
    <t xml:space="preserve"> Levantar actas de reunión comité</t>
  </si>
  <si>
    <t xml:space="preserve">ACTAS </t>
  </si>
  <si>
    <t>ACTAS COMITÉ DE CONCILIACION Y DEFENSA JUDICIAL</t>
  </si>
  <si>
    <t>NUMERO DE ACTAS / NUMERO DE CONVOCATORIAS DEL COMITÉ DE CONCILIACION X 100</t>
  </si>
  <si>
    <t xml:space="preserve">REALIZAR ACTA DEL COMITÉ DE CONCILIACION EN LOS TERMINOS ESTABLECIDOS PARA ASISTIR A LA CONCILIACION </t>
  </si>
  <si>
    <t>Presentar un informe semestral de gestión y la ejecución de sus decisiones. (Ley 2220 de 2022)</t>
  </si>
  <si>
    <t>Iforme semestral, Publicacion pagina web IDS</t>
  </si>
  <si>
    <t>INFORME</t>
  </si>
  <si>
    <t>SOLICITUDES DEBATIDOS EN EL COMITÉ DE CONCILIACION, ANALISIS / INFORME ANUAL X 100</t>
  </si>
  <si>
    <t xml:space="preserve">PRESENTAR A LOS INTEGRANTES DEL COMITÉ DE CONCILIACION Y DEFENSA JUDICIAL INFORME ANUAL DE LA EJECUCION Y LAS DECISIONES TOMADAS </t>
  </si>
  <si>
    <t>SEMESTRAL</t>
  </si>
  <si>
    <t>%</t>
  </si>
  <si>
    <t>Propender por la reducción  de demandas y condenas en contra de la entidad, respecto a acciones u omisiones.</t>
  </si>
  <si>
    <t xml:space="preserve">De acuerdo a la cantidad de demandas Recomendar a la dirección de la entidad la continuidad de la contratación de los profesionales que ejercen la defensa judicial de la entidad. </t>
  </si>
  <si>
    <t>Demandas, informe trimestral a contabilidad y presupuesto, consolidado excell</t>
  </si>
  <si>
    <t xml:space="preserve">RECONOCER E IDENTIFICAR LAS CAUSAS QUE GENEREN LOS PROCESOS JUDICIALES - INFORME A CONTABILIDAD Y SISTEMAS </t>
  </si>
  <si>
    <t xml:space="preserve">NUMERO DE PROCESOS JUDICIALES VINCULADOS Causas de demandas identificadas e intervenidas / total de causas de demanda </t>
  </si>
  <si>
    <t xml:space="preserve">IDENTIFICAR EN CADA UNO DE LOS PROCESOS POR QUE SE GENERA EL DAÑO Y LAS CAUSAS Y ORIGEN </t>
  </si>
  <si>
    <t>Realizar seguimiento a los fallos judiciales en contra de la entidad</t>
  </si>
  <si>
    <t>Demandas, consolidado excell</t>
  </si>
  <si>
    <t xml:space="preserve">MANTENER LA CONTRATACION DE LOS PROFESIONALES A CARGO DE LA DEFENSA DE LA INSTITUTCION </t>
  </si>
  <si>
    <t>NUMERO DE PROCESOS JUDICIALES VINCULADOS / NUMERO DE PROCESOS FALLADOS EN CONTRA X 101</t>
  </si>
  <si>
    <t xml:space="preserve">MANTENER LA CONTRATACION DE LOS PROFESIONALES QUE EJERCEN LA DEFENSA JUDICIAL DEL INSTITUTO DEPARTAMENTAL DE SALUD </t>
  </si>
  <si>
    <t>1.   Mantener al día los procesos de investigación disciplinaria a que haya lugar</t>
  </si>
  <si>
    <t xml:space="preserve"> Estudiar y tomar decisiones de abrir o no investigaciones por hechos o actos de los funcionarios que puedan configurar faltas disciplinarias.</t>
  </si>
  <si>
    <t>Queja, constancia secretarial, auto</t>
  </si>
  <si>
    <t xml:space="preserve">REALIZAR LAS DILIGENCIAS PRELIMINARES DE LOS PROCESOS DISCIPLINARIOS </t>
  </si>
  <si>
    <t xml:space="preserve">NUMERO DE QUEJAS / NUMERO DE DILIGENCIAS PRELIMINARES </t>
  </si>
  <si>
    <t>REALIZAR UN ANALISIS DE LAS QUEJAS Y REALIZAR LAS DILIGENCIAS PRELIMINARES DE LA INVESTIGACION DISCIPLINARIA</t>
  </si>
  <si>
    <t>SE PRESENTRA EN EL TRANSCURSO DEL SEGUNDO SEMESTRE DEL AÑO</t>
  </si>
  <si>
    <t xml:space="preserve"> Llevar a cabo los procesos de investigación conforme lo establece el Codigo General Disciplinario, mofidicado por la Ley 2094 de 2021</t>
  </si>
  <si>
    <t xml:space="preserve">Oficio Asigancion al porfesional de instrucción, oficios, pruebas, auto interlocutorio </t>
  </si>
  <si>
    <t>INHIBIR O APERTURAR PORCESOS DISCIPLINARIOS</t>
  </si>
  <si>
    <t>NUMERO DE QUEJAS /  NUMERO DE APERTURA DE INDAGACION PRELIMINAR</t>
  </si>
  <si>
    <t>Analizar las quejas a funcionarios de la Institucion y tomar decisiones de abrir o no investigaciones por hechos o actos de los funcionarios que puedan configurar faltas disciplinarias</t>
  </si>
  <si>
    <t xml:space="preserve"> Llevar para registro y control una base de datos actualizada de los procesos.</t>
  </si>
  <si>
    <t xml:space="preserve">Consolidado Excell </t>
  </si>
  <si>
    <t>TRAMITE DE LOS PROCESOS DISCIPLINARIOS</t>
  </si>
  <si>
    <t xml:space="preserve">TRAMITAR LOS PROCESOS DISCIPLINARIOS CONFORME CON LA NORMA VIGENTE </t>
  </si>
  <si>
    <t>PROCESOS DISCIPLINARIOS</t>
  </si>
  <si>
    <t>LLEVAR UN REGISTRO Y CONTROL DE LOS PROCESOS DISCIPLINARIOS DE LA ENTIDAD- BASE DE DATOS ACTUALIZADA</t>
  </si>
  <si>
    <t xml:space="preserve"> Rendir los informes exigidos en la norma.</t>
  </si>
  <si>
    <t xml:space="preserve">Número de procesos disciplinarios tramitados durante la vigencia - requerimientos de la Procuraduria </t>
  </si>
  <si>
    <t xml:space="preserve"> Hacer seguimiento al proceso</t>
  </si>
  <si>
    <t xml:space="preserve">Actas, autos interlocutorios </t>
  </si>
  <si>
    <t>ENTREGA DE INFORMES</t>
  </si>
  <si>
    <t>NUMERO DE PROCESOS / NUMERO DE QUEJAS X 100</t>
  </si>
  <si>
    <t>REALIZAR Y ENTREGAR LOS RESPECTIVOS INFORMES EXIGIDOS EN LA NORMA</t>
  </si>
  <si>
    <t>100% de cobros persuasivos de las obligaciones a favor de la entidad que le son cargadas al  Grupo de Gestión de Cobro Persuasivo y Coactivo durante el semestre</t>
  </si>
  <si>
    <t>Verificar que existan las condiciones y documentos soportes que conforman el título ejecutivo simple o complejo de acuerdo a la normativa aplicable</t>
  </si>
  <si>
    <t>Número de  procesos recibidos con su respectivo radicado en la vigencia 2025, con sus respectivos folios, minutas, comunicaciones, entre otros inmersos en el expediente.</t>
  </si>
  <si>
    <t>COBRO PERSUASIVO Y COACTIVO IDS.</t>
  </si>
  <si>
    <t>RECEPCION DE PROCESOS SANCIONATORIOS PARA SU EJECUCION.</t>
  </si>
  <si>
    <t>NUMERO DE PROCESOS SANCIONATORIOS RADICADOS EN LA OFICINA PARA EJECUTAR Y/O DESCARTAR SEGÚN SU ANALISIS Y CORRESPONDIENTE ACTUACION PERSUASIVA Y/O COACTIVA.</t>
  </si>
  <si>
    <t>ANALIZAR, VERIFICAR, ESTABLECER Y REGISTRAR LOS SOPORTES LEGALES DE LOS TITULOS EJECUTIVOS SIMPLES Y/O COMPLEJOS DE LAS OBLIGACIONES A FAVOR DEL IDS</t>
  </si>
  <si>
    <t>POR EVENTO O POR PROCESO ASIGNADO.</t>
  </si>
  <si>
    <t xml:space="preserve">Ingresar al inventario; sistematizar en excel, ingresar en el libro radicador y azetas el proceso y su etapa correspondiente, cuantia, calidad del ejecutado, verificacion de datos para notificaciones, gestiones documentales de persuasion.  </t>
  </si>
  <si>
    <t xml:space="preserve">1.2.2.    Llevar a cabo los procedimientos de investigación de bienes conforme lo establece el Estatuto Tributario Nacional y la Ley 1066 de 2006 (Por la cual se dictan normas para la normalización de la cartera pública y se dictan otras disposiciones). </t>
  </si>
  <si>
    <t>TRAMITE DE LOS PROCESOS DE RECUPERACION DE CARTERA CON TITULOS EJECUTIVOS CLAROS, EXPRESOS Y EXIGIBLES.</t>
  </si>
  <si>
    <t>NUMERO DE PROCESOS Y SU RESPECTIVA GESTION DOCUMENTAL, REGISTRO, SISTEMATIZACION Y NOTIFICACION CORRESPONDIENTE.</t>
  </si>
  <si>
    <t>ESTABLECER LAS ESTRATEGIAS ADECUADAS; PERSUASIVAS Y COACTIVAS PARA LOGRAR EL RECAUDO EFECTIVO DE LAS OBLIGACIONES A FAVOR DEL IDS</t>
  </si>
  <si>
    <t>REALIZAR ACTOS ADMINISTRATIVOS DE LA OFICINA JURIDICA DE COBRO PERSUASIVO Y COACTIVO SEGÚN ETAPA EN CADA EXPEDIENTE</t>
  </si>
  <si>
    <t>NUMERO DE PROCESOS Y SU RESPECTIVA GESTION DOCUMENTAL, REGISTRO, SISTEMATIZACION Y ANALISIS  CORRESPONDIENTE.</t>
  </si>
  <si>
    <t>PERSUADIR Y REALIZAR EL REPORTE DEL RECAUDO A TESORERIA, PROYECTAR MINUTAS; MANDAMIENTOS, EXCEPCIONES, FACILIDADES DE PAGO, NOTIFICACIONES Y ARCHIVO.</t>
  </si>
  <si>
    <t>1.2.3.  Si reúne los requisitos se realiza el análisis jurídico para identificar bajo que parámetros legales debe realizarse la liquidación de la cuenta de cobro; intereses moratorios, costas procesales.aplicacion de amnistias vigentes.</t>
  </si>
  <si>
    <t>GESTION JURIDICA DE RECUPERACION DE CARTERA</t>
  </si>
  <si>
    <t xml:space="preserve">Verificar que existan las condiciones y documentos soportes que conforman el título ejecutivo simple o complejo de acuerdo a la normativa aplicable.
Ingresar al inventario; sistematizar en excel, ingresar en el libro radicador y azetas el proceso y su etapa correspondiente, cuantia, calidad del ejecutado, verificacion de datos para notificaciones, gestiones documentales de persuasion.  </t>
  </si>
  <si>
    <t>Número de  procesos recibidos con su respectivo radicado en la vigencia 2025-, con sus respectivos folios, minutas, comunicaciones, entre otros inmersos en el expediente.</t>
  </si>
  <si>
    <t>LIBRO DE INVENTARIO ACTUALIZADO/NUMERO DE RADICACIONES RECIBIDAS</t>
  </si>
  <si>
    <t xml:space="preserve">VIGENCIAS ANTERIORES ESTAN ACTIVOS PARA RECUPERACION   159 EXPEDIENTES </t>
  </si>
  <si>
    <t>NUMERO DE PROCESOS Y SU RESPECTIVA GESTION DOCUMENTAL, REGISTRO, SISTEMATIZACION Y NOTIFICACION CORRESPONDIENTE</t>
  </si>
  <si>
    <t xml:space="preserve">Llevar a cabo los procedimientos de investigación de bienes conforme lo establece el Estatuto Tributario Nacional y la Ley 1066 de 2006 (Por la cual se dictan normas para la normalización de la cartera pública y se dictan otras disposiciones). 
Si reúne los requisitos se realiza el análisis jurídico para identificar bajo que parámetros legales debe realizarse la liquidación de la cuenta de cobro; intereses moratorios, costas procesales.aplicacion de amnistias vigentes.
</t>
  </si>
  <si>
    <t xml:space="preserve">GESTION CONTRACTUAL </t>
  </si>
  <si>
    <t>GRUPO RECURSOS FÍSICOS / ALMACÉN</t>
  </si>
  <si>
    <t xml:space="preserve"> - Contar con inventarios físicos impresos y en medio magnético debidamente actualizados</t>
  </si>
  <si>
    <t xml:space="preserve"> - Elaboración del inventario de bienes activos e inactivos
 - Parametrización de la información de inventarios con contabilidad</t>
  </si>
  <si>
    <t xml:space="preserve"> - Documento de Inventario de bienes
- Información en estados financieros</t>
  </si>
  <si>
    <t>Meta propuesta de centros de costo / levantamiento de la información de inventarios activos e inactivos por centro de costos</t>
  </si>
  <si>
    <t>GRUPO RECURSOS FÍSICOS</t>
  </si>
  <si>
    <t xml:space="preserve"> - Gestionar los desplazamientos oficiales del personal 
- Contar con los actos administrativos de comiones y desplazamientos
- Cumplir con los pagos de las facturas de servicios públicos de la entidad</t>
  </si>
  <si>
    <t xml:space="preserve"> - Liquidar las comisiones y desplazamientos y elaborar los actos administrativos
 - Tramitar el pago de las facturas de servicios públicos de la entidad</t>
  </si>
  <si>
    <t xml:space="preserve"> - Resoluciones de desplazamientos y comisiones
- Egreso de los pagos de los servicios públicos</t>
  </si>
  <si>
    <t>Numero de solicitudes de comisiones de desplazamiento / Numero de Actos administrativos de comisiones realizadas y liquidadas</t>
  </si>
  <si>
    <t>según demanda</t>
  </si>
  <si>
    <t>Numero de facturas de servicios a pagar / pago de las facturas de servicios públicos de la entidad recibidas</t>
  </si>
  <si>
    <t>GRUPO RECURSOS FÍSICOS / DIRECCIÓN</t>
  </si>
  <si>
    <t>Contar con un Plan Anual de Adquisiciones que involucre todos los conceptos que demanda la entidad para la vigencia</t>
  </si>
  <si>
    <t xml:space="preserve"> - Definir matriz de consolidación de información de las necesidades
- Tamizar, racionalizar y estandarizar la información recibida y consolidarla
- Aplicar metodología de plenación a la información consolidada y valorarla para establecer un valor global del PAA</t>
  </si>
  <si>
    <t>Documento de PLAN ANUAL DE ADQUISICIONES</t>
  </si>
  <si>
    <t>Necesidades generales consolidadas / necesidades valoradas y estandarizadas</t>
  </si>
  <si>
    <t>ÁREAS</t>
  </si>
  <si>
    <t>Garantizar el suministro de bienes y servicios a las diferentes áreas y programas de la entidad para el funcionamiento administrativo y operativo de la misma</t>
  </si>
  <si>
    <t xml:space="preserve"> - Definición técnica de la necesidad en bienes o servicios</t>
  </si>
  <si>
    <t>Solicitud del profesional que requiere el bien o servicio</t>
  </si>
  <si>
    <t>ÁREAS / DIRECCIÓN</t>
  </si>
  <si>
    <t xml:space="preserve"> - Autorización del ordenador del gasto para iniciar el proceso</t>
  </si>
  <si>
    <t>Memorando de autorización del ordenador para iniciar el proceso precontractual, analizado previamente por los asesores jurídicos del Director</t>
  </si>
  <si>
    <t xml:space="preserve"> - Consecución de los recursos presupuestales </t>
  </si>
  <si>
    <t>Solicitud de las disponibilidades presupuestales</t>
  </si>
  <si>
    <t>RECURSOS FÍSICOS</t>
  </si>
  <si>
    <t xml:space="preserve"> - Apliación de la modalidad según el presupuesto oficial del proceso</t>
  </si>
  <si>
    <t>Pliegos de condiciones en SECOP o Resolución de justificación de contratación directa</t>
  </si>
  <si>
    <t>DIRECCIÓN</t>
  </si>
  <si>
    <t xml:space="preserve"> - Aceptación de oferta y/o celebración del respectivo contrato</t>
  </si>
  <si>
    <t>Aceptaciones o Contratos firmados</t>
  </si>
  <si>
    <t>Número total de procesos / Número de aceptaciones o contratos suscritos</t>
  </si>
  <si>
    <t>RECURSOS FÍSICOS / ALMACÉN / FINANCIERA</t>
  </si>
  <si>
    <t xml:space="preserve"> - Recibo de los bienes o servicios y tramite del pago correspondiente</t>
  </si>
  <si>
    <t>Facturas de venta de bienes, o de servicios</t>
  </si>
  <si>
    <t>Total aceptaciones o contratos / Pagos de bienes y servicios</t>
  </si>
  <si>
    <t>GRUPO RECURSOS FÍSICOS / SISTEMAS DE INFORMACIÓN</t>
  </si>
  <si>
    <t>Publicar los documentos contractuales requeridos y en los términos legales</t>
  </si>
  <si>
    <t xml:space="preserve"> - Revisión de los documentos a insertar en el SECOP</t>
  </si>
  <si>
    <t>Documentos publicados en el SECOP</t>
  </si>
  <si>
    <t>Total procesos contractuales realizados / procesos cargados en el SECOP</t>
  </si>
  <si>
    <t xml:space="preserve"> - Inserción en el SECOP de los documentos</t>
  </si>
  <si>
    <t xml:space="preserve"> - Verificación y seguimiento a la publicación de los documentos</t>
  </si>
  <si>
    <t>GESTION FINANCIERA</t>
  </si>
  <si>
    <t>Recursos Financieros, Atención en Salud, Recursos Humanos, Jurídica,  Planeación (Arquitectura) (Sistemas)</t>
  </si>
  <si>
    <t xml:space="preserve">Entrega y cargue oportuno de la informacion en la plataforma del SIHO de Minprotección Social </t>
  </si>
  <si>
    <t>Coordinar la entrega y validación de  la información hospitalaria en la aplicación del Decreto 2193 de 2004, a todas las entidades de la Red Pública del Departamento.</t>
  </si>
  <si>
    <t>Documentos soportes para revisión y validación de información .  Información cargada en el aplicativo web del IDS en los plazos establecidos por el Ministerio de Salud y protección Social  y Resolución exedida por el IDS</t>
  </si>
  <si>
    <t>(No. de Validaciones / Total de ESE del Departamento )*100</t>
  </si>
  <si>
    <t>SEGÚN DEMANDA</t>
  </si>
  <si>
    <t>Recursos Financieros, Atención en Salud, Recursos Humanos, Jurídica,  Planeación Sistemas</t>
  </si>
  <si>
    <t>Las ESE categorizadas en riesgo medio o alto logren equilibrio presupuestal donde los ingresos recaudados alcancen a cubrir los gastos comprometidos.  De esta maneran no generar pasivos, con el fin de garantizar el acceso, oportunidad, continuidad y calidad en la prestación de los servicios de salud a la población usuaria y cumplir con el Seguimiento al monitoreo de la ESE viabilizada</t>
  </si>
  <si>
    <t xml:space="preserve">- Coordinar la elaboración de los Programas de Saneamiento Fiscal y Financiero de las ESE categorizadas en riesgo medio o alto de acuerdo al aplicativo y metodología del MSE de los PSFF de las ESE, páguina web del Ministerio de Hacienda y Crédito Público  y Coordinar la información para el Monitoreo, Seguimiento y Evaluación de los Programas de Saneamiento Fiscal y Financiero de las ESE con Programa vaiabilizado  de acuerdo al aplicativo y metodología del MSE de los PSFF de las ESE, páguina web del Ministerio de Hacienda y Crédito Público.                                         </t>
  </si>
  <si>
    <t xml:space="preserve">- Documento del PSFF presentado a Ministerio de Hacienda y viabilizado a la ESE.  
- Informe de monitoreo  Trimestral del  PSFF entregado por la ESE con PSFF para Revisión y validación.
- Informe de Seguimiento Trimestral elaborado a las ESE con PSFF y enviado al MHCP en las fecha fijadas.                </t>
  </si>
  <si>
    <t xml:space="preserve"> ( No. de ESE categorizadas riesgo alto y medio con PSFF viabilizado Minhacienda/ total de ESE categorizadas en riesgo alto y medio del Departamento) *100 .                           ( No. Informes  de seguimiento de ESE categorizadas riesgo alto y medio con  PSFF viabilizado Minhacienda/ total de ESE categorizadas en riesgo alto y medio del Departamento con PSFF viabilizado por Minhacienda ) *100 .               </t>
  </si>
  <si>
    <t>Grupo Financiero con responsabilidad de las ESE como empleadoras y las Entidades Administradoras  (Cesantías, Salud, Pensiones y ARL)</t>
  </si>
  <si>
    <t xml:space="preserve">Programar fechas de revision del informe que se requiere a las con las Entidades Empleadoras del Departamento del proceso de Saneamiento de Aportes Patronales .. </t>
  </si>
  <si>
    <t>Actualizar el registro de la  información que presentan con las entidades empleadoras del Departamento sobre el resultado del proceso de Saneameinto de Aportes Patronales
                                                                                                                                                                                                                                                                Realizar   el  seguimiento  permanente   al  desarrollo  del procedimiento y los informes requeridos por los difrententes entes de control y MSPS.</t>
  </si>
  <si>
    <t xml:space="preserve">Informes de la revision de los reprotes presentados por las entidades empleadoras del Departamento
</t>
  </si>
  <si>
    <t>No. ESE con % Saneamiento de Aportes Patronales -2012-2016 / Total de ESE Del Departamento con 100% Saneamiento Aportes Patronales )*100</t>
  </si>
  <si>
    <t xml:space="preserve">Programar la distribución de los recursos de acuerdo a metodología definida para aplicar normatividad, construir indicadores financieros y aplicarlos </t>
  </si>
  <si>
    <t xml:space="preserve"> Elaborar la distribucion  de los recursos SGP- Subsidio Oferta a las ESE de acuerdo a los muncipios monopolios,  acorde  a la   metodología impartida por Minsalud y a la normatividad- Elaborar los indicadores financieros - realizar seguimientos a los indicadores trimestralmente e informar  ala oficina de Prestación de Servicios para el giro de los recursos</t>
  </si>
  <si>
    <t>Documento de Distribución recursos SGP- Subsidio Oferta por ESE y por Municipio aprobados por el Ministerio de Salud y Protección Social-  Indicadores Financieros concertado por ESE y Certificaciones trimestrales de seguimiento .</t>
  </si>
  <si>
    <t>No. ESE con % Indicadores Financieros Trimestrales  / Total de ESE Del Departamento con 100% Seguimiento Indicadores Financieros* 100)</t>
  </si>
  <si>
    <t>Revisar Incorporaciòn y ejecuciòn total de los recursos asignados a la ESE , preparar los informes y enviar en la priodicida exigida por el MSPS</t>
  </si>
  <si>
    <t>Expedir Concepto Técnico para incorporar al presupuesto los recursos del MSPS asignados por Resolcuiòn - Realizar seguimiento a la ejecuciòn, verificar cumplimiento de requisitos y  reportes a través de las plataforma SIHO - SISPRO  o el medio que defina el MSPS para tal fin para la ESE- Preparar los informes y enviar en la priodicida exigida por el MSPS lo de la competencia por Financiera</t>
  </si>
  <si>
    <t>Total asignado por resolucion y Numero de ESE con  valor asignado - Informes de ejecuciòn y reportes exigidos por la norma  para su ejecuciòn</t>
  </si>
  <si>
    <t>Valor total asignado  / Total ejecutado en el periodo</t>
  </si>
  <si>
    <t xml:space="preserve">Presupuesto de ESE aprobados por el CONFIS Departamental y adoptados por las Juntas directivas de las ESE, al igual que expedir concepto a las modificaciones y Planes de cargos durante la vigencia actual. </t>
  </si>
  <si>
    <t xml:space="preserve">Asesoría, asistencia técnica y revisión:  elaboración del Presupuesto de Ingresos y Gastos de las ESE del departamento para la siguiente vigencia. - Modificaciones, adiciones al Presupuesto de Ingresos y Gastos, plan de cargos  de las ESE del Departamento de la presente vigencia.   - Cierre de Vigencia 2024 de las ESE del Departamento e incorporación de Cuentas por Cobrar recaudadas. </t>
  </si>
  <si>
    <t>Circularizar lineamientos para elaboración del proyecto de presupuesto ingresos y gastos de la vigencia 2026. Presupuestos elaborados. Presupuestos programados. Modificaciones presupuestales asesoradas.  Conceptos aprobación presupuesto y modificaciones a los mismos.</t>
  </si>
  <si>
    <t xml:space="preserve">Presentar al MSPS  y al Departamento la propuesta de distribución de recursos asignados a las ESE  con PSFF para su aprobación y las modificaciones cuando fueren del caso, igual que seguimeinto a su ejecución. </t>
  </si>
  <si>
    <t xml:space="preserve">Realizar propuesta de distribución de los recursos cupos asignados como apoyo a los PSFF a las ESE categorizadas en riesgo medio y alto y modificaciones a la propuesta.  - Asistencia Técnica, seguimiento, revisión, aprobación conceptos objeto de pago por parte de la FIDUCIA y/o CTA MAESTRA , envio informes y custodia archivos documentales relacionados con los conceptos de pago a las ESE con asignación de recursos </t>
  </si>
  <si>
    <t xml:space="preserve">Documentos soportes presentados por la ESE a las cuales se le asignaron recursos de acuerdo a la descripción de la medida asignada.  Resolución IDS asignación cupo recursos. Archivos documentales concepto de pago. </t>
  </si>
  <si>
    <t>Valor asignado , tramitado y  avalado para pago de los recursos del Ministerio de Salud  y el Departamento para cada  ESE con PSFF viabilizado por el Ministerio de Hacienda / Total recursos asignados a la ESE para ejecutarlos.</t>
  </si>
  <si>
    <t>Recursos Financieros</t>
  </si>
  <si>
    <t xml:space="preserve">Cumplir  envio oportuno de la cuenta Anual a la gobernación del Departamento para su consolidación. </t>
  </si>
  <si>
    <t>Realizar comunicación solicitud información cuadros informe a la Contraloria General de la Nación (SIRECI) sobre ejecución recursos del Sistema General de Participaciones. Consolidado de la información.</t>
  </si>
  <si>
    <t xml:space="preserve">Consolidado de la documentación solicitada y remitida a la Contadora del Departamento </t>
  </si>
  <si>
    <t>Recursos Financieros, Presupuesto, Tesorería, Jurídica, Prestación de Servicios y Salud Pública</t>
  </si>
  <si>
    <t>Cumplir con la información financciera que requieran las áreas involucradas en el Plan de Desarrollo</t>
  </si>
  <si>
    <t>Colaborar en la ejecución del Plan de Desarrollo del Departamento en lo correspondiente a recursos financieros del sector salud</t>
  </si>
  <si>
    <t xml:space="preserve"> Areas involucradas en el Plan de Desarrollo (Coordinadora Recursos Financieros y Presupuesto)</t>
  </si>
  <si>
    <t>Diligenciar según indicaciones de la metodología los formatos financieros de cada uno de los municipios descentralizados</t>
  </si>
  <si>
    <t>Acreditación de Municipios Descentralizados en aspectos financieros</t>
  </si>
  <si>
    <t>Certificaciones e informes financiero requerido de cada muncipio descentralizado según metodología MSPS</t>
  </si>
  <si>
    <t xml:space="preserve">Número de municipios evaluados / total municipios certificados </t>
  </si>
  <si>
    <t>Recuros Financieros, Atención en Salud.</t>
  </si>
  <si>
    <t>Recursos definidos, asignados  y ejecutados según normatividad vigente</t>
  </si>
  <si>
    <t>Coordinar la aplicación de los recursos de Rentas Cedidas, para cofinanciar el régimen subsidado en el 2025. Ajustar de acuerdo a la LMA los recursos girados con y sin situación de fondos</t>
  </si>
  <si>
    <t>Resolución (s) de distribución de recursos de confinanciación por municipios y cuadro de distribución por fuentes del régimen subsidiado- Acto Administrativo de ajustes de recursos con y sin situación de fondos de acuerdo a la LMA mensual</t>
  </si>
  <si>
    <t>.- Operaciones de cierre plasmadas en Acto Adminsitrativo de incorporación de saldos, recursos sin aforar, reservas presupuestales.
.- Operaciones registradas contablemente y reflejada en los Estados Financieros de la Entidad</t>
  </si>
  <si>
    <t>Documentos de constitución de Reservas y Cuentas por pagar, cuadro operaciones de cierre.</t>
  </si>
  <si>
    <t>Actos Administrativos constitución de Reservas,  Cuentas por pagar e incoporación Presupuestal de los resultados del cierre</t>
  </si>
  <si>
    <t>Recuros Financieros, Presupuesto, Contabilidad y Pagaduría.</t>
  </si>
  <si>
    <t>Ejecutar Presupuesto con disponibilidades, registros  y definitivas presupuestales requeridos por el Ordenador</t>
  </si>
  <si>
    <t>Desarrollo de actividades financieras: Ejecución del Presupuesto vigencia 2025</t>
  </si>
  <si>
    <t>Ejecución presupuestal de Ingresos y Gastos</t>
  </si>
  <si>
    <t xml:space="preserve"> 11 Ejecuciones presupuestales de Ingresos y Gastos del I.D.S.</t>
  </si>
  <si>
    <t>Recuros Financieros, Presupuesto y Pagaduría.</t>
  </si>
  <si>
    <t>Llevar los libros y registros contables acorde a la normatividad vigentes para  la  generacion  de los diferentes Estados Financieros ,</t>
  </si>
  <si>
    <t>Contabilización de operaciones económicas, financieras y contables , elaboración informes contables</t>
  </si>
  <si>
    <t>Informes contables presentados a los Entes Nacionales y de Control y registro operaciones en el sofware de TNS</t>
  </si>
  <si>
    <t>Recuros Financieros, Presupuesto, Contabilidad  y Pagaduría.</t>
  </si>
  <si>
    <t>Movimientos financieros registrados oportunamente</t>
  </si>
  <si>
    <t xml:space="preserve">Registro Presupuestal de la vigencia  2025  con sus ejecución de disponibildiades, registros y definitivas presupuestales. Recaudos de Tesoreria, pago de compromisos: Conciliaciones, boletines de caja, elaboración y presentación de informes
</t>
  </si>
  <si>
    <t>Sofware TNS actualizado diariamente con las operaciones financieras de la Entidad</t>
  </si>
  <si>
    <t>Presupuesto, Contabilidad y Tesorería/ pagaduría</t>
  </si>
  <si>
    <t>Ordenes de pago con cumplimiento de normatividad vigente y soportes requeridos</t>
  </si>
  <si>
    <t>Elaboración, radicación y trámite de ordenes de pago diferentes conceptos</t>
  </si>
  <si>
    <t>Cuentas de cobro con el cumplimiento de los requisitos registradas y pagadas</t>
  </si>
  <si>
    <t>Número de cuentas radicadas, tramitadas y pagadas/ Total de cuentas radicadas</t>
  </si>
  <si>
    <t>Recursos Financieros- Central de Cuentas, Presupuesto,Contabildiad y Tesoreria</t>
  </si>
  <si>
    <t>De acuerdo a los requerimientos Proyectos de Ordenanza, Decretos y Acuerdos elaborados</t>
  </si>
  <si>
    <t>Coordinar y elaborar los proyectos de ordenanzas, decretos, acuerdos de junta, elaborar y modificar el presupuesto de rentas y gastos del Instituto.</t>
  </si>
  <si>
    <t xml:space="preserve">Documentos : Ordenanzas y/o Decretos. Acuerdos Junta de Salud </t>
  </si>
  <si>
    <t>Recursos Financieros, Presupuesto</t>
  </si>
  <si>
    <t xml:space="preserve">Informes presentados oportunamente de acuerdo a requerimientos  exigidos por cada Ente de Control.
</t>
  </si>
  <si>
    <t>Elaboración de los diferentes informes requeridos por los Entes Nacional y Entes de Control</t>
  </si>
  <si>
    <t>Informes presentados oportunamente a entes nacionales y de control fiscal en medio físico y/o magnético o en archivos planos a través de cargas en páguina web</t>
  </si>
  <si>
    <t>Grupo Recursos Humanos</t>
  </si>
  <si>
    <t>Lograr el 100% de
las actividades
planeadas con
eficiencia y
oportunidad.</t>
  </si>
  <si>
    <t>Lograr
las actividades
planeadas con
eficiencia y eficacia.</t>
  </si>
  <si>
    <t>Proyectar el 100% de los actos administrativos para la firma del director</t>
  </si>
  <si>
    <t>Proyección de actos administrativos de vinculación y situaciones administrativas del recurso humano del Instituto Departamental de Salud</t>
  </si>
  <si>
    <t>carpeta de Historia laboral</t>
  </si>
  <si>
    <t>% de actos administrativos proyectados</t>
  </si>
  <si>
    <t>N° de total de actos administrativos proyectados / N° de actos legalizados</t>
  </si>
  <si>
    <t>Verificar el % de cumplimiento</t>
  </si>
  <si>
    <t>Humanos, tecnologicos, insumos de papeleria</t>
  </si>
  <si>
    <t>capacitar a todos las personas que se vinculen a la institución</t>
  </si>
  <si>
    <t>Inducción al personal nombrado y posesionado sobre administración de persona</t>
  </si>
  <si>
    <t>formato de asistencia</t>
  </si>
  <si>
    <t>% de inducciones realizadas</t>
  </si>
  <si>
    <t>(No. de inducciones realizadas a personal vinculado/ Total de vinculaciones )*100</t>
  </si>
  <si>
    <t>Envio de circular recordatorio sobre evaluación del desempeño de los funcionarios</t>
  </si>
  <si>
    <t>Circular de información y requerimiento a jefes inmediatos sobre la la evaluación del desempeño laboral de los funcionarios inscritos en carrera.</t>
  </si>
  <si>
    <t>Circular fisica o e-mail</t>
  </si>
  <si>
    <t xml:space="preserve">% de circulares allegadas </t>
  </si>
  <si>
    <t>(No. Circulares fisicas o e-mail elaboradas/ No. Circulares - enviadas )*100</t>
  </si>
  <si>
    <t>Desarrollo del 100% del Proceso interno de competencia de Recursos Humanos correspondiente al servicio social obligatorio y RETHUS</t>
  </si>
  <si>
    <t xml:space="preserve">Aplicar los procesos internos en cumplimiento de la normatividad vigente del servicio social obligatorio y expedir el acto administrativos de ejercicio  de las profesiones y ocupaciones </t>
  </si>
  <si>
    <t>Recepcionar y enviar los documentos del proceso de Servicio Social Obligatorio</t>
  </si>
  <si>
    <t>Apoyo al proceso para el  sorteo de plazas para Servicio Social Obligatorio profesionales de Salud realizado por el ministerio de Salud y Protección Social.</t>
  </si>
  <si>
    <t>Circulares, e-mail, información del proceso</t>
  </si>
  <si>
    <t>plazas servicio social obligatorio</t>
  </si>
  <si>
    <t>(No. de plazas disponbibles/ Total plazas sorteadas )*100</t>
  </si>
  <si>
    <t>informe final del proceso del sorteo</t>
  </si>
  <si>
    <t>Expedir el acto administrativo de autorización del ejercicio de las profesiones y ocupaciones afines del area de salud</t>
  </si>
  <si>
    <t>Elaborar los actos administrativos de autorizaciones de las profesiones y ocupaciones del área de salud  y reporte mensual al RETHUS.</t>
  </si>
  <si>
    <t>Resoluciones</t>
  </si>
  <si>
    <t>Resoluciones elaborados</t>
  </si>
  <si>
    <t>(No. De actos administrativos legalizados / No. De registros reportados)</t>
  </si>
  <si>
    <t>% de actos administrativos legalizados</t>
  </si>
  <si>
    <t>organizar las reuniones del comité del Servicio Social Obligatorio</t>
  </si>
  <si>
    <t>Organizar  reuniones del Comité de Servicio Social Obligatorio en cumplimiento de sus competencias</t>
  </si>
  <si>
    <t>Oficios enviados por los profesionales y convocatoria.</t>
  </si>
  <si>
    <t>Numero de peticiones</t>
  </si>
  <si>
    <t>(No. de casos allegados /No. de casos resueltos)</t>
  </si>
  <si>
    <t>Resolve el 100% de la solicitudes allegadas</t>
  </si>
  <si>
    <t>consolidacion ejecucion y publicacion en pagina web del plan estrategico de talento humano para la actual vigencia</t>
  </si>
  <si>
    <t>Atender a los funcionarios de las ESES de acuerdo a la programacion</t>
  </si>
  <si>
    <t>Revision del 100% de los formatos de recurso humano decreto 2193 de las ESES en las fechas estipuladas.</t>
  </si>
  <si>
    <t>verificar en el software la informacion registrada por las ESES en los formatos del decreto 2193 trimestralmente contratacion y anual recurso humano y dar asistencia tecnica cuando se requiera</t>
  </si>
  <si>
    <t>el software, cuadros solicitadas y ejecuciones</t>
  </si>
  <si>
    <t>% de informes revisados</t>
  </si>
  <si>
    <t>(No. de informes verificados en plataforma /  Total informes viabilizados )*100</t>
  </si>
  <si>
    <t>Verificacion del cumplimiento de la meta expuesta</t>
  </si>
  <si>
    <t xml:space="preserve">Elaboracion, consolidacion y seguimiento del plan anual de vacantes </t>
  </si>
  <si>
    <t>cumplir con los requerimientos y planes institucionales</t>
  </si>
  <si>
    <t xml:space="preserve">Elaboracion y envio para publicación en la pagina Institucional el plan estrategico de talento humano </t>
  </si>
  <si>
    <t>Documento de plan estrategico de talento humano y publicación en la pagina Web de la Entidad</t>
  </si>
  <si>
    <t>plan estrategico de talento humanos</t>
  </si>
  <si>
    <t>plan estrategico de talento humanos/ plan estrategico aprobado y publicado</t>
  </si>
  <si>
    <t>Contar con el plan estrategico de Talento Humano, aprobado y publicado en la pagina web de la Entidad</t>
  </si>
  <si>
    <t xml:space="preserve">Elaboracion, consolidacion, seguimiento y publicacion del plan institucional de capacitacion </t>
  </si>
  <si>
    <t>Elaboracion y envio publicación en la pagina Institucional el plan anual de vacantes</t>
  </si>
  <si>
    <t>Documento de plan  anual de vacantes ano y publicación en la pagina Web de la Entidad</t>
  </si>
  <si>
    <t>Plan anual de vacantes</t>
  </si>
  <si>
    <t>plan anual de vacantes / plan anual de vacantes aprobado y publicado</t>
  </si>
  <si>
    <t>Contar con el plan anual de vacantes , aprobado y publicado en la pagina web de la Entidad</t>
  </si>
  <si>
    <t xml:space="preserve">Elaboracion, consolidacion y seguimiento del plan de prevision de recursos humano </t>
  </si>
  <si>
    <t xml:space="preserve">Elaboracion y envio para publicacion página web institucional del plan de prevision de recursos humanos </t>
  </si>
  <si>
    <t xml:space="preserve">publicacion del plan de provision de recursos humanos </t>
  </si>
  <si>
    <t>Plan de provision de recursos humanos</t>
  </si>
  <si>
    <t>(% elaboracion del plan de provicion de recursos humanos / publicacion del plan de previcion de recursos humanos )</t>
  </si>
  <si>
    <t>publicacion final del plan</t>
  </si>
  <si>
    <t xml:space="preserve">Elaboracion, consolidacion y seguimiento del plan de trabajo anual en seguridad y salud en el trabajo </t>
  </si>
  <si>
    <t xml:space="preserve">Elaboracion, seguimiento y consolidacion del plan institucional de capacitaciones </t>
  </si>
  <si>
    <t xml:space="preserve">publicacion en la pagina web institucional del plan institucional de capacitacion </t>
  </si>
  <si>
    <t>Pplan institucional de capacitacion</t>
  </si>
  <si>
    <t>(% de elaboracion del plan institucional de capacitacion / publicacion y seguimiento del plan institucional de capacitacion )</t>
  </si>
  <si>
    <t>Revision del100% de los formatos de recurso humano decreto 2193 de las ESES en las fechas estipuladas.</t>
  </si>
  <si>
    <t xml:space="preserve">Elaboracion y consolidacion del plan de trabajo anual en seguridad y salud en el trabajo </t>
  </si>
  <si>
    <t xml:space="preserve">publicacion del plan de trabajo anual en seguridad y salud en el trabajo </t>
  </si>
  <si>
    <t>plan de trabajo anual de seguridad y salud en el trabajo</t>
  </si>
  <si>
    <t>(elaboracion y seguimiento del plan anual de trabajo en seguridad y salud en el trabjo / publicacion web del plan anual de trabajo en seguridad y salud en el trabajo)</t>
  </si>
  <si>
    <t>Liquidacion de l 100% de las nominas y salarios de los funcionarios y exfuncionarios del IDS</t>
  </si>
  <si>
    <t>Procurar realizar los tramites de liquidacion de las nominas en los tiempos estipulados</t>
  </si>
  <si>
    <t>Liquidacion del 100% de las nominas y salarios de los funcionarios y exfuncionarios del IDS</t>
  </si>
  <si>
    <t>digitación de las novedades del personal y liquidacion de la nomina mensuales de salarios y prestaciones sociales en el software de nómina</t>
  </si>
  <si>
    <t>copia de las nóminas realizadas</t>
  </si>
  <si>
    <t>Nominas realizadas</t>
  </si>
  <si>
    <t>(N° de nominas liquidadas / N° de nominas tramitadas)</t>
  </si>
  <si>
    <t>Numero de nominas</t>
  </si>
  <si>
    <t>GRUPO ATENCION EN SALUD</t>
  </si>
  <si>
    <t>Atenciòn en Salud (Aseguramiento)</t>
  </si>
  <si>
    <t>Asesoria, Asistencia tecnica y  Seguimiento a los municipios para la afiliacion a los PPNA</t>
  </si>
  <si>
    <t>Circular
Actas, 
correos, listados de asistencia</t>
  </si>
  <si>
    <t>No. de asesoria a municipios/ total de municipios
No. de seguimiento a municipios / Total de municipios</t>
  </si>
  <si>
    <t>Según Demanda</t>
  </si>
  <si>
    <t>Cruce de usuarios afiliados frentea la base de datos del sisben nacional para identificar que poblacion no se encuentra sisbenizada</t>
  </si>
  <si>
    <t>Base de datos</t>
  </si>
  <si>
    <t>No. Reportes / cruce base de datos</t>
  </si>
  <si>
    <t xml:space="preserve">Asistencia Tecnica  y seguimiento a municipios a los procesos del regimen subsidiado.
</t>
  </si>
  <si>
    <t>No. de municipios asistidos/ Total de municipios</t>
  </si>
  <si>
    <t>Realizar acciones (socializaciones, seguimiento y/o apoyo ) a la programacion  anual de novedades BDUA que llevan a cabo los municipios ante el ADRES</t>
  </si>
  <si>
    <t>Circular, correos y Base de datos</t>
  </si>
  <si>
    <t>Reporte de cruce de base de datos única de afiliados BDUA de la ADRES con las bases suministradas por las entidades territoriales municipales</t>
  </si>
  <si>
    <t>Cargue a la plataforma PISIS del consolidado del anexo tecnico No. 4 reportado por los municipios</t>
  </si>
  <si>
    <t>Circular, correos y Reporte de cargue</t>
  </si>
  <si>
    <t xml:space="preserve">Reporte de Estadisticas de afiliados de los regimen contributivo y simplificado incluyendo poblacion migrantes venezolanos activos al SGSSS </t>
  </si>
  <si>
    <t>Gestion para el giro efectivo de los recurso departamentales a la administradora del SGSSS - ADRES</t>
  </si>
  <si>
    <t>Orden de Pago, Comprobante de Egreso, Transferencia Bancaria</t>
  </si>
  <si>
    <t>No. de giros a ADRES / Total de giros  a ADRES</t>
  </si>
  <si>
    <t xml:space="preserve">Atenciòn en Salud </t>
  </si>
  <si>
    <t>Revision de la informacion cargada en la plataforma GAUDI etapa I de las auditorias GAUDI  ejecutadas por los municipios</t>
  </si>
  <si>
    <t>Actas de revision y plataforma GAUDI</t>
  </si>
  <si>
    <t>Numero de actas de revision de auditorias GAUDI de municipios / Total de auditorias GAUDI de los municipios</t>
  </si>
  <si>
    <t>Cierre de la informacion cargada en la plataforma GAUDI etapa II de las auditorias GAUDI  ejecutadas por los municipios</t>
  </si>
  <si>
    <t>Vigilar el cumplimiento de depuracion de cartera y conciliacion de cuentas a las IPS por parte de las ERP y repòrte a la Superintendencia Nacional de Salud</t>
  </si>
  <si>
    <t>Mesa de conciliacion , 
Compromisos de depuracion y pago</t>
  </si>
  <si>
    <t>No. de mesas realizadas / Total de mesas programadas</t>
  </si>
  <si>
    <t>Auditorías del ET departamental para seguimiento a las EAPB regimen Contributivo y Subsidiado habilitadas en el departamento mediante la guia GAUDI al estandar aseguramiento</t>
  </si>
  <si>
    <t>Actas</t>
  </si>
  <si>
    <t>No. de auditorias GAUDI realizadas / Total de auditorias programadas</t>
  </si>
  <si>
    <t>Seguimiento al plan de mejoramiento auditorias GAUDI estandar aseguramiento realizadas por el ET departamental</t>
  </si>
  <si>
    <t>No. De seguimientos al plan de mejora de auditorias GAUDI realizadas / Total de seguimientos programados</t>
  </si>
  <si>
    <t>Evaluacion de los seguimientos a los planes de mejoramiento de las auditorias GAUDI a las EPS realizadas por los municipios</t>
  </si>
  <si>
    <t>No. Municipios con evaluacion de los seguimientos al plan de mejora de auditorias GAUDI  / Total de municipios del departamento</t>
  </si>
  <si>
    <t>Auditorias programa desnutricion en menores de 5 años a las EAPB basados en resolucion 2350 de 2020</t>
  </si>
  <si>
    <t>No. de auditorias  realizadas / Total de auditorias programadas</t>
  </si>
  <si>
    <t>Visita de auditoria a las eps del regimen especial y de excepcion que operan en el departamento en el cumplimiento de la normatividad vigente</t>
  </si>
  <si>
    <t xml:space="preserve"> Actas </t>
  </si>
  <si>
    <t>No. de auditorias realizadas a EPS reg especial y excepcion / Total de auditorias programadas</t>
  </si>
  <si>
    <t>Informe ante la Supersalud y MSPS del seguimiento programa desnutricion en las EAPB basados en resolucion 2350 de 2020</t>
  </si>
  <si>
    <t>Informes</t>
  </si>
  <si>
    <t>No.de informes enviados / Total de informes a enviar en la vigencia</t>
  </si>
  <si>
    <t>Tramite administrativo y gestión de quejas interpuestas por la prestación de servicios de salud con afectacion general, en contra de las EAPB y regímenes especiales y de excepción del Departamento de Norte de Santander.</t>
  </si>
  <si>
    <t>Base de datos, en donde se relaciona toda la información de las quejas recibidas y tramitadas por parte de la oficina de Atención en Salud</t>
  </si>
  <si>
    <t>No. de tramites agilizados</t>
  </si>
  <si>
    <t xml:space="preserve">Participación en el Seguimiento a las EPS en la Implementación de las RIAS. </t>
  </si>
  <si>
    <t>Acta de Reunión , Reportes , Circulares , Correos</t>
  </si>
  <si>
    <t xml:space="preserve">No. de Seguimiento </t>
  </si>
  <si>
    <t>Evaluacion ejecucion PAMEC a municipios descentralizados Circular 012 de 2016</t>
  </si>
  <si>
    <t>No.Actas de evaluacion / Total de municipios descentralizados</t>
  </si>
  <si>
    <t xml:space="preserve">Seguimiento a las EAPB en  la Ejecución de acciones de Salud pública </t>
  </si>
  <si>
    <t xml:space="preserve">
Correos, Informes, listados de asistencia</t>
  </si>
  <si>
    <t>Seguimiento al Programa Territorial de Reorganización, Rediseño y Modernización de las Redes de Empresas Sociales del Estado -PTRRM- del departamento de Norte de Santander.</t>
  </si>
  <si>
    <t>Correos, listado de asistencias, actas</t>
  </si>
  <si>
    <t>Analisis y concertacion de capacidad instalada de las iniciativas, necesidades y propuestas de las ESE del Departamento</t>
  </si>
  <si>
    <t>No. De actas</t>
  </si>
  <si>
    <t>Reporte mensual al Ministerio de Salud del Segumiento realizado a la ejecucion de las Resoluciones de los EBS</t>
  </si>
  <si>
    <t>Informe</t>
  </si>
  <si>
    <t>No. de Informes</t>
  </si>
  <si>
    <t xml:space="preserve"> Atenciòn en Salud </t>
  </si>
  <si>
    <t>Asistencias Tecnicas a la implementacion de los Equipos Basicos de Salud a las 13 ESE y 40 municipios</t>
  </si>
  <si>
    <t>No. de Asistencias</t>
  </si>
  <si>
    <t>Seguimiento de inspeccion, vigilancia y control a las Resoluciones de Equipos Basicos en Salud en el marco de la estrategia Atencion Primaria en Salud APS</t>
  </si>
  <si>
    <t>Vigilancia y Control</t>
  </si>
  <si>
    <t>Verificación de los soportes de Inscripcion y Asignacion de Codigo al Prestador que cumple con los requisitos</t>
  </si>
  <si>
    <t>Seguimiento al Registro de Inscripciones en el REPS, en la  Plataforma del  Ministerio.</t>
  </si>
  <si>
    <t>(Número de registros  revisados y validados /
total de registros programados )*100</t>
  </si>
  <si>
    <t>Revision y Validacion de Novedades de los Prestadores.</t>
  </si>
  <si>
    <t>Seguimiento al Registro de Novedades en el REPS, en la  Plataforma del  Ministerio.</t>
  </si>
  <si>
    <t>(Número de novedades revisadas y validadas /
total novedades programados )*100</t>
  </si>
  <si>
    <t xml:space="preserve">Búsqueda activa de Prestadores no habilitados (directorio telefónico, revistas, página web).   </t>
  </si>
  <si>
    <t>Seguimiento al registro de  Prestadores no Habilitados</t>
  </si>
  <si>
    <t>(Número prestadores no habilitados identificados / Total de prestadores programados ) * 100</t>
  </si>
  <si>
    <t xml:space="preserve">Realizar visitas programadas en el plan anual de visitas de condiciones de habilitación, visitas previas de habilitacion, de acuerdo a lo contemplado en el decreto 780 del 2016  Resolucion 3100 del 2019, 
</t>
  </si>
  <si>
    <t>Seguimiento al  Plan Anual de Visitas.</t>
  </si>
  <si>
    <t>(Número de visitas realizadas/Número de visitas programadas)*100</t>
  </si>
  <si>
    <t>Realizar visitas de inspección vigilancia y control,</t>
  </si>
  <si>
    <t>Seguimiento al registro   de Visitas.</t>
  </si>
  <si>
    <t xml:space="preserve">Realizar visitas para evaluacion, análisis y seguimiento a planes de contingencia de la red prestadora de servicios.
</t>
  </si>
  <si>
    <t>Recepción  y trámite de quejas y reclamos interpuestas por usuarios afiliados al SGSSS.</t>
  </si>
  <si>
    <t>Seguimiento al registro de   quejas y reclamos 
tramitadas.
interpuestas por usuarios afiliados al SGSSS.</t>
  </si>
  <si>
    <t>(Número de quejas tramitadas/ total de quejas recepcionadas )*100</t>
  </si>
  <si>
    <t>Recepción, revisión de documentación y expedición de licencias de funcionamiento de equipos emisores de radiaciones ionizantes</t>
  </si>
  <si>
    <t>Registro del tramite de expedición de licencias de funcionamiento de equipos emisores de radiaciones ionizantes.</t>
  </si>
  <si>
    <t>Sumatoria de Licencias de Funcionamiento de equipos de emisores de radiaciones ionizantes./ total programadas *100</t>
  </si>
  <si>
    <t>Recepciòn , revision de documentación y expedición de licencias de  Seguridad  y Salud en el trabajo.</t>
  </si>
  <si>
    <t xml:space="preserve">Registro del tramite a Solicitudes de Licencia   de Salud y Seguridad en el trabajo.  </t>
  </si>
  <si>
    <t>(Número de licencias expedidas de Seguridad y Salud en el trabajo/ total  programadas )*100</t>
  </si>
  <si>
    <t xml:space="preserve">Seguimiento, monitoreo y verificación según plan anual de visitas para cada vigencia de las condiciones de tecnologia biomedica </t>
  </si>
  <si>
    <t xml:space="preserve"> Registro de Verificación del cumplimiento  de las  condiciones de tecnologia Biomedica.</t>
  </si>
  <si>
    <t xml:space="preserve">(Número de IPS con tecnologia biomedica con seguimiento, monitoreo y verificación/ Total de visitas programadas) *100 </t>
  </si>
  <si>
    <t xml:space="preserve">Verificacion en la implementacion del PAMEC según plan anual de visitas programadas para cada vigencia </t>
  </si>
  <si>
    <t xml:space="preserve">Seguimiento y Evaluación de la implementacion del PAMEC en las Instituciones prestadoras de servicios de salud del dapartamento. </t>
  </si>
  <si>
    <t>(Número de Evaluaciones  en implementación del PAMEC/ Total de Evaluaciones  programadas)*100</t>
  </si>
  <si>
    <t>Verificacion de la  aplicación y seguimiento y reporte de Sistemas de Informacion por parte de las IPS programadas en el plan anual de visitas para cada vigencia.</t>
  </si>
  <si>
    <t xml:space="preserve">Seguimiento y Evaluacion de los Indicadores de  Sistemas de Informacion  en las Instituciones prestadoras de servicios de salud del dapartamento. </t>
  </si>
  <si>
    <t>(Número de Evaluaciones  de  indicadores de sistemas de informacion / Total de Evaluaciones  programadas)*100</t>
  </si>
  <si>
    <t xml:space="preserve">Realizar jornadas de (Asistencia 
Tecnica) Capacitación sobre la normatividad vigente a los Prestadores de Servicios de Salud programados para visita durante la Vigencia. </t>
  </si>
  <si>
    <t xml:space="preserve"> Capacitaciones y/o Asistencias Tecnicas con implementación del Sistema de Garantía de la Calidad en los Servicios de Salud.</t>
  </si>
  <si>
    <t>(Número de prestadores de servicios de salud capacitados y /o Asistencia tecnica / total de prestadores de salud  programados)*100</t>
  </si>
  <si>
    <t>Asesorar  y brindar acompañamiento a los prestadores que voluntariamente participen del Modelo de Asistencia Tecnica Sistema Unico de Acreditación. En el marco del Plan Nacional de Mejoramiento de la Calidad en Salud. (PNMCS )</t>
  </si>
  <si>
    <t>Asesorias al total de prestadores de servicios de salud  en relacion al S.U.A</t>
  </si>
  <si>
    <t>Número de  IPS Asesoradas en SUA /  Total de IPS programadas.</t>
  </si>
  <si>
    <t>Asesorar  en la conformacion de Unidades 
Funcionales  de Atención del Cancer 
a todas las Instituciones  prestadoras de servicios de salud interesadas en
 habilitar una UFCA - UACAI
UFCA= Unidad Funcional de Cancer Adultos
UACAI= Unidad de Atención de Cancer  Infantil.</t>
  </si>
  <si>
    <t>Asesorarias al total de prestadores de servicios de salud  que soliciten informacion para habilitar UFCA- UACAI.</t>
  </si>
  <si>
    <t>Número de  IPS Asesoradas en UFCA - UACAI /  Total de IPS programadas.</t>
  </si>
  <si>
    <t>Asesoria y Asistencia Tecnica  en normatividad  vigente Resolución 3100 de 2019 a prestadores de Servicios de Salud  habilitados para atención de poblacion migrante.</t>
  </si>
  <si>
    <t xml:space="preserve">Asesorarias  en normatividad  vigente Resolución 3100 de 2019 a los Cooperantes sobre el proceso de habilitacion para la prestacion de los servicios   de salud. </t>
  </si>
  <si>
    <t>Número de  Cooperantes  Asesorados  en Resolucion 3100 de 2019 /  Total de Cooperantes  programados.</t>
  </si>
  <si>
    <t>Prestacion de Servicios</t>
  </si>
  <si>
    <t>Realizar convenios interadministrativos con  la red Pública y seguimiento  de acuerdo a lineamientos  del MSPS con recursos del SGP Susidio a la oferta</t>
  </si>
  <si>
    <t>convenios  realizados y evidenciados con seguimiento trimestral</t>
  </si>
  <si>
    <t># Convenios realizados / # Convenios Programados</t>
  </si>
  <si>
    <t>Tramitar el 100% de las solicitudes de autorizaciónes radicas ( Tutela),  servicios de salud  a la Poblacion a cargo del departamento.</t>
  </si>
  <si>
    <t>solicitudes de autorizaciones con respuesta firmadas</t>
  </si>
  <si>
    <t>solicitudes de autorizaciones con respuestas/ nro de  autorizaciones radicas en el   software DKD</t>
  </si>
  <si>
    <t>Facturas auditadas y pagadas</t>
  </si>
  <si>
    <t>nro de  facturas auditadas pagadas / nro. Facturas Programadas para pago</t>
  </si>
  <si>
    <t>Realizar contrato de prestacion de servicios  de salud a la  atencion de la poblacion inimputables de acuerdo a recursoso transferidos por la Nacion. Auditoria, reconocimiento y pago de lo facturado.</t>
  </si>
  <si>
    <t>Contrato realizado y evidenciado</t>
  </si>
  <si>
    <t>Contrato realizado / contrato programado</t>
  </si>
  <si>
    <t>Soprtes de auditoría y pago de lo facturado</t>
  </si>
  <si>
    <t>nro de  facturas auditadas pagadas / nro. Facturas radicadas</t>
  </si>
  <si>
    <t>Auditoría y pago de la facturación por atención de urgencias a migrantes de frontera con Colombia con recursos transferidos por la nación</t>
  </si>
  <si>
    <t>Facturas auditadas pagadas</t>
  </si>
  <si>
    <t>nro de  facturas auditadas pagadas/ nro. Facturas programadas en el trimestre</t>
  </si>
  <si>
    <t xml:space="preserve">Centro Regulador de Urgencias y Emergencias CRUE </t>
  </si>
  <si>
    <t>Solicitar  la disponibilidad de componentes sanguíneos y hemoderivados, mensualmente a los bancos de sangre y unidades transfuncionales del departamento</t>
  </si>
  <si>
    <t>informe de disponibilidad de componentes sanguineos del aplicativo SIHEVI</t>
  </si>
  <si>
    <t>verificacion en el aplicativo SIHEVI</t>
  </si>
  <si>
    <t>Acompañamiento del equipo de respuesta inmediata</t>
  </si>
  <si>
    <t>actas de reunion del ERI</t>
  </si>
  <si>
    <t>(# de reuniones programadas/ # de reuniones ejecutadas)</t>
  </si>
  <si>
    <t>Seguimiento al stock kit toxicologico</t>
  </si>
  <si>
    <t>kardex de inventario</t>
  </si>
  <si>
    <t>(# de informe de inventario de kit toxicologia/ # meses del año)</t>
  </si>
  <si>
    <t>Asistencia a comité de sanidad portuaria</t>
  </si>
  <si>
    <t>actas de reunion del comité</t>
  </si>
  <si>
    <t>(# asistencia a comité de sanidad portuaria/ # de comité de sanidad portuaria programados)</t>
  </si>
  <si>
    <t>asistencia a los comité de gestion del riesgo departamental</t>
  </si>
  <si>
    <t>acta de consejo departamental de gestion del riesgo</t>
  </si>
  <si>
    <t>n° de actas de reunion de comité departamental de gstion del Riesgo</t>
  </si>
  <si>
    <t>revision de los reportes de incidentes e infracciones a la mision medica en el departamento</t>
  </si>
  <si>
    <t>plataforma de reporte y monitoreo</t>
  </si>
  <si>
    <t>N° de reportes mensuales realizados por las IPS</t>
  </si>
  <si>
    <t>Gestión de las referencias de los pacientes presentados al CRUE</t>
  </si>
  <si>
    <t>bitacora de referencia de pacientes del CRUE</t>
  </si>
  <si>
    <t>(# de pacientes presentados/# de pacientes gesrionados)</t>
  </si>
  <si>
    <t>Prestacion de Servicios de Salud Dra OMAIRA EDITH TORRADO SERRANO</t>
  </si>
  <si>
    <t>Meta :277Cubrir el 100% de los Servicios de salud requeridos por la población a cargo del Dpto. con los recursos asignados.</t>
  </si>
  <si>
    <t>Meta 277:Cubrir el 100% de los Servicios de salud requeridos por la población a cargo del Dpto. con los recursos asignados.</t>
  </si>
  <si>
    <t xml:space="preserve">                                                                                                                                  </t>
  </si>
  <si>
    <t xml:space="preserve">SALUD PUBLICA </t>
  </si>
  <si>
    <t>Sanidad Portuaria</t>
  </si>
  <si>
    <t>Apoyar el sistema de vigilancia epidemiológica en los eventos de urgencia, emergencia o desastre. (articulo 5 literal H Resolucion 1220 de 2010)</t>
  </si>
  <si>
    <t xml:space="preserve">Realizar comites de sanidad portuaria </t>
  </si>
  <si>
    <t>acta de reunion  comités de sanidad portuaria/ # de comité de sanidad portuaria programados)</t>
  </si>
  <si>
    <t>Actas de comité de sanidad portuaria/ # de comité de sanidad portuaria programados)</t>
  </si>
  <si>
    <t>se lleva a cabo los  comités  de sanidad portuaria revision operatividad de los puntos de entrada,tratando la presentacion de la situacion y  necesidades de cada punto de entrada.</t>
  </si>
  <si>
    <t>GESTION EN SALUD PUBLICA</t>
  </si>
  <si>
    <t>100% de los insumos de interes en salud publica priorizados, con estudios de necesidades para el control de riesgos en salud publica.</t>
  </si>
  <si>
    <t>Gestionar la adquisicion de  los insumos de interes en salud publica.</t>
  </si>
  <si>
    <t>Estudios de necesidades
solicitud insumos de interes en salud publica
Contrato de compras de bienes</t>
  </si>
  <si>
    <t>Numero de Estudio de necesidades elaborados para compra  de insumos de interes en salud publica / Total   de necesiadades  de insumos  de interes en salud publica programados en la vigencia * 100</t>
  </si>
  <si>
    <t xml:space="preserve">según demanda </t>
  </si>
  <si>
    <t>En el  I Trimestre  se gestionaron  las  necesidades de insumos  de interes en Salud  Ambiental , ETV ,Politica Farmaceutica.</t>
  </si>
  <si>
    <t>100% de los municipios programados (PAS 2024), con asesoria y asistencia tecnica en formulacion de planes, programas o proyectos, que permitan el desarrollo de las estrategias definidas para los componentes de las diferentes Dimensiones del Plan Territorial de Salud 2024 - 2027</t>
  </si>
  <si>
    <t>Realizar jornadas de asesoria y asistencia tecnica (presencial, virtual, telefonico) con el personal de las Entidades Territoriales relacionada con las actividades pertinentes para lograr el desarrollo de las estrategias definidas para los componentes de las diferentes Dim7nsiones del Plan Territorial de Salud 2024- 2027</t>
  </si>
  <si>
    <t>Informe de asesoria y asistencia tecnica</t>
  </si>
  <si>
    <t>Numero de municipios con asesoria y asistencia tecnica PAS 2023, relacionada con las actividades pertinentes para lograr el desarrollo de las estrategias definidas para los componentes de las diferentes Dimensiones del Plan Territorial de Salud 2024- 2027 / Total de municipios programados * 100</t>
  </si>
  <si>
    <t>Socializacion del 100% de lineamientos de las politicas públicas, estrategias, guias y programas de salud, con los actores del sistema general de seguridad social en salud presentes en el territorio.</t>
  </si>
  <si>
    <t>Socializar a traves de jornadas laborales (mesas de trabajo, reuniones), los lineamientos de las políticas públicas, estrategias, guias y programas de salud con los difrentes actores del Sistema General de Seguridad Social en Salud presentes en los municipios.</t>
  </si>
  <si>
    <t>Informe de socializacion</t>
  </si>
  <si>
    <t>N° de jornadas (mesas de trabajo, reuniones) realizadas con actores sectoriales / Total de jornadas (mesas de trabajo, reuniones) programadas * 100
N° de jornadas (mesas de trabajo, reuniones)  realizadas con actores intersectoriales / Total de jornadas (mesas de trabajo, reuniones)  programadas con actores intesectoriales * 100</t>
  </si>
  <si>
    <t xml:space="preserve">
*Asistencia Técnica de Las Salas Amigas de la Familia Lactante por parte del Ministerio de Salud y Protección Social. Soporte (Acta No. 01, 21 de febrero 2025 y listado de asistencia)                                                                                                                                                                                                                                                                                                                                                                          *Seguimiento avance del plan de interrupción de E. Chagas y canalización a ruta integral de atención  en salud de pacientes con diagnóstico de Chagas en los municipios El Carmen, San Calixto, Villa del Rosario, El Zulia y Hacarí.  
*Asistencias técnicas enfermedades Transmisitads por Vectores, Adherencia a guías de manejo clinico y seguimiento a planes de contingencia Dengue.
*Seguimiento Manejo Integrado de Vectores a Cucuta y Plan de Contingencia a Los Patios                                                                                                                                                                                                 *Mesa de trabajo de en articulación con el programa de renta ciudadana para garantizar que los niños y niñas del programa cuenten con su esquema de vacunación completo.  *comite del programa ampliado de inmunizaciones  departamental.  *Socializacion de los lineamientos de la primera  jornada nacional de vacunación.   Socialización de los *lineamientos para la elaboracion de la microplanificación.  I Sesion extraordinaria del Consejo Departamental de Salud Mental
*II Sesión del Consejo Departamental de Salud Mental 
*I Sesión del Consejo Seccional de Estupefacientes 
*I Sesión del Comité Prevención de Consumo de Spa
*I Sub mesa de Salud Salud Mental 
*Seguimiento atencion en los problemas y trastornos asociados al consumo de sustancias psicoactivas.  Comites de Vigilancia en Salud Publica COVES- Departamentales convocados por vigilancia en Salud Publica.  Consejo Territorial de Salud Ambiental - COTSA 
* Mesa Tématica Entornos Saludable, Vectores y Zoonosis.  
* Comité Departamental de Carnes y operatividad
* Mesa WASH para analizar las necesidades en atención a desplazamientos forzados por actores al márgen de la ley.  
</t>
  </si>
  <si>
    <t>100% de Entidades Territoriales e Instituciones prestadores de servicios de salud programados, con desarrollo de capacidades en su talento humano, orientados a mejorar la salud de sus habitantes.</t>
  </si>
  <si>
    <t xml:space="preserve">Realizar jornadas  (conversatorios, capácitaciones, talleres, videoconferencias) de transferencia de conocimiento en salud publica, dirigidas al Talento humano de las entidades territoriales responsables de las politicas de salud y proteccion social.
</t>
  </si>
  <si>
    <t>Listados de asistencia
Convocatorias
Informes de transferencia de conocimiento</t>
  </si>
  <si>
    <t>N° de personas de la ET que participan de la trasnferencia de conocimiento / Total de personas designadas por la  ET a participar de la actividad * 100
N° de personas de las IPS que participan de la trasnferencia de conocimiento /  Total de personas designadas por la  IPS a participar de la actividad * 100</t>
  </si>
  <si>
    <t>*Asistencia a capacitación del protocolo de Rifampicina.                                                                                                                                                                                                                                                                         *Resocialización de instrumentos de auditorias de HC en el marco del Plan de contingencia para Dengue                                                                                                                                                                             *Fortalecimiento en la guía de manejo clinico para Dengue
*Resocialización de la matriz de seguimiento al Plan de Contingecnia para dengue a las ESE-IPS de Norte de Santander en la vigencia 2025 
*Asistencia a capacitación virtual de Transferencias Nacionales del Ministerio de Salud y Protección Social.                                                                                                                                                                                                                                                                                                                                                  *Socialización de orientaciones técnicas para formulación del PAS y PIC 2025, temáticas de Salud Nutricional del Ministerio de Salud, y fortalecimiento de capacidades en referencia a la Resolución 2350 del 2020 y Resolución 2465 del 2016 con los Coordinadores de Salud Pública y/o Secretarios de Salud.    
* Jornada de fortalecimiento del talento humano en epidemiologia, clínica, diagnóstico y tratamiento del evento de Chagas a la ESE Hospital Juan Luis Londoño, ESE Regional Centro San Cayetano y Santiago.
*Resocialización de instrumentos de auditorias de HC en el marco del Plan de contingencia para Dengue                                                                                                                                                *Fortalecimiento en la guía de manejo clinico para Dengue y en el diligenciamiento de la matriz para reportar los avances del plan.
*Fortalecimiento de conocimientos y practicas para el control de las ETV a funcionarios del Programa de Vectores  IDS: Ocaña, Toledo, Bochalema, Salazar y Villa del Rosario.   *Socialización de los lineamientos para la elaboracion de la microplanificación.                                                                                                                                                                                                         *Jornada de socialización del Decreto 2016 de 2013, Resolución 3753 de 2013, Normatividad de carnes y productos cárnicos comestibles, con apoyo de FENAVI e INVIMA. 
*Se realiza la socialización del Sistema de Vigilancia Nutricional “WINSISVAN” versión 6.0 2019 a los profesionales de las Entidades Administradoras de Planes de Beneficio “EAPB” del Departamento Norte de Santander. Se contó con la participación de 10 profesionales.  Soporte (Acta No. 003, 3 de marzo, con listado de asistencia y evidencias varias).                                                                                                                                                                                                                                                                                                                                                *Fortalecimiento de capacidades en referencia a las temáticas de desnutrición aguda en menores de 5 años, antropometría, y eguimiento caso a caso y responsabilidades de las EAPB en el marco de la Resolución 2350 del 2020 y 2465 del 2016. Se contró con la participación de 10 profesionales.  Soporte (Acta No. 003, 3 de marzo 2025, con listado de asistencia y evidencias varias).</t>
  </si>
  <si>
    <t>100% de los municipios de jurisdiccion con monitoreo y evaluacion de la ejecucion del PAS 2024</t>
  </si>
  <si>
    <t>Realizar monitoreo y evaluacion del PAS 2022 formulados por los municipios de jurisdiccion.</t>
  </si>
  <si>
    <t>Actas o
Informes de monitoreo y seguimiento
Informe evaluacion tecnico financiera PAS 2024</t>
  </si>
  <si>
    <t xml:space="preserve">Numero de municipios con monitoero del PAS 2024 / Total de municipios * 100
</t>
  </si>
  <si>
    <t>Se realizara una vez el  monitoreo cuando el  ministerio de salud, termine los  lineamientos para  la ejecucion del I  trimestre del PAS 2025</t>
  </si>
  <si>
    <t>PROMOCION Y PREVENCION EN SALUD PUBLICA</t>
  </si>
  <si>
    <t>100% Plan de Accion en Salud (PAS) 2024 con  actividades enfocadas a intervenir  las prioridades en salud publica del PTS 2024 - 2027</t>
  </si>
  <si>
    <t>Construir el PAS Departamental 2023 a partir de las prioridades en salud publica del PTS 2024-2027</t>
  </si>
  <si>
    <t>PAS Departamental 2024 formulado</t>
  </si>
  <si>
    <t xml:space="preserve">Plan de accion en salud  departamental 2024 formulado </t>
  </si>
  <si>
    <t>Ejecucion del 100% de los  procedimientos, actividades e insumos del plan de salud publica de intervenciones colectivas (PIC),  priorizados por la Direccion territorial de salud.</t>
  </si>
  <si>
    <t>Formulacion del PIC Departamental siguiendo lineamiento de RIAS</t>
  </si>
  <si>
    <t>Plan de intervenciones colectivas Departamental 20224</t>
  </si>
  <si>
    <t>Plan de intervenciones colectivas Departamental 2024 formulado</t>
  </si>
  <si>
    <t>VIGILANCIA Y CONTROL EN SALUD PUBLICA</t>
  </si>
  <si>
    <t xml:space="preserve">100% de municipios programados, con acciones IVC en seguridad sanitaria  y ambiental  </t>
  </si>
  <si>
    <t>Realizar las acciones de Inspección, Vigilancia y Control de los factores de riesgo del ambiente, y de control de vectores y zoonosis de competencia del sector salud; en los municipios de categoria 4, 5 y 6.</t>
  </si>
  <si>
    <t>Actas de IVC</t>
  </si>
  <si>
    <t>Numero de municipios categoria 4, 5 y 6 con  acciones de IVC de los factores de riesgo del ambiente, y de control de vectores y zoonosis de competencia del sector salud / Total municipios  4, 5 y 6  * 100</t>
  </si>
  <si>
    <t xml:space="preserve"> SE REALIZA 500 ACCIONES DE  IVC   EN SEGURIDAD ALIMENTARIA  Y AMBIENTAL</t>
  </si>
  <si>
    <t>100% de los municipios programados, con acciones de IVC en control de medicamentos</t>
  </si>
  <si>
    <t>Realizar la fiscalización sanitaria  con enfoque de riesgo en el 80% de los municipios del Departamento  con establecimientos farmaceutico autorizado para el expendio, comercialización y distribución de medicamentos, incluyendo  el establecimiento y/o prestador de servicio de salud con autorizacion para el manejo de medicamentos de control especial</t>
  </si>
  <si>
    <t>Numero de municipios del Departamento  con establecimiento farmaceutico autorizado para el expendio, comercialización y distribución de medicamentos, incluyendo  el establecimiento y/o prestador de servicio de salud con autorizacion para el manejo de medicamentos de control especial / 80% municipios del Departamento * 100</t>
  </si>
  <si>
    <t>Se realiza inspeccion vigilancia y  Control  a establecimiento farmaceutico autorizado para el expendio, comercialización y distribución de medicamentos, incluyendo  el establecimiento y/o prestador de servicio de salud con autorizacion para el manejo de medicamentos de control especia  en los municipios de  CUCUTA, ZULIA, VILLA DEL ROSARIO, LOS PATIOS, OCAÑA Y PAMPLONA.
Se ajusta actividad acorde a la meta y competencia Departamental en salud. Ley 715 de 2001 (articulo 43.3.7)</t>
  </si>
  <si>
    <t xml:space="preserve">100% de la Unidades Notificadoras (entidad territorial) con acciones de verificacion los estándares de calidad, veracidad y oportunidad de la notificación  de  EISP al SIVIGILA </t>
  </si>
  <si>
    <t>Verificar los estándares de calidad, veracidad y oportunidad de la notificación  de  eventos de interes en salud publica (EISP) al SIVIGILA por parte de las 40 unidades notificadoras municipales (UNM)</t>
  </si>
  <si>
    <t>Registros de resultados  y análisis de laboratorio</t>
  </si>
  <si>
    <t xml:space="preserve">Numero de UNM con verificacion de  los estándares de calidad, veracidad y oportunidad de la notificación  de  EISP al SIVIGILA/ Total UNM </t>
  </si>
  <si>
    <t>Cumplimiento en la entrega del reporte semanal : 13 reportes
Silencio Epidemiologico :0
Oportunidad en la notificación semanal: 100 archivos planos
Cumplimiento en el ajuste de casos: sospechoso 1147, probable 11392,,laboratorio 3551,clinica 3531,nexo 37,descartado 1881,,error digitacion 71
Ajuste de casos: 11.610 casos notificados al SIVIGILA</t>
  </si>
  <si>
    <t>LABORATORIO DE SALUD PUBLICA</t>
  </si>
  <si>
    <t>Apoyar el 100% de las acciones de   vigilancia en salud pública, vigilancia y control sanitario y gestión de la calidad que demanden los servicios del laboratorio de Salud Publica</t>
  </si>
  <si>
    <t>Realizar mensualmente el análisis  a las muestras remitidas para la  vigilancia y control de calidad de eventos de interes en salud publica enmarcados en la Resolución 1646 de 2018</t>
  </si>
  <si>
    <t>Numero muestras analizadas para vigilancia en salud pública  / Total de muestras recibidas para vigilancia en salud pública * 100</t>
  </si>
  <si>
    <t>se realizo mensualmente el análisis  a las muestras remitidas para la  vigilancia y control de calidad de eventos de interes en salud publica enmarcados en la Resolución 1646 de 2018</t>
  </si>
  <si>
    <t>Realizar mensualmente los anàlisis fisicoquìmicos y microbiològicos a las muestras de agua y alimentos  recibidas en el laboratorio para la vigilancia y control sanitario</t>
  </si>
  <si>
    <t>Numero muestras analizadas para vigilancia y control sanitario  / Total de muestras recibidas para, vigilancia y control sanitario * 100</t>
  </si>
  <si>
    <t>Se realizo mensualmente los anàlisis fisicoquìmicos y microbiològicos a las muestras de agua y alimentos  recibidas en el laboratorio para la vigilancia y control sanitario</t>
  </si>
  <si>
    <t>Numero muestras analizadas para  gestión de la calidad  / Total de muestras recibidas para  gestión de la calidad de los diagnosticos realizados por la red departamental de laboratorios * 100</t>
  </si>
  <si>
    <t>Se realizo mensualmente el análisis  a las muestras remitidas para la  vigilancia y control de calidad de eventos de interes en salud publica enmarcados en la Resolución 1646 de 2018</t>
  </si>
  <si>
    <t xml:space="preserve">Asistir técnicamente a las 40 entidades territoriales sobre  Rutas Integrales de Atención en Salud y protocolos de atención en salud pública. </t>
  </si>
  <si>
    <t>Realizar visitas de verificacion  de estandares de calidad  y asistencias  tecnicas a  los 40  laboratorios de la red Departamental habilitados</t>
  </si>
  <si>
    <t>Registros de visitas actas y herramientas de verificacion de estandares de calidad</t>
  </si>
  <si>
    <t>Numero de visitas realizadas/total de visitas programadas a la red departamental de laboratorios*100</t>
  </si>
  <si>
    <t>Según programación mensual</t>
  </si>
  <si>
    <t>Se realiza según programación mensual</t>
  </si>
  <si>
    <t>POBLACIONES VULNERABLES (NNA)</t>
  </si>
  <si>
    <t>Implementar estrategias de promoción de la salud relacionadas con la Infección respiratoria Aguda IRA y enfermedad diarreica aguda EDA en los 40 municipios del departamento</t>
  </si>
  <si>
    <t>Realizar 4 seguimientos a la implementación del Programa Nacional para la Prevención Manejo y Control de la EDA en los tres componentes ( Institucional, Comunitario e Intersectorial) en los 40 municipios</t>
  </si>
  <si>
    <t>Actas, informes y evidencias fotográficas.</t>
  </si>
  <si>
    <t>No. de estrategias de la salud realizadas/Total de estrategias de la salud programadas*100</t>
  </si>
  <si>
    <t>Realizar 4 seguimientos a la implementación del Programa Nacional para la Prevención Manejo y Control de la IRA en los tres componentes ( Institucional, Comunitario e Intersectorial)</t>
  </si>
  <si>
    <t>POBLACIONES VULNERABLES (ETNIAS)</t>
  </si>
  <si>
    <t>Implementar ocho mecanismos y espacios para fomentar la participación en la planeación social, comunitaria en salud, con el enfoque en el reconocimiento de la población étnica (uwa, Bari, rum, inga, kichwa, yukpa) en los municipios con presencia de dicha población</t>
  </si>
  <si>
    <t>Desarrollar 4 espacios con la Población UWA y/o BARI para la implentacion de acciones del Sistema de Salud en las Poblaciones Indígenas del departamento.</t>
  </si>
  <si>
    <t>No de espacios de participacion social realizadas/ No de epacios de participacion social programadas *100</t>
  </si>
  <si>
    <t>Se hace presencia en la institucion educativa ubicada para los niños desplazados del Catatumbo de seguimiento a atenciones en salud a esta poblacion.
Se realiza mesa de trabajo en la Sala SAR con la poblacion UWA para generar un espacio de concertacion del Plan de Intervenciones Colectivas que se contratara en la vigencia 2025 
Se realiza mesa de trabajo en Cubara con los cabildos de la poblacion UWA para la concertacion del PIC
Se realiza mesa de concertacion con los 7 cabildos y ASOUWA para dejar concertada el PIC 2025</t>
  </si>
  <si>
    <r>
      <rPr>
        <b/>
        <sz val="11"/>
        <color theme="1"/>
        <rFont val="Arial"/>
        <charset val="134"/>
      </rPr>
      <t xml:space="preserve">POBLACIONES VULNERABLES </t>
    </r>
    <r>
      <rPr>
        <b/>
        <sz val="10"/>
        <color theme="1"/>
        <rFont val="Arial"/>
        <charset val="134"/>
      </rPr>
      <t>(ADULTO MAYOR, GENERO, HABITANTE CALLE Y MIGRANTE)</t>
    </r>
  </si>
  <si>
    <t>Implementar una estrategia para el fortalecimiento del control social en salud en el los 40 municipios de Norte de Santander</t>
  </si>
  <si>
    <t xml:space="preserve">Realizar 3 seguimientos a 20 municipios a la implementación de la estrategia de transversalización del enfoque de género en poblaciones vulnerables. </t>
  </si>
  <si>
    <t>Esta actividad no esta programada en este trimestre</t>
  </si>
  <si>
    <t>DT POBLACIONES VULNERABLES (Discapacidad)</t>
  </si>
  <si>
    <t>Implementar una estrategia de promocion en la salud para los 40 municipios del departamento</t>
  </si>
  <si>
    <t>Realizar 2 seguimientos de la estrategia Rehabilitacion Basada en la Comunidad, a los 40 municipios del departamento.</t>
  </si>
  <si>
    <t>No. de seguimiento de la estrategias de RBC realizadas/Total de seguimiento de la estrategias de RBC programadas*100</t>
  </si>
  <si>
    <t>Coadyudar el proceso de certificación de personas con discapacidad hacia en la red de prestadores en 53 entidades administradoras de salud</t>
  </si>
  <si>
    <t>Brindar 4 asesorias y asistencia tecnica a los Cuarenta (40) municipios en la Ruta de Certificacion de Discapacidad de acuerdo a normativa vigente.</t>
  </si>
  <si>
    <t>No de asistencias técnicas realizadas/ No de asistencias técnicas programadas *100</t>
  </si>
  <si>
    <t>DT POBLACIONES VULNERABLES (Víctimas)</t>
  </si>
  <si>
    <t>Implementar en las ESE departamentales la atención psicosocial para la atención de 12000 personas victimas del conflicto armado</t>
  </si>
  <si>
    <t>Realizar 4 Seguimientos a las ESES en la Herramienta de informacion VIVANTO.</t>
  </si>
  <si>
    <t>No. de seguimiento a las ESEs- VIVANTO realizadas/Total de seguimiento a las ESEs-VIVANTO  programadas*100</t>
  </si>
  <si>
    <t xml:space="preserve">Mediante correo electronico se realiza seguimieto a las Empresas Sociales del estado e IPS a la implementacion de la Herramienta de Informacion Vivanto. Para el seguimieto se diseño un formulario en linea </t>
  </si>
  <si>
    <t>Realizar 3 seguimientos a las EAPB sobre las intervenciones realizadas a la poblacion reconocida en las 9 sentencias CIDH.</t>
  </si>
  <si>
    <t>No. de seguimiento a EAPB realizaas / Total de seguimiento a las EAPB programadas*100</t>
  </si>
  <si>
    <t>El día 20 de marzo de 2025 se realia la asistencia tecnica donde se socializa la medida de reparacion 9 sentencias a los coordinadores de los 40 municipios, estableciendo el cruce datos que permite el seguimiento adecuendo.                                                                           El día 25 de marzo de 2025 se realiza asistencia tecnica a las ESES de la medida de reparacion 9 sentencias CIDH.                                                                                                 El día 26 de marzo de 2025 se realiza asistencia ténica de medidas de reparación 9 sentencias CIDH a las EAPB, se definen acciones y seguimiento de las atenciones brindadas a las víctimas con enfoque psicosociales.</t>
  </si>
  <si>
    <t>Realizar 4 seguimientos a las EAPB de las barreras en salud presentadas por la poblacion reconocida en las 9 sentencias CIDH.</t>
  </si>
  <si>
    <t>el dia 19 de marzo el operador del MSPS, la corporacion infancia y desarrollo (CID), socializa matriz de gestiones en salud donde se identifican 6 casos abiertos relacionados con barreras a beneficiarios de la medida de reparación, se realiza verificación de cada caso logrando identificar que ya se habian cerrado tres casos. En referencia a los 3 casos que quedaron abiertos en el dia 26 de marzo se realizo reunion con las EAPB donde se le realizo seguimiento a las acciones realizadas</t>
  </si>
  <si>
    <t xml:space="preserve">PLAN O PROYECTO </t>
  </si>
  <si>
    <t>Corto Plazo (1
año)</t>
  </si>
  <si>
    <t>Mediano Plazo (1 -
4 años)</t>
  </si>
  <si>
    <t>Largo Plazo
(años enadelante)</t>
  </si>
  <si>
    <t xml:space="preserve">TIEMPO EJECUCION </t>
  </si>
  <si>
    <t xml:space="preserve">Actualizar las Tablas de
retención Documental  </t>
  </si>
  <si>
    <t xml:space="preserve">Programa de Gestión
Documental </t>
  </si>
  <si>
    <t xml:space="preserve">Sistema Integrado de
Conservación  </t>
  </si>
  <si>
    <t xml:space="preserve">Plan de mejoramiento en la
estructura física y propia del
IDS (Construcción del edificio 
propio del IDS)  </t>
  </si>
  <si>
    <t xml:space="preserve">Programas de Capacitación
en la Gestión Documental  </t>
  </si>
  <si>
    <t xml:space="preserve">Valoración de los Fondos
acumulados  </t>
  </si>
  <si>
    <t xml:space="preserve">Digitalización de los
Documentos  </t>
  </si>
  <si>
    <t>Realizar las visitas programadas de inspeccion vigilancia y control  a  toda persona, prestadores de servicios de salud, regímenes de excepción,  establecimiento farmacéutico donde se almacenen, comercialicen, distribuyan o dispensen  medicamentos, medicamentos de control especial y demás productos farmacéuticos.</t>
  </si>
  <si>
    <t>Numero de servicios y establecimientos farmacéuticos con  acciones de IVC en la produccion, expendio, comercializacion y distribucion de medicamentos / Total servicios y establecimientos farmacéuticos con visitas programados * 100</t>
  </si>
  <si>
    <t>Realizar los analisis a las muestras remitidas para  diagnostico y/o control de calidad; con el propósito de apoyar la vigilancia en salud pública, vigilancia y control sanitario y gestión de la calidad de los diagnosticos realizados por la red departamental de laboratorios.</t>
  </si>
  <si>
    <t>Numero muestras analizadas para vigilancia en salud pública  / Total de muestras recibidas para vigilancia en salud pública * 100
Numero muestras analizadas para vigilancia y control sanitario  / Total de muestras recibidas para, vigilancia y control sanitario * 100
Numero muestras analizadas para  gestión de la calidad  / Total de muestras recibidas para  gestión de la calidad de los diagnosticos realizados por la red departamental de laboratorios * 100</t>
  </si>
  <si>
    <t>Según demnada</t>
  </si>
  <si>
    <t>Lograr alianzas trans sectoriales con 3 actores estrategicos en el componente comunitario de la estrategia de AIEPI Las practicas claves relacionadas con EDA.</t>
  </si>
  <si>
    <t xml:space="preserve">Realizar 2 fortalecimientos al talento humano (cordinadores de salud publica municipal y  ESES) sobre lineamientos tecnicos y normativos de NNA RPMS, en los 39 municipios. </t>
  </si>
  <si>
    <t>No de fortalecimientos al TH realizadas/ No de fortalecimientos al TH programadas *100</t>
  </si>
  <si>
    <t>Asistencia tecnica y seguimiento  al 100% de  las IPS en  la implementación de la  salas ERA,  para la  prevencion de la IRA</t>
  </si>
  <si>
    <t>Participar en el 100% de las  unidades de analisis de mortalidad por IRA  .</t>
  </si>
  <si>
    <t>No de participacion de U.A. realizados/ No de participacion de U.A. programadas *100</t>
  </si>
  <si>
    <r>
      <rPr>
        <sz val="11"/>
        <color theme="1"/>
        <rFont val="Arial"/>
        <charset val="134"/>
      </rPr>
      <t xml:space="preserve">Realizar </t>
    </r>
    <r>
      <rPr>
        <b/>
        <sz val="11"/>
        <color theme="1"/>
        <rFont val="Arial"/>
        <charset val="134"/>
      </rPr>
      <t>seguimiento</t>
    </r>
    <r>
      <rPr>
        <sz val="11"/>
        <color theme="1"/>
        <rFont val="Arial"/>
        <charset val="134"/>
      </rPr>
      <t xml:space="preserve"> al 100% de los planes de mejoramiento de las unidades de analisis realizadas a mortalidades por IRA.</t>
    </r>
  </si>
  <si>
    <t>No de seguimientos realizados/ No de asistencias técnicas programadas *100</t>
  </si>
  <si>
    <t>promover  en los (7) muncipios con presencia de Poblacion indigena UWA y BARI  el Modelo de Atencion  en Salud  y Prestacion de Servicios con Enfoque  Etno-cultural.   ( SISPI)</t>
  </si>
  <si>
    <t>Realizar 1 socializacion de la Resolucion Nª 050 de 2021 en el Capitulo Etnico del PDSP a los municipios con presencia de Poblacion Indigena</t>
  </si>
  <si>
    <t>No de socializaciones realizadas/ No de socializaciones programadas *100</t>
  </si>
  <si>
    <t>Mediante circulares N° 108 -109 del 10-03-2022, se convoca al I Mesa de Salud y Subcomite de medidas de rehabilitación vigencia 2022, se realiza convocatoria mediante correo electronico , la I Mesa de Salud y Sucomite se lideró el 28 de Marzo 2022 del cual se elabora acta N° V012</t>
  </si>
  <si>
    <t xml:space="preserve">Realizar Articulacion con las ESES NORTE,NOROCCIDENTAL,HEQC, la realizacion de jornadasde las poblaciones indigenas. </t>
  </si>
  <si>
    <t>No de articulaciones realizadas/ No de articulaciones programadas *100</t>
  </si>
  <si>
    <t>Convocar a 2 mesas tecnicas de Salud con la Poblacion Indigena UWA y BARI para el desarrollo de acciones del Sistema de Salud de Poblaciones Indigenas de Norte de Santander.</t>
  </si>
  <si>
    <t>No. de mesas de salud/Total de mesas de salud  programadas*100</t>
  </si>
  <si>
    <t>32 Municipios asesorados y asistidos técnicamente  en el procesos de enfoque diferencial para la  formulación y desarrollo de objetivos, estrategias y acciones acordes en el marco de la garantía de derechos de las Personas con Discapacidad</t>
  </si>
  <si>
    <t xml:space="preserve">Brindar 2 asesorias y asistencia tecnica a los Cuarenta (40) municipios en la Ruta de  Certificacion de Discapacidad en el marco de la  Resolucion 1239 de 2022. </t>
  </si>
  <si>
    <t>33 Municipios asesorados y asistidos técnicamente  en el procesos de enfoque diferencial para la  formulación y desarrollo de objetivos, estrategias y acciones acordes en el marco de la garantía de derechos de las Personas con Discapacidad</t>
  </si>
  <si>
    <t xml:space="preserve">Realizar 1  articulacion con las areas de vigilancia y control y prestacion de servicios del IDS, para el seguimiento a las IPS contratadas en el proceso de certificacion de personas con Discapacidad. </t>
  </si>
  <si>
    <t>34 Municipios asesorados y asistidos técnicamente  en el procesos de enfoque diferencial para la  formulación y desarrollo de objetivos, estrategias y acciones acordes en el marco de la garantía de derechos de las Personas con Discapacidad</t>
  </si>
  <si>
    <t>Realizar dos ( 2) articulacion con el Area de aseguramiento para el cruce de Bases de datos de las Personas con Discapacidad, para la gestion del aseguramiento del SGSSS.</t>
  </si>
  <si>
    <t>30 Municipios asesorados y asistidos técnicamente  en el procesos de enfoque diferencial para la  formulación y desarrollo de objetivos, estrategias y acciones acordes en el marco de la garantía de derechos de la  población víctima del conflicto armado, con enfásis en municipios PEDET.</t>
  </si>
  <si>
    <t>Liderar las  4 Mesas tematicas de atención en Salud y Subcomité  de medidas de rehabilitación,   orientado a generar un espacio de articulacion y seguimiento para la identificacion de las diferentes barreras en salud a la poblacion Victima y 9 SentenciasCIDH.</t>
  </si>
  <si>
    <t>Realizar  cuatro(4) articulaciones de la mesa tecnica institucional para la implementacion de los protocolos de vicitimas y Poblacion 9 Sentencias CIDH</t>
  </si>
  <si>
    <t>No. de mesas de tecnicas/Total de mesas de tecnicas programadas*100</t>
  </si>
  <si>
    <t>20 Municipios con implementación del protocolo de Atencion  Integral en Salud con enfoque Psicosocial  en Victimas del Conflicto Armado</t>
  </si>
  <si>
    <t>Brindar  dos (2) Asistencias Tecnicas a 40 Municipios del departamento   en  la implementacion del Protocolo de atención en salud con enfoque  Psicosical a Vicimas y Poblacion de 9 Sentencias CIDH.</t>
  </si>
  <si>
    <t>CODIGO UNSPSC</t>
  </si>
  <si>
    <t xml:space="preserve">DESCRIPCION </t>
  </si>
  <si>
    <t xml:space="preserve">FECHA ESTIMADA DE INICIO DE PROCESO DE SELECCIÓN </t>
  </si>
  <si>
    <t xml:space="preserve">DURACION ESTIMADA DE CONTRATO </t>
  </si>
  <si>
    <t>MODALIDAD DE SELECCIÓN</t>
  </si>
  <si>
    <t xml:space="preserve">FUENTE DE RECURSO </t>
  </si>
  <si>
    <t xml:space="preserve">VALOR ESTIMADO </t>
  </si>
  <si>
    <t xml:space="preserve">VALOR ESTIMADO EN LA VIGENCIA ACTUAL </t>
  </si>
  <si>
    <t>¿SE REQUIERE VIGENCIAS FUTURAS ?</t>
  </si>
  <si>
    <t xml:space="preserve">ESTADO DE SOLICITUD DE VIGENCIAS FUTURAS </t>
  </si>
  <si>
    <t xml:space="preserve">DATOS DE CONTACTO DEL RESPONSABLE </t>
  </si>
  <si>
    <t xml:space="preserve">NECESIDADES ADICIONALES </t>
  </si>
  <si>
    <t>POSIBLES CODIGOS UNSPSC</t>
  </si>
  <si>
    <r>
      <rPr>
        <b/>
        <sz val="14"/>
        <color theme="1"/>
        <rFont val="Arial"/>
        <charset val="134"/>
      </rPr>
      <t xml:space="preserve">Entidad: </t>
    </r>
    <r>
      <rPr>
        <b/>
        <u/>
        <sz val="14"/>
        <color theme="1"/>
        <rFont val="Arial"/>
        <charset val="134"/>
      </rPr>
      <t>INSTITUTO DEPARTAMENTAL DE SALUD DE NORTE DE SANTANDER</t>
    </r>
  </si>
  <si>
    <r>
      <rPr>
        <b/>
        <sz val="14"/>
        <color theme="1"/>
        <rFont val="Arial"/>
        <charset val="134"/>
      </rPr>
      <t xml:space="preserve">Vigencia: </t>
    </r>
    <r>
      <rPr>
        <b/>
        <u/>
        <sz val="14"/>
        <color theme="1"/>
        <rFont val="Arial"/>
        <charset val="134"/>
      </rPr>
      <t>2018</t>
    </r>
  </si>
  <si>
    <r>
      <rPr>
        <b/>
        <sz val="14"/>
        <color theme="1"/>
        <rFont val="Arial"/>
        <charset val="134"/>
      </rPr>
      <t>Fecha de Publicación:</t>
    </r>
    <r>
      <rPr>
        <b/>
        <u/>
        <sz val="14"/>
        <color theme="1"/>
        <rFont val="Arial"/>
        <charset val="134"/>
      </rPr>
      <t xml:space="preserve"> 30 de Enero de 2018</t>
    </r>
  </si>
  <si>
    <t>Plan Anticorrupción y de Atención al Ciudadano</t>
  </si>
  <si>
    <r>
      <rPr>
        <b/>
        <u/>
        <sz val="18"/>
        <color rgb="FFC00000"/>
        <rFont val="Arial"/>
        <charset val="134"/>
      </rPr>
      <t>Componente 1:</t>
    </r>
    <r>
      <rPr>
        <b/>
        <sz val="18"/>
        <color theme="1"/>
        <rFont val="Arial"/>
        <charset val="134"/>
      </rPr>
      <t xml:space="preserve"> Gestión del Riesgo de Corrupción - Mapa de Riesgos de Corrupción</t>
    </r>
  </si>
  <si>
    <t xml:space="preserve">Subcomponente/procesos </t>
  </si>
  <si>
    <t xml:space="preserve">Actividades </t>
  </si>
  <si>
    <t>Meta o producto</t>
  </si>
  <si>
    <t xml:space="preserve"> Responsable</t>
  </si>
  <si>
    <t xml:space="preserve"> Fecha programada</t>
  </si>
  <si>
    <r>
      <rPr>
        <b/>
        <sz val="12"/>
        <color theme="1"/>
        <rFont val="Arial"/>
        <charset val="134"/>
      </rPr>
      <t>Subcomponente/proceso 1</t>
    </r>
    <r>
      <rPr>
        <sz val="12"/>
        <color theme="1"/>
        <rFont val="Arial"/>
        <charset val="134"/>
      </rPr>
      <t xml:space="preserve">
Política de Administración de Riesgos</t>
    </r>
  </si>
  <si>
    <t>Socializar el proyecto de presupuesto de la entidad lo que incluye el POAI y el COAI-PAS en el comité Directivo de la entidad.</t>
  </si>
  <si>
    <t>Proyecto de presupuesto socializado y concertado antes de presentar el proyecto de presupuesto a la Junta Directiva de salud para su aprobación antes del 30 de enero de cada vigencia.</t>
  </si>
  <si>
    <t>Alta Dirección, Coordinación del área financiera  y Comité directivo (Integrantes)</t>
  </si>
  <si>
    <t xml:space="preserve">El servidor público bien sea personal de planta o contratista debe abstenerse de obstaculizar, poner trabas o direccionar a terceras personas la elaboración de informes o documentos técnicos; condicionando la viabilidad o conceptos ténicos a cambio de dadibas.  </t>
  </si>
  <si>
    <t xml:space="preserve"> Rectoria e imagen institucional fortalecida. </t>
  </si>
  <si>
    <t>Funcionarios de planta y contratistas de la entidad.</t>
  </si>
  <si>
    <t>1.2.1</t>
  </si>
  <si>
    <t>Seguimiento al cumplimiento del Plan de capacitaciones y asistencia técnicas en los cuales se evidencien soportes como: Listas de asistencias con actas/ informes de monitoreo, que incluyan de las sugerencias, recomendaciones técnicas y los compromisos con fecha de cumplimiento y responsables.</t>
  </si>
  <si>
    <t>Capacitaciones y asistencias técnicas debidamente soportadas que evidencien la Gestión con Valores para Resultados.</t>
  </si>
  <si>
    <t xml:space="preserve">Coordinadores de los grupos, subgrupos y responsables de las dimensiones del PTS. </t>
  </si>
  <si>
    <t>Implementación y divulgación del código de integridad del servidos público.</t>
  </si>
  <si>
    <t xml:space="preserve"> Rectoria e imagen institucional fortalecida enfocada a la Gestión con Valores para Resultados.</t>
  </si>
  <si>
    <t>Alta Dirección y Comité Funcionarios de planta y contratistas de la entidad.</t>
  </si>
  <si>
    <r>
      <rPr>
        <b/>
        <sz val="12"/>
        <color theme="1"/>
        <rFont val="Arial"/>
        <charset val="134"/>
      </rPr>
      <t>Subcomponente/proceso 2</t>
    </r>
    <r>
      <rPr>
        <sz val="12"/>
        <color theme="1"/>
        <rFont val="Arial"/>
        <charset val="134"/>
      </rPr>
      <t xml:space="preserve">
Construcción del Mapa de Riesgos de
Corrupción</t>
    </r>
  </si>
  <si>
    <t>2.1</t>
  </si>
  <si>
    <t xml:space="preserve">Elaboración de un Listado de recepción de documentación por parte de los prestadores de servicios de salud. 
Analisis del tiempo recepción, gestión y registro del prestador de servicios de salud  </t>
  </si>
  <si>
    <t>Evitar la dilatación del proceso de inscripción o Novedades en el registro especial de prestadores de servicios de salud</t>
  </si>
  <si>
    <t>Semestralmente</t>
  </si>
  <si>
    <t>2.2</t>
  </si>
  <si>
    <t>Elaboración de formato en declaración por parte de verificación</t>
  </si>
  <si>
    <t>Evitar favorecer la habilitacion de servicios de salud a prestadores que no cumplen con los estandares de habilitación</t>
  </si>
  <si>
    <t>trimestral</t>
  </si>
  <si>
    <t>2.3</t>
  </si>
  <si>
    <t>Elaboración de Acta de seguimiento del proceso de licencia de funcionamiento para emisiones ionizantes</t>
  </si>
  <si>
    <t xml:space="preserve">Expedicion de Licencias de funcionamiento para emisiones ionizantes cumpliendo con los requisitos minimos </t>
  </si>
  <si>
    <t>2.4</t>
  </si>
  <si>
    <t xml:space="preserve">
Seguimiento mensual al cumplimiento del procedimiento para efectuar los recobros</t>
  </si>
  <si>
    <t>Recobros efecutuados- recuperación del recursos PPNA</t>
  </si>
  <si>
    <t>Prestacion de Servicios de Salud</t>
  </si>
  <si>
    <t>Mensual</t>
  </si>
  <si>
    <t>2.5</t>
  </si>
  <si>
    <t>Conformar equipo interdisciplinario: líder de financiera, auditor y un jurídico de PSS para las auditorias y la conciliación de glosas con IPS ó ESE  
Sistematizacion de la trazabilidad de la facturación</t>
  </si>
  <si>
    <t>Actas de conciliación suscritas por el equipo interdiciplinario.</t>
  </si>
  <si>
    <t>Subcomponente/proceso 2
Construcción del Mapa de Riesgos de
Corrupción</t>
  </si>
  <si>
    <t>2.7</t>
  </si>
  <si>
    <t>Contar con una base de datos (Bitácora) donde se revisan todas las remisiones
Establecer politicas para garantizar la remisión de los pacientes
Adquirir sotfware</t>
  </si>
  <si>
    <t>Evitar favorecer la remision de pacientes a IPS especificas</t>
  </si>
  <si>
    <t>CRUE</t>
  </si>
  <si>
    <t>2.8</t>
  </si>
  <si>
    <t>Capacitar al recurso humano en la responsabilidad del manejo y custodia de vacunas.
Seguimiento al debido proceso en el reporte de pérdidas de biológico.</t>
  </si>
  <si>
    <t>85% del talento humano de IPS Públicas y Privadas capacitados en el manejo y custodia de vacunas.
100% de municipios con seguimiento en el reporte de pérdidas de biológico.</t>
  </si>
  <si>
    <t>PAI</t>
  </si>
  <si>
    <t>2.9</t>
  </si>
  <si>
    <t>Garantizar la Trazabilidad y Seguimiento al manejo y uso adecuado de los insecticidas del grupo salud pública.</t>
  </si>
  <si>
    <t>Evitar la perdida o comercializacion de los insumos para control de vectores</t>
  </si>
  <si>
    <t>Vectores</t>
  </si>
  <si>
    <t>2.10</t>
  </si>
  <si>
    <t>Realizar visitas aleatorias a establecimientos farmaceuticos con conceptos favorables para aperturas y traslados</t>
  </si>
  <si>
    <t>10% de seguimiento a conceptos favorables para aperturas y traslados de establecimientos farmacéuticos en el Departamento.</t>
  </si>
  <si>
    <t>Medicamentos</t>
  </si>
  <si>
    <t>2.11</t>
  </si>
  <si>
    <t>Realizar visitas aleatorias a los establecimientos farmaceuticos autorizados</t>
  </si>
  <si>
    <t>2% de visitas aleatorias a establecimientos autorizados para verificar el concepto técnico emitido por el inspector de medicamentos.</t>
  </si>
  <si>
    <t>2.12</t>
  </si>
  <si>
    <t>Seguimiento y revision previa a los autos o expedicion de fallos en primera y en segunda instancia con el fin de evitar la dilatación de los procesos disciplinarios con el proposito de obtener el vencimiento de terminos o prescripcion del mismo</t>
  </si>
  <si>
    <t>Agilidad en los procesos diciplinarios.</t>
  </si>
  <si>
    <t>Juridica</t>
  </si>
  <si>
    <t>permanente</t>
  </si>
  <si>
    <t>2.14</t>
  </si>
  <si>
    <t>Actualizar el manual de contratación.</t>
  </si>
  <si>
    <t>Manual de contrataciónn actualizado.</t>
  </si>
  <si>
    <t>Alta Dirección y oficina Júridica.</t>
  </si>
  <si>
    <t>2.15</t>
  </si>
  <si>
    <t xml:space="preserve">Realizar una efectiva supervision y exigencia en el cumplimiento de los contratos y emitir los correspondientes informes de supervisión de acuerdo al manual de supervisión de contratos. </t>
  </si>
  <si>
    <t>Objetos contractuales cumplidos.</t>
  </si>
  <si>
    <t xml:space="preserve">Supervisores de contratos </t>
  </si>
  <si>
    <t>2.16</t>
  </si>
  <si>
    <t>Cruce información entre prestacionde servicios de salud, contabilidad, presupuesto y pagaduria.
Utilizacion del modulo de contratacion del Software de TNS, con el fin de evitar el doble pago de factura por falta de trazabilidad de la factura de prestación de servicios de salud  que permitan identificar y controlar las diferentes pagos realizados</t>
  </si>
  <si>
    <t>Información conciliada, verás y oportuna.</t>
  </si>
  <si>
    <t>Contabilidad y Prestacion de Servicios</t>
  </si>
  <si>
    <t>2.18</t>
  </si>
  <si>
    <t>Verificación con las instituciones públicas y privadas de los titulos a Registrar por la oficina de registros profesionales.</t>
  </si>
  <si>
    <t>Autorización y registro profesional con cumplimiento de los requisitos.</t>
  </si>
  <si>
    <t>Recursos Humanos</t>
  </si>
  <si>
    <r>
      <rPr>
        <b/>
        <sz val="12"/>
        <color theme="1"/>
        <rFont val="Arial"/>
        <charset val="134"/>
      </rPr>
      <t>Subcomponente/proceso 3</t>
    </r>
    <r>
      <rPr>
        <sz val="12"/>
        <color theme="1"/>
        <rFont val="Arial"/>
        <charset val="134"/>
      </rPr>
      <t xml:space="preserve">
Consulta y divulgación</t>
    </r>
  </si>
  <si>
    <t>3.1</t>
  </si>
  <si>
    <t xml:space="preserve">Fortalecimiento a la implementación del software de gestión documental medinate Capacitación y sencibilización al personal de la Entidad para la </t>
  </si>
  <si>
    <t>Software de gestión documental operando en la Institución</t>
  </si>
  <si>
    <t>Alta dirección Planeación - Sistemas de información - archivo y recursos humanos</t>
  </si>
  <si>
    <t>3.2</t>
  </si>
  <si>
    <t>Publicación en la página web el Plan Anticorrupción e otros informes del IDS de interes a la comunidad en general</t>
  </si>
  <si>
    <t xml:space="preserve">Publicación constante en la pagina www.ids.gov.co </t>
  </si>
  <si>
    <t>Planeación y Sistemas de Información</t>
  </si>
  <si>
    <r>
      <rPr>
        <b/>
        <sz val="12"/>
        <color theme="1"/>
        <rFont val="Arial"/>
        <charset val="134"/>
      </rPr>
      <t>Subcomponente/proceso 4</t>
    </r>
    <r>
      <rPr>
        <sz val="12"/>
        <color theme="1"/>
        <rFont val="Arial"/>
        <charset val="134"/>
      </rPr>
      <t xml:space="preserve">
Monitorio y revisión</t>
    </r>
  </si>
  <si>
    <t>4.1</t>
  </si>
  <si>
    <t>Los líderes de los procesos en conjunto con sus equipos deben monitorear y revisar periódicamente el documento del Mapa de Riesgos de Corrupción y si es del caso ajustarlo haciendo públicos los cambios.</t>
  </si>
  <si>
    <t>Monitorear permanentemente la gestión del riesgo y la efectividad de los controles establecidos</t>
  </si>
  <si>
    <t>Coordinadores de los grupos, subgrupos, Control Interno y Planeación</t>
  </si>
  <si>
    <r>
      <rPr>
        <b/>
        <sz val="12"/>
        <color theme="1"/>
        <rFont val="Arial"/>
        <charset val="134"/>
      </rPr>
      <t>Subcomponente/proceso 5</t>
    </r>
    <r>
      <rPr>
        <sz val="12"/>
        <color theme="1"/>
        <rFont val="Arial"/>
        <charset val="134"/>
      </rPr>
      <t xml:space="preserve">
Seguimiento</t>
    </r>
  </si>
  <si>
    <t>5.1</t>
  </si>
  <si>
    <t xml:space="preserve">Realizar auditorías internas analice las causas, los riesgos de corrupción y la efectividad de los controles incorporados en el Mapa de Riesgos de Corrupción.
</t>
  </si>
  <si>
    <t>Adelantar seguimiento al Mapa de Riesgos de
Corrupción.</t>
  </si>
  <si>
    <t>Control Interno</t>
  </si>
  <si>
    <t>ESTRATEGIA DE RACIONALIZACIÓN DE TRÁMITES</t>
  </si>
  <si>
    <t>Nombre de la entidad</t>
  </si>
  <si>
    <t>Instituto Departamental de Salud de Norte de Santander</t>
  </si>
  <si>
    <t>Sector Administrativo</t>
  </si>
  <si>
    <t>No aplica</t>
  </si>
  <si>
    <t>Orden</t>
  </si>
  <si>
    <t>Territorial</t>
  </si>
  <si>
    <t>Departamento:</t>
  </si>
  <si>
    <t>Norte de Santander</t>
  </si>
  <si>
    <t>Año Vigencia:</t>
  </si>
  <si>
    <t>Municipio:</t>
  </si>
  <si>
    <t>San José de Cúcuta</t>
  </si>
  <si>
    <r>
      <rPr>
        <b/>
        <sz val="9"/>
        <rFont val="Arial"/>
        <charset val="134"/>
      </rPr>
      <t>DATOS TRÁMITES A RACIONALIZAR</t>
    </r>
  </si>
  <si>
    <r>
      <rPr>
        <b/>
        <sz val="9"/>
        <rFont val="Arial"/>
        <charset val="134"/>
      </rPr>
      <t>ACCIONES DE RACIONALIZACIÓN A DESARROLLAR</t>
    </r>
  </si>
  <si>
    <r>
      <rPr>
        <b/>
        <sz val="9"/>
        <rFont val="Arial"/>
        <charset val="134"/>
      </rPr>
      <t>PLAN DE EJECUCIÓN</t>
    </r>
  </si>
  <si>
    <r>
      <rPr>
        <b/>
        <sz val="9"/>
        <rFont val="Arial"/>
        <charset val="134"/>
      </rPr>
      <t>Tipo</t>
    </r>
  </si>
  <si>
    <r>
      <rPr>
        <b/>
        <sz val="9"/>
        <rFont val="Arial"/>
        <charset val="134"/>
      </rPr>
      <t>Número</t>
    </r>
  </si>
  <si>
    <r>
      <rPr>
        <b/>
        <sz val="9"/>
        <rFont val="Arial"/>
        <charset val="134"/>
      </rPr>
      <t>Nombre</t>
    </r>
  </si>
  <si>
    <r>
      <rPr>
        <b/>
        <sz val="9"/>
        <rFont val="Arial"/>
        <charset val="134"/>
      </rPr>
      <t>Estado</t>
    </r>
  </si>
  <si>
    <r>
      <rPr>
        <b/>
        <sz val="9"/>
        <rFont val="Arial"/>
        <charset val="134"/>
      </rPr>
      <t>Situación actual</t>
    </r>
  </si>
  <si>
    <r>
      <rPr>
        <b/>
        <sz val="9"/>
        <rFont val="Arial"/>
        <charset val="134"/>
      </rPr>
      <t>Mejora por implementar</t>
    </r>
  </si>
  <si>
    <r>
      <rPr>
        <b/>
        <sz val="9"/>
        <rFont val="Arial"/>
        <charset val="134"/>
      </rPr>
      <t>Beneficio al ciudadano o entidad</t>
    </r>
  </si>
  <si>
    <r>
      <rPr>
        <b/>
        <sz val="9"/>
        <rFont val="Arial"/>
        <charset val="134"/>
      </rPr>
      <t>Tipo racionalización</t>
    </r>
  </si>
  <si>
    <r>
      <rPr>
        <b/>
        <sz val="9"/>
        <rFont val="Arial"/>
        <charset val="134"/>
      </rPr>
      <t>Acciones racionalización</t>
    </r>
  </si>
  <si>
    <r>
      <rPr>
        <b/>
        <sz val="9"/>
        <rFont val="Arial"/>
        <charset val="134"/>
      </rPr>
      <t>Fecha inicio</t>
    </r>
  </si>
  <si>
    <r>
      <rPr>
        <b/>
        <sz val="9"/>
        <rFont val="Arial"/>
        <charset val="134"/>
      </rPr>
      <t>Fecha final presente vigencia</t>
    </r>
  </si>
  <si>
    <r>
      <rPr>
        <b/>
        <sz val="9"/>
        <rFont val="Arial"/>
        <charset val="134"/>
      </rPr>
      <t>Fecha final racionalizaci ón</t>
    </r>
  </si>
  <si>
    <r>
      <rPr>
        <b/>
        <sz val="9"/>
        <rFont val="Arial"/>
        <charset val="134"/>
      </rPr>
      <t>Responsable</t>
    </r>
  </si>
  <si>
    <r>
      <rPr>
        <sz val="9"/>
        <rFont val="Arial"/>
        <charset val="134"/>
      </rPr>
      <t>Modelo Único – Hijo</t>
    </r>
  </si>
  <si>
    <r>
      <rPr>
        <sz val="9"/>
        <rFont val="Arial"/>
        <charset val="134"/>
      </rPr>
      <t>Credencial de expendedor de drogas</t>
    </r>
  </si>
  <si>
    <r>
      <rPr>
        <sz val="9"/>
        <rFont val="Arial"/>
        <charset val="134"/>
      </rPr>
      <t>Inscrito</t>
    </r>
  </si>
  <si>
    <t>El ciudadano
radica a través de correo electrónico la documentación, sin embargo, debe allegar las estampillas y consignacion en original para finalizar el trámite</t>
  </si>
  <si>
    <t>Lograr la compra de estampilla por PSE y que el trámite sea completamente en línea</t>
  </si>
  <si>
    <r>
      <rPr>
        <sz val="9"/>
        <rFont val="Arial"/>
        <charset val="134"/>
      </rPr>
      <t xml:space="preserve">Ahorro en tiempo y costos de desplazamiento.
</t>
    </r>
    <r>
      <rPr>
        <sz val="9"/>
        <rFont val="Arial"/>
        <charset val="134"/>
      </rPr>
      <t>Disponibilidad total para la solicitud del trámite 24/7.</t>
    </r>
  </si>
  <si>
    <t>Tecnológica</t>
  </si>
  <si>
    <t>Pago en línea
Disponer mecanismos de seguimiento
Trámite total en Línea</t>
  </si>
  <si>
    <t>Julio de 2018</t>
  </si>
  <si>
    <t>Diciembre de 2018</t>
  </si>
  <si>
    <t>Junio de 2019</t>
  </si>
  <si>
    <t>Oficina de Control de Medicamentos
Sistemas de Información
Hacienda Departamental</t>
  </si>
  <si>
    <r>
      <rPr>
        <sz val="9"/>
        <rFont val="Arial"/>
        <charset val="134"/>
      </rPr>
      <t>Cancelación de la inscripción para el manejo de medicamentos de control especial</t>
    </r>
  </si>
  <si>
    <t xml:space="preserve">El ciudadano radica a través de correo electrónico oficio informando la novedad de cierre de manejo de medicamento de control especial. </t>
  </si>
  <si>
    <r>
      <rPr>
        <sz val="9"/>
        <rFont val="Arial"/>
        <charset val="134"/>
      </rPr>
      <t>Diseñar un formulario de cierre e implementar que el trámite sea en línea (que se pueda diligenciar el formulario haciendo la novedad del cierre).</t>
    </r>
    <r>
      <rPr>
        <sz val="9"/>
        <color rgb="FFFF0000"/>
        <rFont val="Arial"/>
        <charset val="134"/>
      </rPr>
      <t xml:space="preserve"> </t>
    </r>
  </si>
  <si>
    <t xml:space="preserve">Verificar pago de formulario de cierre en linea. </t>
  </si>
  <si>
    <t>Oficina de Control de Medicamentos
Sistemas de Información</t>
  </si>
  <si>
    <r>
      <rPr>
        <sz val="9"/>
        <rFont val="Arial"/>
        <charset val="134"/>
      </rPr>
      <t>Inscripción, renovación, ampliación o modificación para el manejo de medicamentos de control especial</t>
    </r>
  </si>
  <si>
    <t>El ciudadano
radica a través de correo electrónico la documentación, sin embargo, debe allegar las estampillas en original y la consignación para finalizar el trámite</t>
  </si>
  <si>
    <r>
      <rPr>
        <sz val="9"/>
        <rFont val="Arial"/>
        <charset val="134"/>
      </rPr>
      <t>Autorización de funcionamiento de establecimientos farmacéuticos</t>
    </r>
  </si>
  <si>
    <r>
      <rPr>
        <sz val="9"/>
        <rFont val="Arial"/>
        <charset val="134"/>
      </rPr>
      <t>Único</t>
    </r>
  </si>
  <si>
    <r>
      <rPr>
        <sz val="9"/>
        <rFont val="Arial"/>
        <charset val="134"/>
      </rPr>
      <t>Autorización y/o renovación en buenas practicas del servicio farmacéutico (BPSF),</t>
    </r>
  </si>
  <si>
    <r>
      <rPr>
        <b/>
        <sz val="14"/>
        <color theme="1"/>
        <rFont val="Arial"/>
        <charset val="134"/>
      </rPr>
      <t>Fecha de Publicación:</t>
    </r>
    <r>
      <rPr>
        <b/>
        <u/>
        <sz val="14"/>
        <color theme="1"/>
        <rFont val="Arial"/>
        <charset val="134"/>
      </rPr>
      <t xml:space="preserve"> 30 de Enero 2018</t>
    </r>
  </si>
  <si>
    <r>
      <rPr>
        <b/>
        <u/>
        <sz val="18"/>
        <color theme="5"/>
        <rFont val="Arial"/>
        <charset val="134"/>
      </rPr>
      <t>Componente 3:</t>
    </r>
    <r>
      <rPr>
        <b/>
        <sz val="18"/>
        <color theme="1"/>
        <rFont val="Arial"/>
        <charset val="134"/>
      </rPr>
      <t xml:space="preserve"> Rendición de Cuentas</t>
    </r>
  </si>
  <si>
    <r>
      <rPr>
        <b/>
        <sz val="12"/>
        <color theme="1"/>
        <rFont val="Arial"/>
        <charset val="134"/>
      </rPr>
      <t>Subcomponente/proceso 1</t>
    </r>
    <r>
      <rPr>
        <sz val="12"/>
        <color theme="1"/>
        <rFont val="Arial"/>
        <charset val="134"/>
      </rPr>
      <t xml:space="preserve">
Información de calidad y en lenguaje
comprensible</t>
    </r>
  </si>
  <si>
    <t>1.1</t>
  </si>
  <si>
    <t>Facilitar el control social, que comprende acciones de petición de información y de explicaciones para buscar la transparencia de la gestión de la administración pública y lograr la adopción de los principios de Buen Gobierno (Decreto 2641 de 2012 reglamentario Ley Anticorrupción</t>
  </si>
  <si>
    <t>Suministrar de manera permanente la información actualizada de PQRSD en la página web del IDS</t>
  </si>
  <si>
    <t>Planeacion y sistemas de información - Servicio de  atención a comunidad-SAC</t>
  </si>
  <si>
    <t>Trimestral</t>
  </si>
  <si>
    <t>1.2</t>
  </si>
  <si>
    <t xml:space="preserve">La Rendición de Cuentas es un instrumento que implica la obligación de informar y el derecho de ser informado, se desarrollará como un proceso permanente de entrega de resultados, donde el ciudadano conozca los planes y desarrollo de las acciones, para lo cual, el Instituto Departamental de Salud a través de la página web insitucional www.ids.gov.co mantendrá informado al ciudadano con la invitación permanente a participar a través de sus preguntas,  opiniones y sugerencias, en el seguimiento y mejoramiento de la gestión. </t>
  </si>
  <si>
    <t>El Instituto Departamental de Salud desarrollará el proceso de rendición de cuentas a través de las publicaciones en la pagina web institucional (Plan de Acción vigencia 2017, Ejecuciones presupuestales - Plan de Inversion, Informes de Gestión trimestrales publicados para fácil acceso de la comunidad, Contratación y demás información pública)</t>
  </si>
  <si>
    <t>Planeacion y sistemas de información - Participación Social y atencion a la comunidad</t>
  </si>
  <si>
    <t>Permanente</t>
  </si>
  <si>
    <r>
      <rPr>
        <b/>
        <sz val="12"/>
        <color theme="1"/>
        <rFont val="Arial"/>
        <charset val="134"/>
      </rPr>
      <t>Subcomponente/proceso 2</t>
    </r>
    <r>
      <rPr>
        <sz val="12"/>
        <color theme="1"/>
        <rFont val="Arial"/>
        <charset val="134"/>
      </rPr>
      <t xml:space="preserve">
Diálogo de doble vía con la ciudadanía
y sus organizaciones</t>
    </r>
  </si>
  <si>
    <t>Anualmente se efectuará un evento de Audiencia Pública de Rendición de Cuentas a la Ciudadanía, donde se efectuará un balance de la gestión, las metas alcanzadas, los resultados obtenidos y los recursos utilizados.</t>
  </si>
  <si>
    <t>Realizar una (1) Audiencia Pública de Rendición de Cuentas</t>
  </si>
  <si>
    <t>Dirección, Planeación y sistemas de información - Participación Social y Comunicaciones</t>
  </si>
  <si>
    <t>Cuarto trimestre 2018</t>
  </si>
  <si>
    <r>
      <rPr>
        <b/>
        <sz val="12"/>
        <color theme="1"/>
        <rFont val="Arial"/>
        <charset val="134"/>
      </rPr>
      <t>Subcomponente/proceso 3</t>
    </r>
    <r>
      <rPr>
        <sz val="12"/>
        <color theme="1"/>
        <rFont val="Arial"/>
        <charset val="134"/>
      </rPr>
      <t xml:space="preserve">
Incentivos para motivar la cultura de la
rendición y petición de cuentas</t>
    </r>
  </si>
  <si>
    <t>Incentivar a la comunidad sobre los eventos de interés de salud, sus deberes y derechos en salud</t>
  </si>
  <si>
    <t>Realización de los Comtés de vigilancia epidemiológica comunitaria -COVECOM.
Capacitaciones EAPB con las asociaciones de usuarios y coordinaciones de salud pública de los 40 municipios para la replica a las entidades y asociaciones de usuarios , seguimiento a la operatividad de los mecanismos de participación social que operan en el muncipio.</t>
  </si>
  <si>
    <t>Grupo de salud pública-vigilancia en salud pública,  sistemas de información - Participación Social y Comunicaciones</t>
  </si>
  <si>
    <t xml:space="preserve">Trimestral </t>
  </si>
  <si>
    <r>
      <rPr>
        <b/>
        <sz val="12"/>
        <color theme="1"/>
        <rFont val="Arial"/>
        <charset val="134"/>
      </rPr>
      <t>Subcomponente/proceso 4</t>
    </r>
    <r>
      <rPr>
        <sz val="12"/>
        <color theme="1"/>
        <rFont val="Arial"/>
        <charset val="134"/>
      </rPr>
      <t xml:space="preserve">
Evaluación y retroalimentación a la
gestión institucional</t>
    </r>
  </si>
  <si>
    <t>Realizar trimestralmente los informes de gestión</t>
  </si>
  <si>
    <t>Elaborar 4 informes de gestión (trimestrales) publicados en la pagina web del IDS</t>
  </si>
  <si>
    <t>Planeacion y sistemas de información</t>
  </si>
  <si>
    <t>Anual y trimestral.</t>
  </si>
  <si>
    <t>4.2</t>
  </si>
  <si>
    <t>Rendir información de la gestión realizada a la Gobernacion del Dpto, Miembros del CTSSS, Asamblea Dptal y Entes de Control (según Demanda)</t>
  </si>
  <si>
    <t>Rendir 4 informes de gestión de manera oportuna a la Gobernacion del Dpto, Miembros del CTSSS, Asamblea Dptal y Entes de Control.</t>
  </si>
  <si>
    <t>Dirección, Planeación y sistemas de información - Coordinadores de los grupos del IDS, Participación Social y Comunicaciones</t>
  </si>
  <si>
    <t>Trimestral según fechas definidas enla circular No 585 de fecha 14 de Diciembre de 2017</t>
  </si>
  <si>
    <r>
      <rPr>
        <b/>
        <u/>
        <sz val="18"/>
        <color theme="6" tint="-0.499984740745262"/>
        <rFont val="Arial"/>
        <charset val="134"/>
      </rPr>
      <t>Componente 4:</t>
    </r>
    <r>
      <rPr>
        <b/>
        <sz val="18"/>
        <color theme="1"/>
        <rFont val="Arial"/>
        <charset val="134"/>
      </rPr>
      <t xml:space="preserve"> Atención al Ciudadano</t>
    </r>
  </si>
  <si>
    <r>
      <rPr>
        <b/>
        <sz val="12"/>
        <color theme="1"/>
        <rFont val="Arial"/>
        <charset val="134"/>
      </rPr>
      <t>Subcomponente/proceso 1</t>
    </r>
    <r>
      <rPr>
        <sz val="12"/>
        <color theme="1"/>
        <rFont val="Arial"/>
        <charset val="134"/>
      </rPr>
      <t xml:space="preserve">
Estructura administrativa y
Direccionamiento estratégico</t>
    </r>
  </si>
  <si>
    <t>Fortalecer la operatividad de la oficina del servicio de Atencion a la Comunidad (SAC) en el seguimiento y cirerre de las PQR.</t>
  </si>
  <si>
    <t xml:space="preserve">Informes trimestrales que evidence el oportuno seguimiento y cirerre de las PQR.  </t>
  </si>
  <si>
    <t xml:space="preserve">Servicio de atencion a la comunidad (SAC) </t>
  </si>
  <si>
    <t>Definir y difundir el portafolio de servicio al ciudadano de la entidad</t>
  </si>
  <si>
    <t>Portafolio socializado en la Entidad y difundido a través de la web www.ids.gov.co</t>
  </si>
  <si>
    <t>Servicio de atencion a la comunidad (SAC) - Participación Social - Sistemas de Información</t>
  </si>
  <si>
    <r>
      <rPr>
        <b/>
        <sz val="12"/>
        <color theme="1"/>
        <rFont val="Arial"/>
        <charset val="134"/>
      </rPr>
      <t>Subcomponente/proceso 2</t>
    </r>
    <r>
      <rPr>
        <sz val="12"/>
        <color theme="1"/>
        <rFont val="Arial"/>
        <charset val="134"/>
      </rPr>
      <t xml:space="preserve">
Fortalecimiento de los canales de
atención</t>
    </r>
  </si>
  <si>
    <t xml:space="preserve">Poner a disposición de la ciudadanía espacios físicos visibles de la información actualizada sobre:
- Derechos y deberes de los usuarios y medios para garantizarlos.  
- Descripción de los procedimientos, trámites y servicios de la entidad.  
- Tiempos de entrega de cada trámite o servicio. 
- Requisitos e indicaciones necesarios para que los ciudadanos puedan cumplir con sus obligaciones o ejercer sus derechos. 
 Horarios y puntos de atención.  
- Dependencia, nombre y cargo del servidor a quien debe dirigirse en caso de una queja o un reclamo. 
-Informar a la ciudadanía sobre los medios de atención con los que cuenta la entidad para recepción de peticiones, quejas, sugerencias, reclamos y denuncias de actos de corrupción. </t>
  </si>
  <si>
    <t>Campaña de información y solcialización a traves de medios de comunicación orales y escitos y página web.
Informacion actualizada en cartelera, televisor, pendones y demás medios de que se disponga.</t>
  </si>
  <si>
    <t xml:space="preserve">Servicio de atención a la comunidad (SAC) </t>
  </si>
  <si>
    <r>
      <rPr>
        <b/>
        <sz val="12"/>
        <color theme="1"/>
        <rFont val="Arial"/>
        <charset val="134"/>
      </rPr>
      <t>Subcomponente/proceso 3</t>
    </r>
    <r>
      <rPr>
        <sz val="12"/>
        <color theme="1"/>
        <rFont val="Arial"/>
        <charset val="134"/>
      </rPr>
      <t xml:space="preserve">
Talento Humano</t>
    </r>
  </si>
  <si>
    <t>Afianzar la cultura de servicio al ciudadano en los Servidores Públicos,  mediante programas de capacitación y sensibilización.</t>
  </si>
  <si>
    <t>Durante la presente vigencia realizar una jornada de sensibilización sobre atención al ciudadano en los servidores de la entidad.</t>
  </si>
  <si>
    <t xml:space="preserve">Recursos Humanos y Servicio de atencion a la comunidad (SAC) </t>
  </si>
  <si>
    <t>30 de Junio de 2018</t>
  </si>
  <si>
    <r>
      <rPr>
        <b/>
        <sz val="12"/>
        <color theme="1"/>
        <rFont val="Arial"/>
        <charset val="134"/>
      </rPr>
      <t>Subcomponente/proceso 4</t>
    </r>
    <r>
      <rPr>
        <sz val="12"/>
        <color theme="1"/>
        <rFont val="Arial"/>
        <charset val="134"/>
      </rPr>
      <t xml:space="preserve">
Normativo y procedimental</t>
    </r>
  </si>
  <si>
    <t xml:space="preserve">Actualizar el acto administrativo de reglamento interno de PQR y denuncias.
</t>
  </si>
  <si>
    <t>Acto administrativo de reglamento interno de PQR y denuncias actualizado</t>
  </si>
  <si>
    <t>Servicio de atencion a la comunidad (SAC) - Participación Social - Planeación - Juridica y Alta dirección</t>
  </si>
  <si>
    <r>
      <rPr>
        <b/>
        <sz val="12"/>
        <color theme="1"/>
        <rFont val="Arial"/>
        <charset val="134"/>
      </rPr>
      <t>Subcomponente/proceso 5</t>
    </r>
    <r>
      <rPr>
        <sz val="12"/>
        <color theme="1"/>
        <rFont val="Arial"/>
        <charset val="134"/>
      </rPr>
      <t xml:space="preserve">
Relacionamiento con el ciudadano</t>
    </r>
  </si>
  <si>
    <t>Medir la satisfacción del ciudadano en relación con los trámites y servicios que presta la Entidad.</t>
  </si>
  <si>
    <t>Evaluar trimestralmente la encuesta  para medir la satisfacción del ciudadano</t>
  </si>
  <si>
    <t>Servicio de atencion a la comunidad (SAC) - Participación Social</t>
  </si>
  <si>
    <t>5.2</t>
  </si>
  <si>
    <t>Identificar necesidades, expectativas e intereses del ciudadano para gestionar la atención adecuada y oportuna</t>
  </si>
  <si>
    <t>Establecer estadísticamente cuáles son las solicitudes y necesidades más comunes por las cuales acude el ciudadano al IDS.</t>
  </si>
  <si>
    <t>Servicio de atencion a la comunidad (SAC) quien coordina a nivel institucional.</t>
  </si>
  <si>
    <t xml:space="preserve">Semestral </t>
  </si>
  <si>
    <r>
      <rPr>
        <b/>
        <sz val="14"/>
        <color theme="1"/>
        <rFont val="Arial"/>
        <charset val="134"/>
      </rPr>
      <t>Fecha de Publicación:</t>
    </r>
    <r>
      <rPr>
        <b/>
        <u/>
        <sz val="14"/>
        <color theme="1"/>
        <rFont val="Arial"/>
        <charset val="134"/>
      </rPr>
      <t xml:space="preserve"> 31 de Enero de 2018</t>
    </r>
  </si>
  <si>
    <t>Plan Anticorrupción y de Atención al CIudadano</t>
  </si>
  <si>
    <r>
      <rPr>
        <b/>
        <u/>
        <sz val="18"/>
        <color theme="8" tint="-0.249977111117893"/>
        <rFont val="Arial"/>
        <charset val="134"/>
      </rPr>
      <t>Componente 5:</t>
    </r>
    <r>
      <rPr>
        <b/>
        <sz val="18"/>
        <color theme="1"/>
        <rFont val="Arial"/>
        <charset val="134"/>
      </rPr>
      <t xml:space="preserve"> Transparencia y Acceso a la Informcaión</t>
    </r>
  </si>
  <si>
    <t>Indicadores</t>
  </si>
  <si>
    <r>
      <rPr>
        <b/>
        <sz val="12"/>
        <color theme="1"/>
        <rFont val="Arial"/>
        <charset val="134"/>
      </rPr>
      <t>Subcomponente/proceso 1</t>
    </r>
    <r>
      <rPr>
        <sz val="12"/>
        <color theme="1"/>
        <rFont val="Arial"/>
        <charset val="134"/>
      </rPr>
      <t xml:space="preserve">
Lineamientos de Transparencia
Activa</t>
    </r>
  </si>
  <si>
    <t>Realizar un diagnostico de la información publicada, de acuerdo a la norma de transparencia y acceso a la información.</t>
  </si>
  <si>
    <t>Diagnóstico realizado</t>
  </si>
  <si>
    <t>Diagnóstico elaborado</t>
  </si>
  <si>
    <t>Abril de 2018</t>
  </si>
  <si>
    <t>Mantener actualizada la página web con la información de acuerdo a la Ley de transparencia y acceso a la información.</t>
  </si>
  <si>
    <t>Enlace de transparencia y acceso a la información en la página web</t>
  </si>
  <si>
    <t># de publicaciones/# total de publicaciones solicitadas</t>
  </si>
  <si>
    <t>1.3</t>
  </si>
  <si>
    <t>Mantener actualizados en la plataforma SUIT los trámites y OPA de la entidad</t>
  </si>
  <si>
    <t>Trámites y OPA registrados y actualizados en el SUIT</t>
  </si>
  <si>
    <t># de trámites inscritos/# total de trámites</t>
  </si>
  <si>
    <t>Planeación y Sistemas de Información junto a las dependencias y grupos involucrados</t>
  </si>
  <si>
    <t>1.4</t>
  </si>
  <si>
    <t>Asegurar el registro de los contratos de Función Pública en el SECOP y SIA OBSERVA</t>
  </si>
  <si>
    <t>100% de los contratos registrados</t>
  </si>
  <si>
    <t># de contratos publicados / #  contratos celebrados</t>
  </si>
  <si>
    <t>Recursos Fìsicos, Recursos Humanos, Prestación de Servicios y Salud Pública Colectiva</t>
  </si>
  <si>
    <t>1.5</t>
  </si>
  <si>
    <t>Identificar, analizar, estructurar, aprobar y publicar datos abiertos</t>
  </si>
  <si>
    <t>Datos abiertos publicados</t>
  </si>
  <si>
    <t># de datos abiertos publicados / #  de datos abiertos conformados</t>
  </si>
  <si>
    <t>Sistemas de Información junto a todas la dependencias y grupos</t>
  </si>
  <si>
    <r>
      <rPr>
        <b/>
        <sz val="12"/>
        <color theme="1"/>
        <rFont val="Arial"/>
        <charset val="134"/>
      </rPr>
      <t>Subcomponente/proceso 2</t>
    </r>
    <r>
      <rPr>
        <sz val="12"/>
        <color theme="1"/>
        <rFont val="Arial"/>
        <charset val="134"/>
      </rPr>
      <t xml:space="preserve">
Lineamientos de Transparencia
Pasiva</t>
    </r>
  </si>
  <si>
    <t>Permitir a los usuarios dar seguimiento en línea de las PQRSD</t>
  </si>
  <si>
    <t>Software adquirido</t>
  </si>
  <si>
    <t>Software implementado</t>
  </si>
  <si>
    <t>Servicio de Atención a la Comunidad, Planeación y Sistemas de Información</t>
  </si>
  <si>
    <t>Octubre de 2018</t>
  </si>
  <si>
    <r>
      <rPr>
        <b/>
        <sz val="12"/>
        <color theme="1"/>
        <rFont val="Arial"/>
        <charset val="134"/>
      </rPr>
      <t>Subcomponente/proceso 3</t>
    </r>
    <r>
      <rPr>
        <sz val="12"/>
        <color theme="1"/>
        <rFont val="Arial"/>
        <charset val="134"/>
      </rPr>
      <t xml:space="preserve">
Elaboración los Instrumentos
de Gestión de la
Información</t>
    </r>
  </si>
  <si>
    <t>Actualizar el inventario de activos de información y el índice de Información Clasificada y Reservada teniendo en cuenta los requerimientos de GEL</t>
  </si>
  <si>
    <t>Publicación en la página web la actaulización del Inventario de activos de información e Índice de información clasificada y reservada</t>
  </si>
  <si>
    <t>Publicaciones</t>
  </si>
  <si>
    <t>Jurídica y Planeación y Sistemas de Información</t>
  </si>
  <si>
    <t>Agosto de 2018</t>
  </si>
  <si>
    <r>
      <rPr>
        <b/>
        <sz val="12"/>
        <color theme="1"/>
        <rFont val="Arial"/>
        <charset val="134"/>
      </rPr>
      <t>Subcomponente/proceso 4</t>
    </r>
    <r>
      <rPr>
        <sz val="12"/>
        <color theme="1"/>
        <rFont val="Arial"/>
        <charset val="134"/>
      </rPr>
      <t xml:space="preserve">
Criterio Diferencial de
Accesibilidad</t>
    </r>
  </si>
  <si>
    <t>Cambiar el diseño de la página web que cumpla con criterios diferencial de accesibilidad y a los lineamientos de la política editorial de la entidad</t>
  </si>
  <si>
    <t>Página web con nuevo diseño</t>
  </si>
  <si>
    <t>Página web actualizada</t>
  </si>
  <si>
    <r>
      <rPr>
        <b/>
        <sz val="12"/>
        <color theme="1"/>
        <rFont val="Arial"/>
        <charset val="134"/>
      </rPr>
      <t>Subcomponente/proceso 5</t>
    </r>
    <r>
      <rPr>
        <sz val="12"/>
        <color theme="1"/>
        <rFont val="Arial"/>
        <charset val="134"/>
      </rPr>
      <t xml:space="preserve">
Monitoreo del Acceso a
la Información Pública</t>
    </r>
  </si>
  <si>
    <t>Mantener informado al ciudadado del comportamiento de las solicitudes de acceso a la información pública</t>
  </si>
  <si>
    <t>Publicación del Informe de Acceso a la Información Pública</t>
  </si>
  <si>
    <t>Capítulo incluido en el informe de PQRSD/ Informe PQRSD</t>
  </si>
  <si>
    <t>Servicio de Atención a la Comunidad y Sistemas de Información</t>
  </si>
  <si>
    <t>PAS Departamental 2025 formulado</t>
  </si>
  <si>
    <t>Plan de intervenciones colectivas Departamental 2025</t>
  </si>
  <si>
    <t>Plan de intervenciones colectivas Departamental 2025 formulado</t>
  </si>
  <si>
    <t>Actas o
Informes de monitoreo y seguimiento
Informe evaluacion tecnico financiera PAS 2025</t>
  </si>
  <si>
    <t xml:space="preserve">Numero de municipios con monitoero del PAS 2025 / Total de municipios * 100
</t>
  </si>
  <si>
    <t xml:space="preserve">Plan de accion en salud  departamental 2025 formulado </t>
  </si>
  <si>
    <t>Realizar jornadas de asesoria y asistencia tecnica (presencial, virtual, telefonico) con el personal de las Entidades Territoriales relacionada con las actividades pertinentes para lograr el desarrollo de las estrategias definidas para los componentes de las diferentes Dim7nsiones del Plan Territorial de Salud 2025- 2027</t>
  </si>
  <si>
    <t>Numero de municipios con asesoria y asistencia tecnica PAS 2025, relacionada con las actividades pertinentes para lograr el desarrollo de las estrategias definidas para los componentes de los diferentes programas del Plan Territorial de Salud 2025- 2027 / Total de municipios programados * 100</t>
  </si>
  <si>
    <t>100% de los municipios de jurisdiccion con monitoreo y evaluacion de la ejecucion del PAS 2025</t>
  </si>
  <si>
    <t>100% Plan de Accion en Salud (PAS) 2025 con  actividades enfocadas a intervenir  las prioridades en salud publica del PTS 2025 - 2027</t>
  </si>
  <si>
    <t>Se realizo asesoria y asistencia tecnica virtual de lineamientos del programa poblaciones vulnerables el dia 20 de marzo de 2025 a los coordinadores de salud publica de los 40 municipios del departamento. Sobre el componente de discapacidad se socializo la resolucion 1197 de 2025, proceso de la certificacionde discapacidad y la ruta de acceso para la certificacion de discapacidad de acuerdo a la normatividad vigente.</t>
  </si>
  <si>
    <t>100% de los municipios programados (PAS 2025), con asesoria y asistencia tecnica en formulacion de planes, programas o proyectos, que permitan el desarrollo de las estrategias definidas para los componentes de las diferentes Dimensiones del Plan Territorial de Salud 2025 - 2027</t>
  </si>
  <si>
    <t>Construir el PAS Departamental 2025 a partir de las prioridades en salud publica del PTS 2025-2027</t>
  </si>
  <si>
    <t xml:space="preserve">Se realizó seguimiento a los planes de mejoramiento de mortalidades de los casos confirmados en la vigencia 2025 de vigilancia integrada Evento 591 - Mortalidad por EDA en los municipios de Sardinata y El Tarra solicitando acciones y sus respectivos soportes el día 21 de febrero de 2025 mediante correo electrónico.
Se realizó asistencia técnica el día 20 de marzo de 2025 sobre los lineamientos del programa de Poblaciones Vulnerables a los coordinadores de salud pública de los 40 municipios del departamento. Se socializa lineamientos del programa nacional para la prevención manejo y control de la Enfermedad Diarreica Aguda, comportamiento e incidencia morbilidad por municipios, Estrategias: Institucional, Comunitaria e Intersectorial, salas de rehidratación oral, Seguimiento y monitoreo de la matriz IRA - EDA.
Se realiza consolidación de información de las acciones reportadas en los municipios del departamento en el reporte semestral por municipios del departamento en lo correspondiente a la matriz IRA-EDA - segundo semestre 2025 mediante excel.
</t>
  </si>
  <si>
    <t>Se realizó asesoria y asistencia tecnica de lineamientos del programa poblaciones vulnerables el dia 20 de marzo de 2025 a los coordinadores de salud publica de los 40 municipios del departamento. Se socializan lineamientos del programa nacional para la prevencion manejo y control de la infeccion respiratoria agudan sus diferentes componentes, institucional, comunitario e intersectorial y matriz IRA-EDA y circular 022 de 23 de diciembre en el el marco del plan para la reduccion de la mortalidad infantil.
Durante el primer trimestre se consolida informacion para  reportar al Ministerio de las acciones desarrolladas por los municipios del departamento en lo correspondiente a la matriz IRA-EDA segundo semestre 2025.
El dia 28 de marzo  de 2025 se realiza socializacion a las EAPB del departamento del plan para la reduccion de la mortalidad infantil y se defienen acciones de seguimiento para el el cumplimiento de las atenciones al recien nacido se generan compromisos de mesas de trabajo semanal todos los viernes del mes en articulación con el plan de desaceleracion de la mortalidad materno perinatal.
Se realiza reunion virtual el dia 21 de febrero con las IPS que reciben tratamientos de oseltamivir para seguimiento a los tratamientos administrados, se solicita el envio de las historias y ordenes medicas en el drive del programa de forma mensual.
Informe de unidad de analisis de mortalidad por IRA realizada el 20 de febrero de la vigencia 2025 del municipio de villa del Rosario, elaboracion de  plan de mejoramiento enviado al hospital Jorge Cristo Sahium y Municipio de Villa del Rosario.
Construccion de propuesta para plan de intervenciones colectivas para la promocion y prevencion de la IRA y EDA vigencia 2025 municipio de Sardinata
Apoyo en la construccion del plan de accion mesa de entornos, promocion de mensajes claves para la prevencion de IRA y EDA</t>
  </si>
  <si>
    <t>Se lleva a cabo la asistencia tecnica virtual y presencial  a los municipios  del departamneto Norte de santander  en lo concernientes a la esctructura que deben conartemplar para la formulacion y elaboracion de los planes de accion en salud municipales para la vigencia 2025</t>
  </si>
  <si>
    <t xml:space="preserve">Plan de accion en salud  departamental 2024 formulado bajo linemaientos  y normativa. del ministerio de salud y proteccion social </t>
  </si>
  <si>
    <r>
      <t xml:space="preserve">Plan de intervenciones colectivas formulado bajo  lineamientos de MSPS definidas en la RES 518 20152. con la contratacion de </t>
    </r>
    <r>
      <rPr>
        <b/>
        <sz val="11"/>
        <rFont val="Arial"/>
        <family val="2"/>
      </rPr>
      <t>13 ESES Y 1 ASOCIACION:EMPRESA SOCIAL DEL ESTADO</t>
    </r>
    <r>
      <rPr>
        <sz val="11"/>
        <rFont val="Arial"/>
        <family val="2"/>
      </rPr>
      <t>: EMPRESA SOCIAL DEL ESTADO JOAQUIN EMIRO ESCOBAR , EMPRESA SOCIAL DEL ESTAD HOSPITAL MENTAL RUDESINDO SOTO, EMPRESA SOCIAL DEL ESTAD HOSPITAL LOCAL DE LOS PATIOS, EMPRESA SOCIAL DEL ESTADO DE PRIMER NIVEL DE ATENCION HOSPITAL ISABEL CELIS YAÑEZ, EMPRESA SOCIAL DEL ESTADO HOSPITAL REGIONAL NOROCCIDENTA, EMPRESA SOCIAL DEL ESTADO HOSPITAL REGIONAL CENTRO, ESE HOSPITAL JUAN LUIS LONDOÑO, EMPRESA SOCIAL DEL ESTAD HOSPITAL LOCAL JORGE CRISTO SAHIUM VILLA DEL ROSARIO, EMPRESA SOCIAL DEL ESTADO HOSPITAL SAN JUAN DE DIOS DE PAMPLONA, EMPRESA SOCIAL DEL ESTADO HOSPITAL REGIONAL SURORIENTAL, EMPRESA SOCIAL DEL ESTADO HOSPITALREGIONAL OCCIDENTE, EMPRESA SOCIAL DEL ESTADO HOSPITAL EMIRO QUINTERO CAÑIZARES, EMPRESA SOCIAL DEL ESTADO HOSPITAL REGIONAL NORTE Y LA ASOCIACION DE AUTORIDADES TRADICIONALES DEL PUBLO BARI "ÑATUBAIYIBARI"</t>
    </r>
  </si>
  <si>
    <t>En cumplimiento al decreto 612 de 2018, la oficina Sistemas de Información elabora y publica a 31 de enero de la presente vigencia los siguientes planes:
- Plan Estratégico de Tecnologías de la Información y Comunicaciones - PETI  
https://ids.gov.co/2025/PLANES/PETI_2025_2027.pdf
- Plan de tratamiento de riesgos de Seguridad y Privacidad de la Información https://ids.gov.co/2025/PLANES/SGSI_Plan_Tratamiento_de_riesgos_v4_2025.pdf
- Plan de Seguridad y Privacidad de la Información https://ids.gov.co/2025/PLANES/Plan_Seguridad_y_Privacidad_IDS_2025.pdf</t>
  </si>
  <si>
    <t xml:space="preserve">La oficina Sistemas de Información compartió a todos los correos institucionales el  Link :   https://forms.gle/2aNzpB9C6utFrR8z6  en el cual se encuentra el formulario para diligenciar la encuesta de "Medición del Conocimiento" con el fin de evaluar el grado de familiaridad que tienen los funcionarios con las herramientas TIC, así como identificar las áreas en las que estarían dispuestos a profundizar su conocimiento para enfrentar de manera efectiva los nuevos retos laborales.
</t>
  </si>
  <si>
    <t xml:space="preserve">La oficina Sistemas de información se encuentra en articulación con la Corporación EcoCómputo, identificada con NIT 900.702.961-0, con el fin de coordinar la
Recolección y Gestión de Residuos de Aparatos Eléctricos y Electrónicos RAEE, para la vigencia 2025. </t>
  </si>
  <si>
    <t>Se mantiene actualizado el catálogo de sistemas de información de la entidad.
Se socializan los software que competen a cada una de las dependencias.
Se realizó seguimiento al correcto funcionamiento del aplicativo SIEP DOCUMENTAL Versión 11.9.8, SIEP PQRS Versión 9.8.0 y SIEP JURIDICO Versión 1.3.0. Se realizaron durante el primer trimestre capacitaciones semanales por dependencia a los usuarios de la nueva versión instalada, la cual permitirá gestionar electrónicamente la producción, el trámite, el almacenamiento digital y la recuperación de documentos, evitando el manejo de papel, garantizando la seguridad de la información, la trazabilidad de cualquier proceso que se implemente mediante su funcionalidad, así como el cumplimiento de la normatividad vigente que establece el Archivo General de la Nación.
Se presta soporte técnico en la implementación del software según demanda
Se realiza seguimiento a los ajustes pertinentes del software según demanda.</t>
  </si>
  <si>
    <t xml:space="preserve">Se realiza asistencia tecnica a la Dirección en el Reporte a los sistemas PISIS, NVRR de la Supersalud y firmas de CETIL, de las oficinas de Prestación de Servicios, Salud Pública, Atención en Salud y Medicamentos. </t>
  </si>
  <si>
    <r>
      <t xml:space="preserve">
Supervisar el cumplimiento de la entrega de información, por parte de las dependencias responsables, según lo establecido en el Esquema de Publicación de Información Institucional.
</t>
    </r>
    <r>
      <rPr>
        <sz val="11"/>
        <color rgb="FFFF0000"/>
        <rFont val="Arial"/>
        <family val="2"/>
      </rPr>
      <t xml:space="preserve">
</t>
    </r>
    <r>
      <rPr>
        <sz val="11"/>
        <rFont val="Arial"/>
        <family val="2"/>
      </rPr>
      <t xml:space="preserve">Actualizar periódicamente los contenidos de la página web de la entidad, asegurando su alineación con la normatividad vigente y la accesibilidad de la información para los ciudadanos.
</t>
    </r>
  </si>
  <si>
    <t xml:space="preserve"> Durante el primer trimestre de la vigencia 2025 se realizaron 147 solicitudes de publicación las cuales fueron atendidas en su totalidad oportunamente.
https://ids.gov.co/2025/TRANSPARENCIA/PUBLICACIONES_WEB_2025_marzo.pdf</t>
  </si>
  <si>
    <t>La Oficina de Sistemas de Información presta soporte técnico oportuno en todas las sedes y dependencias del IDS con el fin de mantener continuidad en los servicios técnicos y tecnológicos en la entidad. 
Durante el primer trimestre de 2025  se registraron un total de 112 solicitudes de servicio técnico atendidas por el personal técnico de la oficina. Adicionalmente, se prestó soporte técnico a usuarios con alta prioridad del servicio y no registraron solicitud. 
Evidencia: https://docs.google.com/spreadsheets/d/1oBCE1bHSbScViIOg73bs6aGvYMeRMIyG/edit?gid=1069015943#gid=1069015943</t>
  </si>
  <si>
    <t>Desarrollar el 100% del Programa Anual de Auditorias</t>
  </si>
  <si>
    <t>1)Formular el Programa Anual de Auditorías, el cual será revisado y aprobado por  el Comité de Control Interno (CICI).
2)Desarrollar en un 100% el Programa Anual de Aduditoría aprobado por el CICI.</t>
  </si>
  <si>
    <t xml:space="preserve"> Evaluaciones y seguimiento a solicitudes y planes de mejoramientos  entes de control, Auditorias e Informes de gestión de la OCI formulados en el plan anual de auditorias de la presente vigencia.</t>
  </si>
  <si>
    <t>FORMULACION Y APROBACION DEL PLAN ANUAL DE AUDITORIAS VIGENCIA 2025</t>
  </si>
  <si>
    <t>EL PLAN ANUAL DE AUDITORIAS ESTARA EN REVISION Y SU RESPECTIVA APROBACION ES EN  EL MES DE ABRIL 2025 EN EL COMITÉ CICI.</t>
  </si>
  <si>
    <t>Evaluacion MECI a traves de la plataforma del FURAG</t>
  </si>
  <si>
    <t>Diligenciar el formulario de MECI en la plataforma FURAG</t>
  </si>
  <si>
    <t>Certificacion obtenida resultado de la evaluacion Funcion Publica.</t>
  </si>
  <si>
    <t>LA PLATAFORMA FURAG TIENE FECHA DE APERTURA EN EL MES DE MARZO DE 2025 Y EL CIERRE ES EL 23 DE ABRIL DE 2025,</t>
  </si>
  <si>
    <t>Dos (2) sesiones de Comité Institucional de Control Interno</t>
  </si>
  <si>
    <t>Conjuntamente con la Dirección convocar a Comité de Control Interno, como mínimo dos (2) veces al año.</t>
  </si>
  <si>
    <t>Actas de Comité.</t>
  </si>
  <si>
    <t>COMITÉ PROYECTADO PARA EL MES DE ABRIL DE 2025,</t>
  </si>
  <si>
    <t xml:space="preserve">Entrega y cargue oportuno en la plataforma del SIHO del Ministero de Salud  y Protección Social del Cuarto Trimestre (03 DE MARZO DE 2025) y anual (abril 8 de 2025) vigencia 2024,   16 ESE validades oportunamente  del Dpto.                                                                                                                                                                                                </t>
  </si>
  <si>
    <t xml:space="preserve"> -Mensualmente y trimestral (Decreto 2193 de 2004), se efectua seguiento  al Programa de Saneamiento Fiscal y Financiero en ejecución a la ESE Centro de Rehabilitación   para la presentación del  Informe de Monitoreo, seguimiento y evaluación   ante el Ministerio de Hacienda y Crédito Público en la fecha que  lo estipule.                                                                                                   -Se remite  Circular No.002 del 03-02-2025 solicitando a las 4 ESE categorizadas en riesgo alto o medio avance del PSFF                                                                                                  -  Se envia  oficio    RF-121  del 25-02/2025, a MINHACIENDA-PSFF Respueta al etado de avance del PSFF,  de las 4 ESE del Dpto categorizadas en Riesgo Alto y Medio.                                                                                                      -Se continua brindando acompañamiento y asesoramiento permanente por parte del equipo del IDS,  en la construcción y presentación del primer cargue preliminar al Ministerio de Hacienda y Crédito Público.
</t>
  </si>
  <si>
    <t xml:space="preserve">Se continua efectuando seguimiento a la Resolución No.1545 de 2019 y sus modificaciones,  atendiendo las solicitudes presentadas por las Entidades Empleadoras (ESE) municipales y departamentales y Entidades Administradoras, para elaborar el consolidado Departamental de desarrollo final del proceso SAP.,  revisión efectuada dentro del Decreto 2193 de 2024, trimestralmente (cuarto  trimestre y anual 2024  revisado en febrero y marzo 2025)             </t>
  </si>
  <si>
    <t xml:space="preserve"> -Se recibe del Ministerio de Salud y Protección Social oficio con Radicado 2025320100358581 de febrero 25 de 2025-remisión Resolución No.315 de febrero 24 de 2025 con la cual asignan recursos SGP-para subcomponente Salud Pública y  Subsidio a la Oferta vigencia 2025, acorde al documento del DNP distribución once doceavas SGP-98-2025.                                                                                                           -Se procede a elaborar la propuesta de distribución de los Recursos del Subcomponente de Oferta 2025, acorde a lo estipulado en Resolución 484 de 2024 y es remitida al Ministerio de Salud y Protección Social-Dirección Prestación de Servicios y Atención Primaria,  para su aprobación mediante Oficio No.205 de febrero 25 de 2025.      -Con Oficio Radicado 2025423000564441 de marzo 19 de 2025, del Ministerio de -salud y Protección Social dan aprobación a la Propuesta de Distribución enviada.                                                                                                                - Oficio RF-No.032 marzo 19 de 2025, se remite a la Oficna de Prestación de SErviciios del IDS, Indicadores Financieros-metas recaudo cartera y prestación de servicios de las 7ESE, corespondientes al seguimiento del cuarto trimestre del 2024.                                                                                                                 -Oficio RF-033 marzo 19 de 2025, se efectua entrega  a la Ofiicna de Prestación de Servicios del IDS,  la Distribución de los Recursos Oferta 2025, aprobada por Minsalud.                                                                                                              - Oficio RF-No.034 marzo 20 de 2025, se efectua entrega Metodología Distribución REcursos Oferta 2025, a la Dirección del IDS.                                                                                    - Circular 114 de marzo 27 de 2025, dirigida a los Gerentes de las 7ESE con municipios trazadores de servicios de salud , invitación socialización distribución Recursos Oferta 2025</t>
  </si>
  <si>
    <t xml:space="preserve">En el primer  trimestre  de 2025,  las ESE del Dpto han efectuado incorporación al Presupuesto de Ingresos y Gastos de la actual vigencia 2025,  de los recursos asignados por  Ministerio de Salud y Protección Social mediante las Resoluciones  No:1352, 1895,2026, 2084, 2153, 2285 de 2023 y 1032,1033, 1212 ,1499 y 2682 de 2024 del Ministerio de Salud y Protección Social a las ESE, en la conformación y operación de Equipos Básico de Salud,
                                                                                                                                                                                                     - se realiza revisión en la Plataforma  PISIS de Minsalud, de los documentos soportes solicitados y se rinde informe de los meses de enero y febrero de 2025   a la Oficina de Atención en Salud, encargada de realizar el consolidado a remitir a Minsalud , el 25 de febrero de 2025 </t>
  </si>
  <si>
    <t>Recursos Financieros- Asesores</t>
  </si>
  <si>
    <t>(No. de Presupuestos aprobados por el CONFIS Departamental y Juntas Directivas con concepto técnico / Total de ESE Departamentales*100) ( No. Conceptos Técnicos expedidos de modificaciones Presupuestales presentadas por las ESE / solicitudes de revisión modificaciones Presupuestales de las ESE del Departamento *100) No. de cierres financieros de vigencia 2021 revisados /Total de ESE del Departamento *100)</t>
  </si>
  <si>
    <t xml:space="preserve">*Revisión Operaciones Cierre de Vigencia 2024, e incorporación al presupuesto de ingresos y gastos vigencia 2025 (10 ESE Dpales de primer, segundo y tercer nivel de atención)                                                                                                                         * Modificaciones presupuestales asesoradas y con  Conceptos Técnicos  de  modificaciones al  presupuesto ingresos y gastos a las ESE del Departamento, en el primer trimestre de 2025: incorporación Operaciones cierre vigencia 2024, Incorporación Disponibioidad Inicial, incorporación cuentas por cobrar vigencvias anteriores, , vigencia actual y rendimientos finnacieros,adición recursos por Resoluciones dle  Minsalud, Incorporación Contratos Interadministrativos;  para un  total de 25 conceptos técnicos emitidos para aprobación de las Juntas de las ESE.                                                                                                                                                               </t>
  </si>
  <si>
    <t>En el presente trimestre se  continuo con  ejecución y pago de pasivos a los recursos asignados a la ESE Centro de Rehabilitación Recursos FONPET -NORTE DE SANTANDER-SECTOR SALUD asignados,en cumplimiento a lo dispuesto en el PSFF,  Se efectuo revisión  de los documentos soportes para la autorización del giro por parte del Director del IDS y  se hace el  giro de estos recursos a la FIDUCIA-FIDUAGRARIA y pagos a los beneficiarios finales,  $538,953,085.  Dando terminación a la medida de pago de Pasivos.</t>
  </si>
  <si>
    <t xml:space="preserve">Se envia Circular No.013 de enero 9 de 2025, a las diferentes Aréas del IDS, solicitando el diligenciamiento de los formatos correspondientes al Informe SIRECI-Cuenta Anual del SGP con corte a 31 de diciembre de 2024.                                                                                                 -Se remite el informe mediante Oficio D-No.0183 de fecha 25 de febrero de 2025, a la Secretria de Hacienda del Dpto  en medio magnetico Radicado No.2025-08400-006508-2 de fecha 27 de febrero de 2025 y por correo electronico a la Secretria de Hacienda del Dpto el 26 de febrero de 2025. </t>
  </si>
  <si>
    <t>Plan de Desarrollo del Departamento elaborado 2024-2027</t>
  </si>
  <si>
    <t>Ejecución de proyectos enviada a Planeación con corte a diciembre de 2024, Correo enviado Enero 30 de 2025 - Ejecución VI TRIM de 2024.</t>
  </si>
  <si>
    <t xml:space="preserve">Con Oficio RF-No.0022 del 25 de febrero de 2025, se remite a la Oficina de Atención en Salud del IDS,   la  evaluación de la Capacidad de Gestión Municipios Descentra lizados vigencia 2024 , debidamente valorada municipio por municipio, acorde a la Metodoloía implantada por el Ministerio de Salud y Protección Social.      </t>
  </si>
  <si>
    <t xml:space="preserve">Recuros Financieros, Presupuesto y Prestación de Servicios de Salud </t>
  </si>
  <si>
    <t xml:space="preserve">Recursos ejecutados para coofinanciación  del Aseguramiento / total recursos asingados para el aseguramiento. </t>
  </si>
  <si>
    <t xml:space="preserve">PROGRAMADO: En el mes de diciembre de 2024 se adopta el presupuesto para vigencia fiscal de 2025 con el Acuerdo N°013 del 17 de diciembre de 2024. 
PRESUPUESTO INICIAL: Subcuenta de Régimen Subsidiado de $45.567.654.025
ADICIONES: Resolución No.0003 del 07 de enero de 2025 $ 13,000,000,000.oo , ACUERDO No.001 de marzo 25 de 2025 $5.239.217.873.oo
PRESUPUESTO DEFINITIVO: $63.806.871.898.oo
EJECUTADO: Se ejecutó en al primer Trimestre  $19.772.805.974,08
</t>
  </si>
  <si>
    <t xml:space="preserve">Efectuar reuniones para realizar el cierre vigencia 2023 de la Sede del Instituto Departamental de Salud con la conciliación entre las Oficinas de Presupuesto , contabilidad y Tesoreria y producir los Actos Administrativos </t>
  </si>
  <si>
    <t>Presupuesto:  Constituyo las Reservas con Resolución  No.001 del 07 de Enero de 2025 por valor de $821.080.952,77   TESORERIA: Se constituyen Cuentas por Pagar año 2025 (2024) según Resolucion No. 00002 del 07 de enero de 2025.</t>
  </si>
  <si>
    <t>Ejecución presupuestal de Ingresos y Gastos del cuarto trimestre de 2024 (OCTUBRE A DICIEMBRE), consolidada y entregada el 30 de enero de 2025 a Sistemas para publicación Gobierno en Línea</t>
  </si>
  <si>
    <t xml:space="preserve">Informes contables presentados a los Entes Nacionales y de Control / No. Informes Contables solicitados por los Entidades </t>
  </si>
  <si>
    <r>
      <t>Informe contable del cuarto trimestre de 2024, cargado en el chip de la Contaduría General de la Nación  el 15 y 28 de febrero de 2025</t>
    </r>
    <r>
      <rPr>
        <sz val="10"/>
        <color indexed="8"/>
        <rFont val="Arial Narrow"/>
        <family val="2"/>
      </rPr>
      <t>.</t>
    </r>
  </si>
  <si>
    <t>movimientos de presupuesto, contabilidad y tesoreria registrados en el sistema integrado financiero TNS</t>
  </si>
  <si>
    <t xml:space="preserve">En el primer trimestre de 2025, se realizó el registro de todas las operaciones financieras                                        Presupuesto, en el sistema Integrado Financiero TNS.                                                                                          - Presupuesto: Ejecución de 614 disponibilidades presupuestales, 979 registros presupuestales y 1255 definitivas de Pago.                                                                     -Tesorería: 717 Registros de Ingresos por todos los conceptos y se elaboraron 1,062 comprobantes de Egresos </t>
  </si>
  <si>
    <r>
      <t xml:space="preserve">En la oficina de Central de Cuentas se elaboraron , radicaron , tramitarón  en el mes de ENERO 2025: 35 ordenes de pago (Reserva Presupuestal 4) , en FEBRERO  158 ordenes de pago (Reserva presupuestal 3)  y MARZO 587 ordenes de pago (Reserva Presupuestal 6).                                                                                        Para un total de ordenes de pago  elaboradas y tramitadas  en el  </t>
    </r>
    <r>
      <rPr>
        <b/>
        <sz val="10"/>
        <color indexed="8"/>
        <rFont val="Arial Narrow"/>
        <family val="2"/>
      </rPr>
      <t xml:space="preserve">PRIMER  trimestre 2025 de 780 </t>
    </r>
    <r>
      <rPr>
        <sz val="10"/>
        <color indexed="8"/>
        <rFont val="Arial Narrow"/>
        <family val="2"/>
      </rPr>
      <t xml:space="preserve"> (De las cuales  fueron rechazadas, devueltas y corregidas en el SECOP II 85,  Rechazadas internas 0,  Reservas Presupuestales 13, vigencias anteriores (1) y viaticos 121 ).  </t>
    </r>
    <r>
      <rPr>
        <b/>
        <sz val="10"/>
        <color indexed="8"/>
        <rFont val="Arial Narrow"/>
        <family val="2"/>
      </rPr>
      <t xml:space="preserve">TOTAL RADICADAS VIGENCIA 2025: 780                     </t>
    </r>
    <r>
      <rPr>
        <sz val="10"/>
        <color indexed="8"/>
        <rFont val="Arial Narrow"/>
        <family val="2"/>
      </rPr>
      <t xml:space="preserve">                                </t>
    </r>
    <r>
      <rPr>
        <b/>
        <sz val="10"/>
        <color indexed="8"/>
        <rFont val="Arial Narrow"/>
        <family val="2"/>
      </rPr>
      <t>Tesoreria</t>
    </r>
    <r>
      <rPr>
        <sz val="10"/>
        <color indexed="8"/>
        <rFont val="Arial Narrow"/>
        <family val="2"/>
      </rPr>
      <t xml:space="preserve">, realizó el registro de todas las operaciones financieras, emitiendo 2,361 comprobantes de pago en el  primer trimestre de 2025.   </t>
    </r>
  </si>
  <si>
    <t>PRESUPUESTO INICIAL Acuerdo No.013 (17-12-2024), MODIFICACIONES PRESUPUESTALES SEGUN:
*Resoluciones: No.0002 (07-01-25) y  No.0004 (07-01-25)              * Acuerdos:  No.001 (25-03-2025),  No.002 (25-03-2025) y  No.003 (25-03-2025).</t>
  </si>
  <si>
    <t>Recursos Financieros, Presupuesto, Contabilidad, Tesorería.</t>
  </si>
  <si>
    <t>Entre el periodo del 1 de enero al 31 de marzo de 2025,  se realizaron los siguientes informes:                                                                      TESORERIA                                                                                             -                                     
 -Retencion en la Fuente presentadas a la DIAN: - diciembre de 2024 (21 enero 2025, mes enero 2025 (18 febrero 2025); mes febrero 2025 (17 marzo 2025)                                                                                                                           -Declaracion Bimestral del ICA:   -noviembre-diciembre 2024 (22 enero 2025); enero-febrero 2025(14 marzo 2025)  Retencion  por descuentos de  ICA, con destino a la Alcaldia de San Jose de Cucuta.    
-Circular Unica Tipo 277 (Juegos de Suerte y Azar) destino Supersalud:    - diciembre 2024 (8 enero 2025); enero 2025 (6 febrero 2025); febrero 2025 (3 marzo  2025).  
- Reporte de Ingresos propios-recaudos: diciembre 2024 (9 enero 2025);  enero 2025 (19 febrero 2025); febrero 2025 (6 marzo 2025) Se envia a Hacienda Dptal, quien es la encargada de enviarlo a la Federación Nacinal de Departamentos.                                                                                           -Informe universo de productores, Licores Vinos Aperitivos Similares, Cervezas del año 2023 y Diciembre de 2024- Enmviado el 10 de enero de 2025 a la Secretaria de Hacienda Departamental quien lo consolida y lo envia a la Supersalud.                                                                                            -Informe Resolucion 6348 enviada al MSPS - se presento el IV trimestre el 15 de enero de 2025.                                                                                                                                                                                                      Informe FUT- IV  TRIM de 2024 - Se envia la oficina de presupuesto el dia 24 de enero 2025; para que sea validado y enviado a la Secretaria Hacienda departamental ) (Formato de Tesoreria- Fondo Local de Salud).                                                                                                                                                                        - Rendición cuenta anual Contraloría Departamental   (Entregado 10 de Febrero de 2025).                                                                                                                                                                          -Rendición Anual SIRECI - Enviado a financiera el 12 de febrero de 2025.                                                                                                                                                                                                                                                                                     PRESUPUESTO:                     
INFORMES DE LEY
• CUIPO IV TRIM 2024 - IDS  (Transmitido 18 Feb. 2025)
• SUPERSALUD FORMATO FT035 Y FT036 - TRIMESTRAL - IV TRIM 2024 - IDS  (correo enviado a sistemas - 05 de febrero 2025) 
• FUT IV TRIM de 2024 (Correo envío Secretaria Hacienda enero 31 de 2025) (Formatos de Tesoreria y Victimas)
• RESOL.6348-2016 - IV TRIM 2024(Correo_ envío Sistemas - enero 29 de 2025)
• EJECUCIONES ACTIVA Y PASIVA - SIA IV TRIM 2024 (Correo Enviado Sistemas enero 9 de 2025)                                                                                                                         *INFORME SIRECI-Cta Anual SGP  Contraloría Gral de la República (Entregado el 7 de febrero de 2025)-                                   *iINFORME SIA ANUAL 2024 (ENVIADO A sISTEMAS 14 DE FEBRERO DE 2025.                                                                                  INFORMES INSTITUCIONALES
• PLAN DE ACCIÓN IV TRIM (Correo enviado a Financiera IDS, el 22 de enero de 2025)
• GOBIERNO EN LÍNEA IV TRIM 2024 (Correo enviado a Sistemas - enero 30 de 2025)
• EJECUCIÓN PRESUPUESTAL IV TRIM 2024 (Correo enviado a Planeación enero 20 de 2025).</t>
  </si>
  <si>
    <t>Se realiza actualización del inventario en Presupuesto</t>
  </si>
  <si>
    <r>
      <rPr>
        <b/>
        <sz val="11"/>
        <color theme="1"/>
        <rFont val="Arial"/>
        <family val="2"/>
      </rPr>
      <t>No. 239 - Documentos de lineamientos técnicos realizados</t>
    </r>
    <r>
      <rPr>
        <sz val="11"/>
        <color theme="1"/>
        <rFont val="Arial"/>
        <family val="2"/>
      </rPr>
      <t xml:space="preserve">.  Aseguramiento al SGSSS, que garantice el acceso, oportunidad y calidad a la prestación de servicios de salud basados en la Atención Primaria en Salud en el Departamento y los municipios PDET
</t>
    </r>
  </si>
  <si>
    <r>
      <rPr>
        <b/>
        <sz val="11"/>
        <color theme="1"/>
        <rFont val="Arial"/>
        <family val="2"/>
      </rPr>
      <t>No. 240 (Auditorías y visitas inspectivas realizadas)</t>
    </r>
    <r>
      <rPr>
        <sz val="11"/>
        <color theme="1"/>
        <rFont val="Arial"/>
        <family val="2"/>
      </rPr>
      <t xml:space="preserve">  .  Inspección y Vigilancia de manera efectiva, eficiente y oportuna a las obligaciones del aseguramiento y prestación de servicios de salud a cargo de los actores en salud del territorio, basados en la Atención Primaria en Salud (municipios y EPS)
</t>
    </r>
  </si>
  <si>
    <t>La Mesa se realizo los dias 27 y 28 de febrero</t>
  </si>
  <si>
    <r>
      <rPr>
        <b/>
        <sz val="11"/>
        <color theme="1"/>
        <rFont val="Arial"/>
        <family val="2"/>
      </rPr>
      <t xml:space="preserve">No. 267 a la 276 </t>
    </r>
    <r>
      <rPr>
        <sz val="11"/>
        <color theme="1"/>
        <rFont val="Arial"/>
        <family val="2"/>
      </rPr>
      <t xml:space="preserve">- Programa Territorial De Rediseño, Reorganización Y Modernización (infraestructura y dotación) de la red pública del departamento con enfoque en la Atención Primaria en Salud.
</t>
    </r>
  </si>
  <si>
    <t xml:space="preserve">ESE Hosp Emiro Quintero Cañizares, ESE Imsalud, ESE Hosp Regional Norte, ESE Hosp Jorge Cristo Sahium, </t>
  </si>
  <si>
    <t>ESE Hosp Emiro Quintero Cañizares, ESE Imsalud, ESE Hosp Regional Norte</t>
  </si>
  <si>
    <r>
      <t xml:space="preserve">
</t>
    </r>
    <r>
      <rPr>
        <b/>
        <sz val="11"/>
        <color theme="1"/>
        <rFont val="Arial"/>
        <family val="2"/>
      </rPr>
      <t>No. 281 (Estrategias de promoción de la salud implementadas)</t>
    </r>
    <r>
      <rPr>
        <sz val="11"/>
        <color theme="1"/>
        <rFont val="Arial"/>
        <family val="2"/>
      </rPr>
      <t xml:space="preserve"> Atención Primaria con coordinación intersectorial de los actores para el acceso a la atención integral en salud en territorio incluyendo los municipios PDET</t>
    </r>
  </si>
  <si>
    <r>
      <rPr>
        <b/>
        <sz val="11"/>
        <color theme="1"/>
        <rFont val="Arial"/>
        <family val="2"/>
      </rPr>
      <t>No. 282  (Asistencias técnicas en Inspección, Vigilancia y Control realizadas )</t>
    </r>
    <r>
      <rPr>
        <sz val="11"/>
        <color theme="1"/>
        <rFont val="Arial"/>
        <family val="2"/>
      </rPr>
      <t>-   Atención Primaria con coordinación intersectorial de los actores para el acceso a la atención integral en salud en territorio incluyendo los municipios PDET</t>
    </r>
  </si>
  <si>
    <r>
      <t xml:space="preserve">No. 241
( Visitas Realizadas)  </t>
    </r>
    <r>
      <rPr>
        <sz val="11"/>
        <rFont val="Arial"/>
        <family val="2"/>
      </rPr>
      <t xml:space="preserve">Red prestadora de servicios de salud de baja, mediana y alta complejidad en cumplimiento a los componentes del SOGC en salud
</t>
    </r>
  </si>
  <si>
    <r>
      <rPr>
        <b/>
        <sz val="11"/>
        <color theme="1"/>
        <rFont val="Arial"/>
        <family val="2"/>
      </rPr>
      <t xml:space="preserve">No. 277
( Personas atendidas con servicio de salud ) </t>
    </r>
    <r>
      <rPr>
        <sz val="11"/>
        <color theme="1"/>
        <rFont val="Arial"/>
        <family val="2"/>
      </rPr>
      <t xml:space="preserve"> Prestación de servicios y tecnologías en salud a población migrante, PPNA y población inimputable del departamento
</t>
    </r>
  </si>
  <si>
    <t>Los contratos Interadministrativos de Subsidio a la Oferta con 7 ESE del departamento, se encuentran en revisión para sus respectivas firmas, de acuerdo a lineamientos del MSPS.</t>
  </si>
  <si>
    <t xml:space="preserve">Se ha dado respuesta a 228 solicitudes de autorización de servicios y tecnologías en salud por Tutelas. </t>
  </si>
  <si>
    <r>
      <t>Realizar procesos de auditoría y conciliacion</t>
    </r>
    <r>
      <rPr>
        <sz val="11"/>
        <rFont val="Arial"/>
        <family val="2"/>
      </rPr>
      <t xml:space="preserve"> </t>
    </r>
    <r>
      <rPr>
        <sz val="11"/>
        <color rgb="FF000000"/>
        <rFont val="Arial"/>
        <family val="2"/>
      </rPr>
      <t xml:space="preserve"> de los servicios de salud NOPBS con las EPS/IPS, de acuerdo a la Resolución 555 de 2019 del IDS . Aplicando el mecanísmo para su verificación y control de pago de acuerdo con lo establecido en la resolución 1479 de 2015 del MSPS</t>
    </r>
  </si>
  <si>
    <t>Se ha cancelado cuentas por prestación de servicios a PPNA por valor de $24.750.000 en el primer trimestre.</t>
  </si>
  <si>
    <t>El contrato para la atención de la población inimputable con medida de seguridad consistente en internación en establecimiento psiquiátrico con la ESE Hospital Mental Rudesindo Soto, se encuentra en revisión para su formalización. Se está atendiendo los 10 pacientes autorizados por el MSPS, con cargo a los recursos transferidos por la nación 2025.</t>
  </si>
  <si>
    <t>30  Facturas radicadas y auditadas,en proceso de pago mientras el MSPS gira los recursos.</t>
  </si>
  <si>
    <t xml:space="preserve">Se auditó, concilió y se cancelaron cuentas de atención a migrantes con recursos propios, “Estampillas Pro-HUEM”, por valor de $10.000.000.000.Con recursos de la Resolución 078 de 25-01- 2025 del MSPS (TN) se cancelaron cuentas de atención a migrantes por valor de $2.087.259.639; </t>
  </si>
  <si>
    <r>
      <rPr>
        <b/>
        <sz val="11"/>
        <rFont val="Arial"/>
        <family val="2"/>
      </rPr>
      <t>No. 283   (Asistencias técnicas realizadas )</t>
    </r>
    <r>
      <rPr>
        <sz val="11"/>
        <rFont val="Arial"/>
        <family val="2"/>
      </rPr>
      <t xml:space="preserve"> Planes hospitalarios de emergencias para la identificación del riesgo por cambio climático y el sistema de alertas tempranas institucionales para atención de Emergencias y desastres en su zona de influencia </t>
    </r>
  </si>
  <si>
    <t>se realiza revision mensual del aplicativo SIHEVI donde se detallan los informnes de los bancos de sangre e IPS con servicios transfusionales</t>
  </si>
  <si>
    <t>actas de asistencia</t>
  </si>
  <si>
    <r>
      <rPr>
        <b/>
        <sz val="11"/>
        <rFont val="Arial"/>
        <family val="2"/>
      </rPr>
      <t>No. 284  (Asistencias técnicas realizadas )  No. 285 (Personas en capacidad de ser atendidas)</t>
    </r>
    <r>
      <rPr>
        <sz val="11"/>
        <rFont val="Arial"/>
        <family val="2"/>
      </rPr>
      <t xml:space="preserve"> Centros Reguladores de Urgencias, Emergencias y Desastres -CRUE, con Sistemas de Emergencias Médicas y acciones de conocimiento, reducción del riesgo y manejo de desastres en salud.</t>
    </r>
  </si>
  <si>
    <t>recepcipon y analisis de los reportes de infracciones a la mision medica en la plataforma de monitorio y atraves de otros de medios de recepcion de la informacion, acta de comité extraordinario por situacion en el Catatumbo</t>
  </si>
  <si>
    <t xml:space="preserve">se han gestionado en el 1 trimestre de 2025 1213 referencias </t>
  </si>
  <si>
    <t xml:space="preserve">Se ha cubierto el 100% de los Servicios de salud requeridos por la población a cargo del Departamento. Se han atendido 40.710 personas de las 53.714 que esperaba atender, lo que arroja un cumplimiento del 75.8% en el periodo y un avance frente al cuatrienio del 18.9%. Se ha dado respuesta a 2.980 solicitudes de autorización de servicios y tecnologías en salud por Tutelas. </t>
  </si>
  <si>
    <r>
      <t>Realizar procesos de auditoría y conciliacion</t>
    </r>
    <r>
      <rPr>
        <sz val="12"/>
        <rFont val="Arial"/>
        <family val="2"/>
      </rPr>
      <t xml:space="preserve"> </t>
    </r>
    <r>
      <rPr>
        <sz val="12"/>
        <color rgb="FF000000"/>
        <rFont val="Arial"/>
        <family val="2"/>
      </rPr>
      <t xml:space="preserve"> de los servicios de salud NOPBS con las EPS/IPS, de acuerdo a la Resolución 555 de 2019 del IDS . Aplicando el mecanísmo para su verificación y control de pago de acuerdo con lo establecido en la resolución 1479 de 2015 del MSPS</t>
    </r>
  </si>
  <si>
    <t>30  Facturas radicadas,en proceso de pago mientras se giran los recursos del MPSS</t>
  </si>
  <si>
    <r>
      <t xml:space="preserve"> DE VIGENCIAS ANTERIORES ESTAN ACTIVOS 159 EXPEDIENTES .                                                           </t>
    </r>
    <r>
      <rPr>
        <b/>
        <sz val="11"/>
        <rFont val="Arial"/>
        <family val="2"/>
      </rPr>
      <t>VIGENCIA 2019</t>
    </r>
    <r>
      <rPr>
        <sz val="11"/>
        <rFont val="Arial"/>
        <family val="2"/>
      </rPr>
      <t xml:space="preserve">  (68 EXPEDIENTES)                 </t>
    </r>
    <r>
      <rPr>
        <b/>
        <sz val="11"/>
        <rFont val="Arial"/>
        <family val="2"/>
      </rPr>
      <t>VIIGENCIA 2020</t>
    </r>
    <r>
      <rPr>
        <sz val="11"/>
        <rFont val="Arial"/>
        <family val="2"/>
      </rPr>
      <t xml:space="preserve"> ( 5 EXPEDIENTES).       </t>
    </r>
    <r>
      <rPr>
        <b/>
        <sz val="11"/>
        <rFont val="Arial"/>
        <family val="2"/>
      </rPr>
      <t>VIGENCIA 2021</t>
    </r>
    <r>
      <rPr>
        <sz val="11"/>
        <rFont val="Arial"/>
        <family val="2"/>
      </rPr>
      <t xml:space="preserve"> ( 9 EXPEDIENTES).        </t>
    </r>
    <r>
      <rPr>
        <b/>
        <sz val="11"/>
        <rFont val="Arial"/>
        <family val="2"/>
      </rPr>
      <t xml:space="preserve"> VIGENCIA 2022</t>
    </r>
    <r>
      <rPr>
        <sz val="11"/>
        <rFont val="Arial"/>
        <family val="2"/>
      </rPr>
      <t xml:space="preserve"> (37 EXPEDIENTES).         </t>
    </r>
    <r>
      <rPr>
        <b/>
        <sz val="11"/>
        <rFont val="Arial"/>
        <family val="2"/>
      </rPr>
      <t>VIGENCIA 2023</t>
    </r>
    <r>
      <rPr>
        <sz val="11"/>
        <rFont val="Arial"/>
        <family val="2"/>
      </rPr>
      <t xml:space="preserve"> (17 EXPEDIENTES)                                     VIGENCIA 2024(23 EXPEDIENTES) VIGENCIA 2025 ( CERO EXPEDIENTES)  </t>
    </r>
  </si>
  <si>
    <t>normatividad por la cual se solicita a entidades publicas la elaboracion y publicacion de los planes de accion institucional</t>
  </si>
  <si>
    <t>seguimiento de las acciones mediante seguimiento pdd 1er trimestres sector salud 2025</t>
  </si>
  <si>
    <t xml:space="preserve">programado para el tercer trimestre de la vigecnia </t>
  </si>
  <si>
    <t xml:space="preserve">programado para el tercer trimestre de la vigencia </t>
  </si>
  <si>
    <t>actividad desarrollada en la vigencia 2024</t>
  </si>
  <si>
    <t xml:space="preserve">actividad de seguimiento mensual </t>
  </si>
  <si>
    <t xml:space="preserve">area de central de cuentas y cargue en plataforma web del ids </t>
  </si>
  <si>
    <t>Formualacion de plan de accion en salud vigencia 2025</t>
  </si>
  <si>
    <t>seguimiento plan de accion en salud vigencia 2025</t>
  </si>
  <si>
    <t>Resolucion 100 de 2024 MSPS</t>
  </si>
  <si>
    <t xml:space="preserve">Documento elaborado y cargue plataforma SISPRO </t>
  </si>
  <si>
    <t>derecho de peticion</t>
  </si>
  <si>
    <t xml:space="preserve">actividad programada para el segundo semestre de la vigencia </t>
  </si>
  <si>
    <t>documento elaborado en vigencia 2024</t>
  </si>
  <si>
    <t>actividad desarrollada en el mes de marzo</t>
  </si>
  <si>
    <t>actividad realizada en la vigencia 2024 se encuentra a esperas de consecusion de recursos por parte de la gobernacion NDS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</si>
</sst>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2" formatCode="_-&quot;$&quot;\ * #,##0_-;\-&quot;$&quot;\ * #,##0_-;_-&quot;$&quot;\ * &quot;-&quot;_-;_-@_-"/>
    <numFmt numFmtId="41" formatCode="_-* #,##0_-;\-* #,##0_-;_-* &quot;-&quot;_-;_-@_-"/>
    <numFmt numFmtId="44" formatCode="_-&quot;$&quot;\ * #,##0.00_-;\-&quot;$&quot;\ * #,##0.00_-;_-&quot;$&quot;\ * &quot;-&quot;??_-;_-@_-"/>
    <numFmt numFmtId="43" formatCode="_-* #,##0.00_-;\-* #,##0.00_-;_-* &quot;-&quot;??_-;_-@_-"/>
    <numFmt numFmtId="164" formatCode="_-&quot;$&quot;* #,##0.00_-;\-&quot;$&quot;* #,##0.00_-;_-&quot;$&quot;* &quot;-&quot;??_-;_-@_-"/>
    <numFmt numFmtId="165" formatCode="_(&quot;$&quot;\ * #,##0.00_);_(&quot;$&quot;\ * \(#,##0.00\);_(&quot;$&quot;\ * &quot;-&quot;??_);_(@_)"/>
    <numFmt numFmtId="166" formatCode="dd/mm/yyyy;@"/>
    <numFmt numFmtId="167" formatCode="0.0"/>
    <numFmt numFmtId="168" formatCode="0.0%"/>
    <numFmt numFmtId="169" formatCode="&quot;$&quot;\ #,##0"/>
    <numFmt numFmtId="170" formatCode="_-&quot;$&quot;\ * #,##0_-;\-&quot;$&quot;\ * #,##0_-;_-&quot;$&quot;\ * &quot;-&quot;_-;_-@_-"/>
    <numFmt numFmtId="171" formatCode="_-* #,##0_-;\-* #,##0_-;_-* &quot;-&quot;_-;_-@_-"/>
    <numFmt numFmtId="172" formatCode="_-&quot;$&quot;\ * #,##0.00_-;\-&quot;$&quot;\ * #,##0.00_-;_-&quot;$&quot;\ * &quot;-&quot;??_-;_-@_-"/>
    <numFmt numFmtId="173" formatCode="_-* #,##0.00_-;\-* #,##0.00_-;_-* &quot;-&quot;??_-;_-@_-"/>
  </numFmts>
  <fonts count="75">
    <font>
      <sz val="11"/>
      <color theme="1"/>
      <name val="Calibri"/>
      <charset val="134"/>
      <scheme val="minor"/>
    </font>
    <font>
      <sz val="11"/>
      <color theme="1"/>
      <name val="Calibri"/>
      <family val="2"/>
      <scheme val="minor"/>
    </font>
    <font>
      <b/>
      <sz val="14"/>
      <color theme="1"/>
      <name val="Arial"/>
      <charset val="134"/>
    </font>
    <font>
      <b/>
      <sz val="22"/>
      <color theme="1"/>
      <name val="Arial"/>
      <charset val="134"/>
    </font>
    <font>
      <b/>
      <sz val="18"/>
      <color theme="1"/>
      <name val="Arial"/>
      <charset val="134"/>
    </font>
    <font>
      <b/>
      <sz val="12"/>
      <color theme="1"/>
      <name val="Arial"/>
      <charset val="134"/>
    </font>
    <font>
      <sz val="12"/>
      <color theme="1"/>
      <name val="Arial"/>
      <charset val="134"/>
    </font>
    <font>
      <b/>
      <sz val="12"/>
      <name val="Arial"/>
      <charset val="134"/>
    </font>
    <font>
      <b/>
      <sz val="10"/>
      <color indexed="8"/>
      <name val="Arial"/>
      <charset val="134"/>
    </font>
    <font>
      <sz val="10"/>
      <color indexed="8"/>
      <name val="Arial Narrow"/>
      <charset val="134"/>
    </font>
    <font>
      <b/>
      <sz val="20"/>
      <color indexed="21"/>
      <name val="Arial Narrow"/>
      <charset val="134"/>
    </font>
    <font>
      <b/>
      <sz val="12"/>
      <color indexed="8"/>
      <name val="Arial Narrow"/>
      <charset val="134"/>
    </font>
    <font>
      <b/>
      <sz val="12"/>
      <color indexed="8"/>
      <name val="Arial"/>
      <charset val="134"/>
    </font>
    <font>
      <b/>
      <sz val="9"/>
      <name val="Arial"/>
      <charset val="134"/>
    </font>
    <font>
      <sz val="9"/>
      <name val="Arial"/>
      <charset val="134"/>
    </font>
    <font>
      <sz val="9"/>
      <color rgb="FF000000"/>
      <name val="Arial"/>
      <charset val="134"/>
    </font>
    <font>
      <sz val="9"/>
      <color rgb="FFFF0000"/>
      <name val="Arial"/>
      <charset val="134"/>
    </font>
    <font>
      <sz val="12"/>
      <color rgb="FF000000"/>
      <name val="Arial"/>
      <charset val="134"/>
    </font>
    <font>
      <sz val="11"/>
      <name val="Calibri"/>
      <charset val="134"/>
      <scheme val="minor"/>
    </font>
    <font>
      <b/>
      <sz val="11"/>
      <color theme="1"/>
      <name val="Arial"/>
      <charset val="134"/>
    </font>
    <font>
      <b/>
      <sz val="11"/>
      <name val="Arial"/>
      <charset val="134"/>
    </font>
    <font>
      <sz val="11"/>
      <color theme="1"/>
      <name val="Arial"/>
      <charset val="134"/>
    </font>
    <font>
      <sz val="11"/>
      <name val="Arial"/>
      <charset val="134"/>
    </font>
    <font>
      <b/>
      <sz val="10"/>
      <name val="Arial"/>
      <charset val="134"/>
    </font>
    <font>
      <sz val="10"/>
      <name val="Arial"/>
      <charset val="134"/>
    </font>
    <font>
      <b/>
      <sz val="11"/>
      <color theme="1"/>
      <name val="Calibri"/>
      <charset val="134"/>
      <scheme val="minor"/>
    </font>
    <font>
      <b/>
      <sz val="14"/>
      <name val="Arial"/>
      <charset val="134"/>
    </font>
    <font>
      <sz val="10"/>
      <name val="Arial Narrow"/>
      <charset val="134"/>
    </font>
    <font>
      <sz val="12"/>
      <name val="Arial"/>
      <charset val="134"/>
    </font>
    <font>
      <sz val="11"/>
      <color rgb="FFFF0000"/>
      <name val="Calibri"/>
      <charset val="134"/>
      <scheme val="minor"/>
    </font>
    <font>
      <sz val="20"/>
      <color theme="1"/>
      <name val="Arial"/>
      <charset val="134"/>
    </font>
    <font>
      <sz val="9"/>
      <name val="Arial Narrow"/>
      <charset val="134"/>
    </font>
    <font>
      <sz val="14"/>
      <color indexed="8"/>
      <name val="Arial"/>
      <charset val="134"/>
    </font>
    <font>
      <sz val="11"/>
      <color theme="1"/>
      <name val="Calibri"/>
      <charset val="134"/>
      <scheme val="minor"/>
    </font>
    <font>
      <sz val="11"/>
      <color rgb="FF000000"/>
      <name val="Calibri"/>
      <charset val="134"/>
      <scheme val="minor"/>
    </font>
    <font>
      <b/>
      <sz val="10"/>
      <color theme="1"/>
      <name val="Arial"/>
      <charset val="134"/>
    </font>
    <font>
      <b/>
      <u/>
      <sz val="18"/>
      <color theme="5"/>
      <name val="Arial"/>
      <charset val="134"/>
    </font>
    <font>
      <b/>
      <u/>
      <sz val="14"/>
      <color theme="1"/>
      <name val="Arial"/>
      <charset val="134"/>
    </font>
    <font>
      <b/>
      <u/>
      <sz val="14"/>
      <name val="Arial"/>
      <charset val="134"/>
    </font>
    <font>
      <b/>
      <u/>
      <sz val="18"/>
      <color rgb="FFC00000"/>
      <name val="Arial"/>
      <charset val="134"/>
    </font>
    <font>
      <b/>
      <u/>
      <sz val="18"/>
      <color theme="8" tint="-0.249977111117893"/>
      <name val="Arial"/>
      <charset val="134"/>
    </font>
    <font>
      <b/>
      <u/>
      <sz val="18"/>
      <color theme="6" tint="-0.499984740745262"/>
      <name val="Arial"/>
      <charset val="134"/>
    </font>
    <font>
      <b/>
      <sz val="9"/>
      <name val="Tahoma"/>
      <charset val="134"/>
    </font>
    <font>
      <b/>
      <sz val="8"/>
      <name val="Tahoma"/>
      <charset val="134"/>
    </font>
    <font>
      <sz val="9"/>
      <name val="Tahoma"/>
      <charset val="134"/>
    </font>
    <font>
      <sz val="18"/>
      <name val="Tahoma"/>
      <charset val="134"/>
    </font>
    <font>
      <sz val="16"/>
      <name val="Tahoma"/>
      <charset val="134"/>
    </font>
    <font>
      <sz val="10"/>
      <name val="Tahoma"/>
      <charset val="134"/>
    </font>
    <font>
      <sz val="12"/>
      <name val="Tahoma"/>
      <charset val="134"/>
    </font>
    <font>
      <sz val="9"/>
      <color indexed="81"/>
      <name val="Tahoma"/>
      <charset val="1"/>
    </font>
    <font>
      <b/>
      <sz val="9"/>
      <color indexed="81"/>
      <name val="Tahoma"/>
      <charset val="1"/>
    </font>
    <font>
      <b/>
      <sz val="11"/>
      <name val="Arial"/>
      <family val="2"/>
    </font>
    <font>
      <sz val="11"/>
      <name val="Arial"/>
      <family val="2"/>
    </font>
    <font>
      <b/>
      <sz val="11"/>
      <color theme="1"/>
      <name val="Calibri"/>
      <family val="2"/>
      <scheme val="minor"/>
    </font>
    <font>
      <sz val="11"/>
      <color theme="1"/>
      <name val="Arial"/>
      <family val="2"/>
    </font>
    <font>
      <sz val="11"/>
      <color rgb="FFFF0000"/>
      <name val="Arial"/>
      <family val="2"/>
    </font>
    <font>
      <sz val="10"/>
      <name val="Arial"/>
      <family val="2"/>
    </font>
    <font>
      <sz val="12"/>
      <name val="Arial"/>
      <family val="2"/>
    </font>
    <font>
      <b/>
      <sz val="11"/>
      <color theme="1"/>
      <name val="Arial"/>
      <family val="2"/>
    </font>
    <font>
      <sz val="11"/>
      <name val="Calibri"/>
      <family val="2"/>
      <scheme val="minor"/>
    </font>
    <font>
      <sz val="11"/>
      <color rgb="FF000000"/>
      <name val="Arial"/>
      <family val="2"/>
    </font>
    <font>
      <sz val="12"/>
      <color theme="1"/>
      <name val="Arial"/>
      <family val="2"/>
    </font>
    <font>
      <sz val="10"/>
      <color indexed="8"/>
      <name val="Arial Narrow"/>
      <family val="2"/>
    </font>
    <font>
      <sz val="12"/>
      <color rgb="FF000000"/>
      <name val="Arial"/>
      <family val="2"/>
    </font>
    <font>
      <sz val="10"/>
      <color theme="1"/>
      <name val="Arial"/>
      <family val="2"/>
    </font>
    <font>
      <sz val="10"/>
      <color theme="1"/>
      <name val="Calibri"/>
      <family val="2"/>
      <scheme val="minor"/>
    </font>
    <font>
      <sz val="8"/>
      <name val="Calibri"/>
      <family val="2"/>
      <scheme val="minor"/>
    </font>
    <font>
      <b/>
      <sz val="11"/>
      <name val="Calibri"/>
      <family val="2"/>
      <scheme val="minor"/>
    </font>
    <font>
      <sz val="11"/>
      <color indexed="63"/>
      <name val="Arial"/>
      <family val="2"/>
    </font>
    <font>
      <sz val="11"/>
      <color rgb="FF000000"/>
      <name val="Calibri"/>
      <family val="2"/>
      <scheme val="minor"/>
    </font>
    <font>
      <sz val="10"/>
      <color theme="1"/>
      <name val="Arial Narrow"/>
      <family val="2"/>
    </font>
    <font>
      <sz val="10"/>
      <name val="Arial Narrow"/>
      <family val="2"/>
    </font>
    <font>
      <b/>
      <sz val="10"/>
      <name val="Arial Narrow"/>
      <family val="2"/>
    </font>
    <font>
      <b/>
      <sz val="10"/>
      <color indexed="8"/>
      <name val="Arial Narrow"/>
      <family val="2"/>
    </font>
    <font>
      <sz val="10"/>
      <name val="Calibri"/>
      <family val="2"/>
      <scheme val="minor"/>
    </font>
  </fonts>
  <fills count="34">
    <fill>
      <patternFill patternType="none"/>
    </fill>
    <fill>
      <patternFill patternType="gray125"/>
    </fill>
    <fill>
      <patternFill patternType="solid">
        <fgColor theme="0"/>
        <bgColor indexed="64"/>
      </patternFill>
    </fill>
    <fill>
      <patternFill patternType="solid">
        <fgColor theme="6" tint="0.59999389629810485"/>
        <bgColor indexed="64"/>
      </patternFill>
    </fill>
    <fill>
      <patternFill patternType="solid">
        <fgColor theme="0" tint="-0.14996795556505021"/>
        <bgColor indexed="64"/>
      </patternFill>
    </fill>
    <fill>
      <patternFill patternType="solid">
        <fgColor theme="0" tint="-0.249977111117893"/>
        <bgColor indexed="64"/>
      </patternFill>
    </fill>
    <fill>
      <patternFill patternType="solid">
        <fgColor indexed="9"/>
        <bgColor indexed="64"/>
      </patternFill>
    </fill>
    <fill>
      <patternFill patternType="solid">
        <fgColor theme="7" tint="0.79995117038483843"/>
        <bgColor indexed="64"/>
      </patternFill>
    </fill>
    <fill>
      <patternFill patternType="solid">
        <fgColor theme="9" tint="0.59999389629810485"/>
        <bgColor indexed="64"/>
      </patternFill>
    </fill>
    <fill>
      <patternFill patternType="solid">
        <fgColor rgb="FFFDCBF0"/>
        <bgColor indexed="64"/>
      </patternFill>
    </fill>
    <fill>
      <patternFill patternType="solid">
        <fgColor rgb="FFFDDFFC"/>
        <bgColor indexed="64"/>
      </patternFill>
    </fill>
    <fill>
      <patternFill patternType="solid">
        <fgColor theme="3" tint="0.59999389629810485"/>
        <bgColor indexed="64"/>
      </patternFill>
    </fill>
    <fill>
      <patternFill patternType="solid">
        <fgColor theme="3" tint="0.79995117038483843"/>
        <bgColor indexed="64"/>
      </patternFill>
    </fill>
    <fill>
      <patternFill patternType="solid">
        <fgColor theme="4" tint="0.79995117038483843"/>
        <bgColor indexed="64"/>
      </patternFill>
    </fill>
    <fill>
      <patternFill patternType="solid">
        <fgColor rgb="FFFDB0A1"/>
        <bgColor indexed="64"/>
      </patternFill>
    </fill>
    <fill>
      <patternFill patternType="solid">
        <fgColor rgb="FFFDD7D7"/>
        <bgColor indexed="64"/>
      </patternFill>
    </fill>
    <fill>
      <patternFill patternType="solid">
        <fgColor theme="9" tint="0.39994506668294322"/>
        <bgColor theme="9"/>
      </patternFill>
    </fill>
    <fill>
      <patternFill patternType="solid">
        <fgColor theme="9" tint="0.59999389629810485"/>
        <bgColor rgb="FFC5E0B3"/>
      </patternFill>
    </fill>
    <fill>
      <patternFill patternType="solid">
        <fgColor theme="9" tint="0.59999389629810485"/>
        <bgColor rgb="FF92D050"/>
      </patternFill>
    </fill>
    <fill>
      <patternFill patternType="solid">
        <fgColor theme="9" tint="0.59999389629810485"/>
        <bgColor rgb="FFFFFF00"/>
      </patternFill>
    </fill>
    <fill>
      <patternFill patternType="solid">
        <fgColor theme="9" tint="0.39994506668294322"/>
        <bgColor rgb="FF92D050"/>
      </patternFill>
    </fill>
    <fill>
      <patternFill patternType="solid">
        <fgColor theme="5" tint="0.39994506668294322"/>
        <bgColor indexed="64"/>
      </patternFill>
    </fill>
    <fill>
      <patternFill patternType="solid">
        <fgColor rgb="FFFFFF00"/>
        <bgColor indexed="64"/>
      </patternFill>
    </fill>
    <fill>
      <patternFill patternType="solid">
        <fgColor rgb="FF92D050"/>
        <bgColor indexed="64"/>
      </patternFill>
    </fill>
    <fill>
      <patternFill patternType="solid">
        <fgColor theme="4" tint="0.39994506668294322"/>
        <bgColor indexed="64"/>
      </patternFill>
    </fill>
    <fill>
      <patternFill patternType="solid">
        <fgColor theme="9" tint="0.39994506668294322"/>
        <bgColor indexed="64"/>
      </patternFill>
    </fill>
    <fill>
      <patternFill patternType="solid">
        <fgColor theme="7"/>
        <bgColor indexed="64"/>
      </patternFill>
    </fill>
    <fill>
      <patternFill patternType="solid">
        <fgColor theme="4" tint="0.59999389629810485"/>
        <bgColor indexed="64"/>
      </patternFill>
    </fill>
    <fill>
      <patternFill patternType="solid">
        <fgColor theme="9" tint="0.79995117038483843"/>
        <bgColor indexed="64"/>
      </patternFill>
    </fill>
    <fill>
      <patternFill patternType="solid">
        <fgColor rgb="FFE7FDFF"/>
        <bgColor indexed="64"/>
      </patternFill>
    </fill>
    <fill>
      <patternFill patternType="solid">
        <fgColor theme="2"/>
        <bgColor indexed="64"/>
      </patternFill>
    </fill>
    <fill>
      <patternFill patternType="solid">
        <fgColor rgb="FFC5DDF1"/>
        <bgColor indexed="64"/>
      </patternFill>
    </fill>
    <fill>
      <patternFill patternType="solid">
        <fgColor rgb="FFE8E8E8"/>
        <bgColor indexed="64"/>
      </patternFill>
    </fill>
    <fill>
      <patternFill patternType="solid">
        <fgColor theme="7" tint="0.79998168889431442"/>
        <bgColor indexed="64"/>
      </patternFill>
    </fill>
  </fills>
  <borders count="5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medium">
        <color auto="1"/>
      </left>
      <right/>
      <top/>
      <bottom/>
      <diagonal/>
    </border>
    <border>
      <left/>
      <right/>
      <top style="thin">
        <color auto="1"/>
      </top>
      <bottom style="thin">
        <color auto="1"/>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diagonal/>
    </border>
    <border>
      <left style="medium">
        <color auto="1"/>
      </left>
      <right style="medium">
        <color auto="1"/>
      </right>
      <top/>
      <bottom style="medium">
        <color auto="1"/>
      </bottom>
      <diagonal/>
    </border>
    <border>
      <left style="thin">
        <color rgb="FF000000"/>
      </left>
      <right style="thin">
        <color rgb="FF000000"/>
      </right>
      <top/>
      <bottom/>
      <diagonal/>
    </border>
    <border>
      <left style="thin">
        <color auto="1"/>
      </left>
      <right style="medium">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top/>
      <bottom style="medium">
        <color auto="1"/>
      </bottom>
      <diagonal/>
    </border>
    <border>
      <left/>
      <right/>
      <top/>
      <bottom style="medium">
        <color auto="1"/>
      </bottom>
      <diagonal/>
    </border>
    <border>
      <left style="medium">
        <color auto="1"/>
      </left>
      <right style="medium">
        <color auto="1"/>
      </right>
      <top style="medium">
        <color auto="1"/>
      </top>
      <bottom style="medium">
        <color auto="1"/>
      </bottom>
      <diagonal/>
    </border>
    <border>
      <left style="medium">
        <color auto="1"/>
      </left>
      <right/>
      <top style="medium">
        <color auto="1"/>
      </top>
      <bottom/>
      <diagonal/>
    </border>
    <border>
      <left/>
      <right/>
      <top style="medium">
        <color auto="1"/>
      </top>
      <bottom/>
      <diagonal/>
    </border>
    <border>
      <left style="medium">
        <color auto="1"/>
      </left>
      <right/>
      <top/>
      <bottom style="medium">
        <color auto="1"/>
      </bottom>
      <diagonal/>
    </border>
    <border>
      <left style="medium">
        <color auto="1"/>
      </left>
      <right style="thin">
        <color auto="1"/>
      </right>
      <top style="thin">
        <color auto="1"/>
      </top>
      <bottom style="thin">
        <color auto="1"/>
      </bottom>
      <diagonal/>
    </border>
    <border>
      <left/>
      <right style="medium">
        <color auto="1"/>
      </right>
      <top style="medium">
        <color auto="1"/>
      </top>
      <bottom/>
      <diagonal/>
    </border>
    <border>
      <left style="thin">
        <color auto="1"/>
      </left>
      <right style="medium">
        <color auto="1"/>
      </right>
      <top style="thin">
        <color auto="1"/>
      </top>
      <bottom/>
      <diagonal/>
    </border>
    <border>
      <left style="medium">
        <color auto="1"/>
      </left>
      <right style="thin">
        <color auto="1"/>
      </right>
      <top style="thin">
        <color auto="1"/>
      </top>
      <bottom/>
      <diagonal/>
    </border>
    <border>
      <left style="thin">
        <color auto="1"/>
      </left>
      <right style="medium">
        <color auto="1"/>
      </right>
      <top/>
      <bottom/>
      <diagonal/>
    </border>
    <border>
      <left style="thin">
        <color auto="1"/>
      </left>
      <right/>
      <top/>
      <bottom style="thin">
        <color auto="1"/>
      </bottom>
      <diagonal/>
    </border>
    <border>
      <left style="thin">
        <color auto="1"/>
      </left>
      <right style="medium">
        <color auto="1"/>
      </right>
      <top/>
      <bottom style="thin">
        <color auto="1"/>
      </bottom>
      <diagonal/>
    </border>
    <border>
      <left style="medium">
        <color auto="1"/>
      </left>
      <right style="thin">
        <color auto="1"/>
      </right>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style="thin">
        <color auto="1"/>
      </left>
      <right style="thin">
        <color auto="1"/>
      </right>
      <top style="medium">
        <color auto="1"/>
      </top>
      <bottom/>
      <diagonal/>
    </border>
    <border>
      <left style="medium">
        <color auto="1"/>
      </left>
      <right style="thin">
        <color auto="1"/>
      </right>
      <top/>
      <bottom/>
      <diagonal/>
    </border>
    <border>
      <left style="medium">
        <color auto="1"/>
      </left>
      <right style="thin">
        <color auto="1"/>
      </right>
      <top/>
      <bottom style="medium">
        <color auto="1"/>
      </bottom>
      <diagonal/>
    </border>
    <border>
      <left style="medium">
        <color auto="1"/>
      </left>
      <right/>
      <top/>
      <bottom style="thin">
        <color auto="1"/>
      </bottom>
      <diagonal/>
    </border>
    <border>
      <left style="medium">
        <color auto="1"/>
      </left>
      <right/>
      <top style="thin">
        <color auto="1"/>
      </top>
      <bottom/>
      <diagonal/>
    </border>
    <border>
      <left style="medium">
        <color auto="1"/>
      </left>
      <right/>
      <top style="thin">
        <color auto="1"/>
      </top>
      <bottom style="thin">
        <color auto="1"/>
      </bottom>
      <diagonal/>
    </border>
    <border>
      <left style="thin">
        <color auto="1"/>
      </left>
      <right style="thin">
        <color auto="1"/>
      </right>
      <top style="medium">
        <color auto="1"/>
      </top>
      <bottom style="thin">
        <color auto="1"/>
      </bottom>
      <diagonal/>
    </border>
    <border>
      <left style="medium">
        <color auto="1"/>
      </left>
      <right/>
      <top style="thin">
        <color auto="1"/>
      </top>
      <bottom style="medium">
        <color auto="1"/>
      </bottom>
      <diagonal/>
    </border>
    <border>
      <left style="thin">
        <color indexed="64"/>
      </left>
      <right/>
      <top style="thin">
        <color indexed="64"/>
      </top>
      <bottom style="medium">
        <color indexed="64"/>
      </bottom>
      <diagonal/>
    </border>
  </borders>
  <cellStyleXfs count="2318">
    <xf numFmtId="0" fontId="0" fillId="0" borderId="0"/>
    <xf numFmtId="9" fontId="33" fillId="0" borderId="0" applyFont="0" applyFill="0" applyBorder="0" applyAlignment="0" applyProtection="0"/>
    <xf numFmtId="41" fontId="33" fillId="0" borderId="0" applyFont="0" applyFill="0" applyBorder="0" applyAlignment="0" applyProtection="0"/>
    <xf numFmtId="41" fontId="33" fillId="0" borderId="0" applyFont="0" applyFill="0" applyBorder="0" applyAlignment="0" applyProtection="0"/>
    <xf numFmtId="41" fontId="33" fillId="0" borderId="0" applyFont="0" applyFill="0" applyBorder="0" applyAlignment="0" applyProtection="0"/>
    <xf numFmtId="41" fontId="33" fillId="0" borderId="0" applyFont="0" applyFill="0" applyBorder="0" applyAlignment="0" applyProtection="0"/>
    <xf numFmtId="41" fontId="33" fillId="0" borderId="0" applyFont="0" applyFill="0" applyBorder="0" applyAlignment="0" applyProtection="0"/>
    <xf numFmtId="41" fontId="33" fillId="0" borderId="0" applyFont="0" applyFill="0" applyBorder="0" applyAlignment="0" applyProtection="0"/>
    <xf numFmtId="41" fontId="33" fillId="0" borderId="0" applyFont="0" applyFill="0" applyBorder="0" applyAlignment="0" applyProtection="0"/>
    <xf numFmtId="41" fontId="33" fillId="0" borderId="0" applyFont="0" applyFill="0" applyBorder="0" applyAlignment="0" applyProtection="0"/>
    <xf numFmtId="41" fontId="33" fillId="0" borderId="0" applyFont="0" applyFill="0" applyBorder="0" applyAlignment="0" applyProtection="0"/>
    <xf numFmtId="41" fontId="33" fillId="0" borderId="0" applyFont="0" applyFill="0" applyBorder="0" applyAlignment="0" applyProtection="0"/>
    <xf numFmtId="41" fontId="33" fillId="0" borderId="0" applyFont="0" applyFill="0" applyBorder="0" applyAlignment="0" applyProtection="0"/>
    <xf numFmtId="41" fontId="33" fillId="0" borderId="0" applyFont="0" applyFill="0" applyBorder="0" applyAlignment="0" applyProtection="0"/>
    <xf numFmtId="41" fontId="33" fillId="0" borderId="0" applyFont="0" applyFill="0" applyBorder="0" applyAlignment="0" applyProtection="0"/>
    <xf numFmtId="41" fontId="33" fillId="0" borderId="0" applyFont="0" applyFill="0" applyBorder="0" applyAlignment="0" applyProtection="0"/>
    <xf numFmtId="41" fontId="33" fillId="0" borderId="0" applyFont="0" applyFill="0" applyBorder="0" applyAlignment="0" applyProtection="0"/>
    <xf numFmtId="41" fontId="33" fillId="0" borderId="0" applyFont="0" applyFill="0" applyBorder="0" applyAlignment="0" applyProtection="0"/>
    <xf numFmtId="41" fontId="33" fillId="0" borderId="0" applyFont="0" applyFill="0" applyBorder="0" applyAlignment="0" applyProtection="0"/>
    <xf numFmtId="41" fontId="33" fillId="0" borderId="0" applyFont="0" applyFill="0" applyBorder="0" applyAlignment="0" applyProtection="0"/>
    <xf numFmtId="41" fontId="33" fillId="0" borderId="0" applyFont="0" applyFill="0" applyBorder="0" applyAlignment="0" applyProtection="0"/>
    <xf numFmtId="41" fontId="33" fillId="0" borderId="0" applyFont="0" applyFill="0" applyBorder="0" applyAlignment="0" applyProtection="0"/>
    <xf numFmtId="41" fontId="33" fillId="0" borderId="0" applyFont="0" applyFill="0" applyBorder="0" applyAlignment="0" applyProtection="0"/>
    <xf numFmtId="41" fontId="33" fillId="0" borderId="0" applyFont="0" applyFill="0" applyBorder="0" applyAlignment="0" applyProtection="0"/>
    <xf numFmtId="41" fontId="33" fillId="0" borderId="0" applyFont="0" applyFill="0" applyBorder="0" applyAlignment="0" applyProtection="0"/>
    <xf numFmtId="41" fontId="33" fillId="0" borderId="0" applyFont="0" applyFill="0" applyBorder="0" applyAlignment="0" applyProtection="0"/>
    <xf numFmtId="41" fontId="33" fillId="0" borderId="0" applyFont="0" applyFill="0" applyBorder="0" applyAlignment="0" applyProtection="0"/>
    <xf numFmtId="41" fontId="33" fillId="0" borderId="0" applyFont="0" applyFill="0" applyBorder="0" applyAlignment="0" applyProtection="0"/>
    <xf numFmtId="41" fontId="33" fillId="0" borderId="0" applyFont="0" applyFill="0" applyBorder="0" applyAlignment="0" applyProtection="0"/>
    <xf numFmtId="41" fontId="33" fillId="0" borderId="0" applyFont="0" applyFill="0" applyBorder="0" applyAlignment="0" applyProtection="0"/>
    <xf numFmtId="41" fontId="33" fillId="0" borderId="0" applyFont="0" applyFill="0" applyBorder="0" applyAlignment="0" applyProtection="0"/>
    <xf numFmtId="41" fontId="33" fillId="0" borderId="0" applyFont="0" applyFill="0" applyBorder="0" applyAlignment="0" applyProtection="0"/>
    <xf numFmtId="41" fontId="33" fillId="0" borderId="0" applyFont="0" applyFill="0" applyBorder="0" applyAlignment="0" applyProtection="0"/>
    <xf numFmtId="41" fontId="33" fillId="0" borderId="0" applyFont="0" applyFill="0" applyBorder="0" applyAlignment="0" applyProtection="0"/>
    <xf numFmtId="41" fontId="33" fillId="0" borderId="0" applyFont="0" applyFill="0" applyBorder="0" applyAlignment="0" applyProtection="0"/>
    <xf numFmtId="41" fontId="33" fillId="0" borderId="0" applyFont="0" applyFill="0" applyBorder="0" applyAlignment="0" applyProtection="0"/>
    <xf numFmtId="41" fontId="33" fillId="0" borderId="0" applyFont="0" applyFill="0" applyBorder="0" applyAlignment="0" applyProtection="0"/>
    <xf numFmtId="41" fontId="33" fillId="0" borderId="0" applyFont="0" applyFill="0" applyBorder="0" applyAlignment="0" applyProtection="0"/>
    <xf numFmtId="41" fontId="33" fillId="0" borderId="0" applyFont="0" applyFill="0" applyBorder="0" applyAlignment="0" applyProtection="0"/>
    <xf numFmtId="41" fontId="33" fillId="0" borderId="0" applyFont="0" applyFill="0" applyBorder="0" applyAlignment="0" applyProtection="0"/>
    <xf numFmtId="41" fontId="33" fillId="0" borderId="0" applyFont="0" applyFill="0" applyBorder="0" applyAlignment="0" applyProtection="0"/>
    <xf numFmtId="41" fontId="33" fillId="0" borderId="0" applyFont="0" applyFill="0" applyBorder="0" applyAlignment="0" applyProtection="0"/>
    <xf numFmtId="41" fontId="33" fillId="0" borderId="0" applyFont="0" applyFill="0" applyBorder="0" applyAlignment="0" applyProtection="0"/>
    <xf numFmtId="41" fontId="33" fillId="0" borderId="0" applyFont="0" applyFill="0" applyBorder="0" applyAlignment="0" applyProtection="0"/>
    <xf numFmtId="41" fontId="33" fillId="0" borderId="0" applyFont="0" applyFill="0" applyBorder="0" applyAlignment="0" applyProtection="0"/>
    <xf numFmtId="41" fontId="33" fillId="0" borderId="0" applyFont="0" applyFill="0" applyBorder="0" applyAlignment="0" applyProtection="0"/>
    <xf numFmtId="41" fontId="33" fillId="0" borderId="0" applyFont="0" applyFill="0" applyBorder="0" applyAlignment="0" applyProtection="0"/>
    <xf numFmtId="41" fontId="33" fillId="0" borderId="0" applyFont="0" applyFill="0" applyBorder="0" applyAlignment="0" applyProtection="0"/>
    <xf numFmtId="41" fontId="33" fillId="0" borderId="0" applyFont="0" applyFill="0" applyBorder="0" applyAlignment="0" applyProtection="0"/>
    <xf numFmtId="41" fontId="33" fillId="0" borderId="0" applyFont="0" applyFill="0" applyBorder="0" applyAlignment="0" applyProtection="0"/>
    <xf numFmtId="41" fontId="33" fillId="0" borderId="0" applyFont="0" applyFill="0" applyBorder="0" applyAlignment="0" applyProtection="0"/>
    <xf numFmtId="41" fontId="33" fillId="0" borderId="0" applyFont="0" applyFill="0" applyBorder="0" applyAlignment="0" applyProtection="0"/>
    <xf numFmtId="41" fontId="33" fillId="0" borderId="0" applyFont="0" applyFill="0" applyBorder="0" applyAlignment="0" applyProtection="0"/>
    <xf numFmtId="41" fontId="33" fillId="0" borderId="0" applyFont="0" applyFill="0" applyBorder="0" applyAlignment="0" applyProtection="0"/>
    <xf numFmtId="41" fontId="33" fillId="0" borderId="0" applyFont="0" applyFill="0" applyBorder="0" applyAlignment="0" applyProtection="0"/>
    <xf numFmtId="41" fontId="33" fillId="0" borderId="0" applyFont="0" applyFill="0" applyBorder="0" applyAlignment="0" applyProtection="0"/>
    <xf numFmtId="41" fontId="33" fillId="0" borderId="0" applyFont="0" applyFill="0" applyBorder="0" applyAlignment="0" applyProtection="0"/>
    <xf numFmtId="41" fontId="33" fillId="0" borderId="0" applyFont="0" applyFill="0" applyBorder="0" applyAlignment="0" applyProtection="0"/>
    <xf numFmtId="41" fontId="33" fillId="0" borderId="0" applyFont="0" applyFill="0" applyBorder="0" applyAlignment="0" applyProtection="0"/>
    <xf numFmtId="41" fontId="33" fillId="0" borderId="0" applyFont="0" applyFill="0" applyBorder="0" applyAlignment="0" applyProtection="0"/>
    <xf numFmtId="41" fontId="33" fillId="0" borderId="0" applyFont="0" applyFill="0" applyBorder="0" applyAlignment="0" applyProtection="0"/>
    <xf numFmtId="41" fontId="33" fillId="0" borderId="0" applyFont="0" applyFill="0" applyBorder="0" applyAlignment="0" applyProtection="0"/>
    <xf numFmtId="41" fontId="33" fillId="0" borderId="0" applyFont="0" applyFill="0" applyBorder="0" applyAlignment="0" applyProtection="0"/>
    <xf numFmtId="41" fontId="33" fillId="0" borderId="0" applyFont="0" applyFill="0" applyBorder="0" applyAlignment="0" applyProtection="0"/>
    <xf numFmtId="41" fontId="33" fillId="0" borderId="0" applyFont="0" applyFill="0" applyBorder="0" applyAlignment="0" applyProtection="0"/>
    <xf numFmtId="41" fontId="33" fillId="0" borderId="0" applyFont="0" applyFill="0" applyBorder="0" applyAlignment="0" applyProtection="0"/>
    <xf numFmtId="41" fontId="33" fillId="0" borderId="0" applyFont="0" applyFill="0" applyBorder="0" applyAlignment="0" applyProtection="0"/>
    <xf numFmtId="41" fontId="33" fillId="0" borderId="0" applyFont="0" applyFill="0" applyBorder="0" applyAlignment="0" applyProtection="0"/>
    <xf numFmtId="41" fontId="33" fillId="0" borderId="0" applyFont="0" applyFill="0" applyBorder="0" applyAlignment="0" applyProtection="0"/>
    <xf numFmtId="41" fontId="33" fillId="0" borderId="0" applyFont="0" applyFill="0" applyBorder="0" applyAlignment="0" applyProtection="0"/>
    <xf numFmtId="41" fontId="33" fillId="0" borderId="0" applyFont="0" applyFill="0" applyBorder="0" applyAlignment="0" applyProtection="0"/>
    <xf numFmtId="41" fontId="33" fillId="0" borderId="0" applyFont="0" applyFill="0" applyBorder="0" applyAlignment="0" applyProtection="0"/>
    <xf numFmtId="41" fontId="33" fillId="0" borderId="0" applyFont="0" applyFill="0" applyBorder="0" applyAlignment="0" applyProtection="0"/>
    <xf numFmtId="41" fontId="33" fillId="0" borderId="0" applyFont="0" applyFill="0" applyBorder="0" applyAlignment="0" applyProtection="0"/>
    <xf numFmtId="41" fontId="33" fillId="0" borderId="0" applyFont="0" applyFill="0" applyBorder="0" applyAlignment="0" applyProtection="0"/>
    <xf numFmtId="41" fontId="33" fillId="0" borderId="0" applyFont="0" applyFill="0" applyBorder="0" applyAlignment="0" applyProtection="0"/>
    <xf numFmtId="41" fontId="33" fillId="0" borderId="0" applyFont="0" applyFill="0" applyBorder="0" applyAlignment="0" applyProtection="0"/>
    <xf numFmtId="41" fontId="33" fillId="0" borderId="0" applyFont="0" applyFill="0" applyBorder="0" applyAlignment="0" applyProtection="0"/>
    <xf numFmtId="41" fontId="33" fillId="0" borderId="0" applyFont="0" applyFill="0" applyBorder="0" applyAlignment="0" applyProtection="0"/>
    <xf numFmtId="41" fontId="33" fillId="0" borderId="0" applyFont="0" applyFill="0" applyBorder="0" applyAlignment="0" applyProtection="0"/>
    <xf numFmtId="41" fontId="33" fillId="0" borderId="0" applyFont="0" applyFill="0" applyBorder="0" applyAlignment="0" applyProtection="0"/>
    <xf numFmtId="41" fontId="33" fillId="0" borderId="0" applyFont="0" applyFill="0" applyBorder="0" applyAlignment="0" applyProtection="0"/>
    <xf numFmtId="41" fontId="33" fillId="0" borderId="0" applyFont="0" applyFill="0" applyBorder="0" applyAlignment="0" applyProtection="0"/>
    <xf numFmtId="41" fontId="33" fillId="0" borderId="0" applyFont="0" applyFill="0" applyBorder="0" applyAlignment="0" applyProtection="0"/>
    <xf numFmtId="41" fontId="33" fillId="0" borderId="0" applyFont="0" applyFill="0" applyBorder="0" applyAlignment="0" applyProtection="0"/>
    <xf numFmtId="41" fontId="33" fillId="0" borderId="0" applyFont="0" applyFill="0" applyBorder="0" applyAlignment="0" applyProtection="0"/>
    <xf numFmtId="41" fontId="33" fillId="0" borderId="0" applyFont="0" applyFill="0" applyBorder="0" applyAlignment="0" applyProtection="0"/>
    <xf numFmtId="41" fontId="33" fillId="0" borderId="0" applyFont="0" applyFill="0" applyBorder="0" applyAlignment="0" applyProtection="0"/>
    <xf numFmtId="41" fontId="33" fillId="0" borderId="0" applyFont="0" applyFill="0" applyBorder="0" applyAlignment="0" applyProtection="0"/>
    <xf numFmtId="41" fontId="33" fillId="0" borderId="0" applyFont="0" applyFill="0" applyBorder="0" applyAlignment="0" applyProtection="0"/>
    <xf numFmtId="41" fontId="33" fillId="0" borderId="0" applyFont="0" applyFill="0" applyBorder="0" applyAlignment="0" applyProtection="0"/>
    <xf numFmtId="41" fontId="33" fillId="0" borderId="0" applyFont="0" applyFill="0" applyBorder="0" applyAlignment="0" applyProtection="0"/>
    <xf numFmtId="41" fontId="33" fillId="0" borderId="0" applyFont="0" applyFill="0" applyBorder="0" applyAlignment="0" applyProtection="0"/>
    <xf numFmtId="41" fontId="33" fillId="0" borderId="0" applyFont="0" applyFill="0" applyBorder="0" applyAlignment="0" applyProtection="0"/>
    <xf numFmtId="41" fontId="33" fillId="0" borderId="0" applyFont="0" applyFill="0" applyBorder="0" applyAlignment="0" applyProtection="0"/>
    <xf numFmtId="41" fontId="33" fillId="0" borderId="0" applyFont="0" applyFill="0" applyBorder="0" applyAlignment="0" applyProtection="0"/>
    <xf numFmtId="41" fontId="33" fillId="0" borderId="0" applyFont="0" applyFill="0" applyBorder="0" applyAlignment="0" applyProtection="0"/>
    <xf numFmtId="41" fontId="33" fillId="0" borderId="0" applyFont="0" applyFill="0" applyBorder="0" applyAlignment="0" applyProtection="0"/>
    <xf numFmtId="41" fontId="33" fillId="0" borderId="0" applyFont="0" applyFill="0" applyBorder="0" applyAlignment="0" applyProtection="0"/>
    <xf numFmtId="41" fontId="33" fillId="0" borderId="0" applyFont="0" applyFill="0" applyBorder="0" applyAlignment="0" applyProtection="0"/>
    <xf numFmtId="41" fontId="33" fillId="0" borderId="0" applyFont="0" applyFill="0" applyBorder="0" applyAlignment="0" applyProtection="0"/>
    <xf numFmtId="41" fontId="33" fillId="0" borderId="0" applyFont="0" applyFill="0" applyBorder="0" applyAlignment="0" applyProtection="0"/>
    <xf numFmtId="41" fontId="33" fillId="0" borderId="0" applyFont="0" applyFill="0" applyBorder="0" applyAlignment="0" applyProtection="0"/>
    <xf numFmtId="41" fontId="33" fillId="0" borderId="0" applyFont="0" applyFill="0" applyBorder="0" applyAlignment="0" applyProtection="0"/>
    <xf numFmtId="41" fontId="33" fillId="0" borderId="0" applyFont="0" applyFill="0" applyBorder="0" applyAlignment="0" applyProtection="0"/>
    <xf numFmtId="41" fontId="33" fillId="0" borderId="0" applyFont="0" applyFill="0" applyBorder="0" applyAlignment="0" applyProtection="0"/>
    <xf numFmtId="41" fontId="33" fillId="0" borderId="0" applyFont="0" applyFill="0" applyBorder="0" applyAlignment="0" applyProtection="0"/>
    <xf numFmtId="41" fontId="33" fillId="0" borderId="0" applyFont="0" applyFill="0" applyBorder="0" applyAlignment="0" applyProtection="0"/>
    <xf numFmtId="41" fontId="33" fillId="0" borderId="0" applyFont="0" applyFill="0" applyBorder="0" applyAlignment="0" applyProtection="0"/>
    <xf numFmtId="41" fontId="33" fillId="0" borderId="0" applyFont="0" applyFill="0" applyBorder="0" applyAlignment="0" applyProtection="0"/>
    <xf numFmtId="41" fontId="33" fillId="0" borderId="0" applyFont="0" applyFill="0" applyBorder="0" applyAlignment="0" applyProtection="0"/>
    <xf numFmtId="41" fontId="33" fillId="0" borderId="0" applyFont="0" applyFill="0" applyBorder="0" applyAlignment="0" applyProtection="0"/>
    <xf numFmtId="41" fontId="33" fillId="0" borderId="0" applyFont="0" applyFill="0" applyBorder="0" applyAlignment="0" applyProtection="0"/>
    <xf numFmtId="41" fontId="33" fillId="0" borderId="0" applyFont="0" applyFill="0" applyBorder="0" applyAlignment="0" applyProtection="0"/>
    <xf numFmtId="41" fontId="33" fillId="0" borderId="0" applyFont="0" applyFill="0" applyBorder="0" applyAlignment="0" applyProtection="0"/>
    <xf numFmtId="41" fontId="33" fillId="0" borderId="0" applyFont="0" applyFill="0" applyBorder="0" applyAlignment="0" applyProtection="0"/>
    <xf numFmtId="41" fontId="33" fillId="0" borderId="0" applyFont="0" applyFill="0" applyBorder="0" applyAlignment="0" applyProtection="0"/>
    <xf numFmtId="41" fontId="33" fillId="0" borderId="0" applyFont="0" applyFill="0" applyBorder="0" applyAlignment="0" applyProtection="0"/>
    <xf numFmtId="41" fontId="33" fillId="0" borderId="0" applyFont="0" applyFill="0" applyBorder="0" applyAlignment="0" applyProtection="0"/>
    <xf numFmtId="41" fontId="33" fillId="0" borderId="0" applyFont="0" applyFill="0" applyBorder="0" applyAlignment="0" applyProtection="0"/>
    <xf numFmtId="41" fontId="33" fillId="0" borderId="0" applyFont="0" applyFill="0" applyBorder="0" applyAlignment="0" applyProtection="0"/>
    <xf numFmtId="41" fontId="33" fillId="0" borderId="0" applyFont="0" applyFill="0" applyBorder="0" applyAlignment="0" applyProtection="0"/>
    <xf numFmtId="41" fontId="33" fillId="0" borderId="0" applyFont="0" applyFill="0" applyBorder="0" applyAlignment="0" applyProtection="0"/>
    <xf numFmtId="41" fontId="33" fillId="0" borderId="0" applyFont="0" applyFill="0" applyBorder="0" applyAlignment="0" applyProtection="0"/>
    <xf numFmtId="41" fontId="33" fillId="0" borderId="0" applyFont="0" applyFill="0" applyBorder="0" applyAlignment="0" applyProtection="0"/>
    <xf numFmtId="41" fontId="33" fillId="0" borderId="0" applyFont="0" applyFill="0" applyBorder="0" applyAlignment="0" applyProtection="0"/>
    <xf numFmtId="41" fontId="33" fillId="0" borderId="0" applyFont="0" applyFill="0" applyBorder="0" applyAlignment="0" applyProtection="0"/>
    <xf numFmtId="41" fontId="33" fillId="0" borderId="0" applyFont="0" applyFill="0" applyBorder="0" applyAlignment="0" applyProtection="0"/>
    <xf numFmtId="41" fontId="33" fillId="0" borderId="0" applyFont="0" applyFill="0" applyBorder="0" applyAlignment="0" applyProtection="0"/>
    <xf numFmtId="41" fontId="33" fillId="0" borderId="0" applyFont="0" applyFill="0" applyBorder="0" applyAlignment="0" applyProtection="0"/>
    <xf numFmtId="41" fontId="33" fillId="0" borderId="0" applyFont="0" applyFill="0" applyBorder="0" applyAlignment="0" applyProtection="0"/>
    <xf numFmtId="41" fontId="33" fillId="0" borderId="0" applyFont="0" applyFill="0" applyBorder="0" applyAlignment="0" applyProtection="0"/>
    <xf numFmtId="41" fontId="33" fillId="0" borderId="0" applyFont="0" applyFill="0" applyBorder="0" applyAlignment="0" applyProtection="0"/>
    <xf numFmtId="41" fontId="33" fillId="0" borderId="0" applyFont="0" applyFill="0" applyBorder="0" applyAlignment="0" applyProtection="0"/>
    <xf numFmtId="41" fontId="33" fillId="0" borderId="0" applyFont="0" applyFill="0" applyBorder="0" applyAlignment="0" applyProtection="0"/>
    <xf numFmtId="41" fontId="33" fillId="0" borderId="0" applyFont="0" applyFill="0" applyBorder="0" applyAlignment="0" applyProtection="0"/>
    <xf numFmtId="41" fontId="33" fillId="0" borderId="0" applyFont="0" applyFill="0" applyBorder="0" applyAlignment="0" applyProtection="0"/>
    <xf numFmtId="41" fontId="33" fillId="0" borderId="0" applyFont="0" applyFill="0" applyBorder="0" applyAlignment="0" applyProtection="0"/>
    <xf numFmtId="41" fontId="33" fillId="0" borderId="0" applyFont="0" applyFill="0" applyBorder="0" applyAlignment="0" applyProtection="0"/>
    <xf numFmtId="41" fontId="33" fillId="0" borderId="0" applyFont="0" applyFill="0" applyBorder="0" applyAlignment="0" applyProtection="0"/>
    <xf numFmtId="41" fontId="33" fillId="0" borderId="0" applyFont="0" applyFill="0" applyBorder="0" applyAlignment="0" applyProtection="0"/>
    <xf numFmtId="41" fontId="33" fillId="0" borderId="0" applyFont="0" applyFill="0" applyBorder="0" applyAlignment="0" applyProtection="0"/>
    <xf numFmtId="41" fontId="33" fillId="0" borderId="0" applyFont="0" applyFill="0" applyBorder="0" applyAlignment="0" applyProtection="0"/>
    <xf numFmtId="41" fontId="33" fillId="0" borderId="0" applyFont="0" applyFill="0" applyBorder="0" applyAlignment="0" applyProtection="0"/>
    <xf numFmtId="41" fontId="33" fillId="0" borderId="0" applyFont="0" applyFill="0" applyBorder="0" applyAlignment="0" applyProtection="0"/>
    <xf numFmtId="41" fontId="33" fillId="0" borderId="0" applyFont="0" applyFill="0" applyBorder="0" applyAlignment="0" applyProtection="0"/>
    <xf numFmtId="41" fontId="33" fillId="0" borderId="0" applyFont="0" applyFill="0" applyBorder="0" applyAlignment="0" applyProtection="0"/>
    <xf numFmtId="41" fontId="33" fillId="0" borderId="0" applyFont="0" applyFill="0" applyBorder="0" applyAlignment="0" applyProtection="0"/>
    <xf numFmtId="41" fontId="33" fillId="0" borderId="0" applyFont="0" applyFill="0" applyBorder="0" applyAlignment="0" applyProtection="0"/>
    <xf numFmtId="41" fontId="33" fillId="0" borderId="0" applyFont="0" applyFill="0" applyBorder="0" applyAlignment="0" applyProtection="0"/>
    <xf numFmtId="41" fontId="33" fillId="0" borderId="0" applyFont="0" applyFill="0" applyBorder="0" applyAlignment="0" applyProtection="0"/>
    <xf numFmtId="41" fontId="33" fillId="0" borderId="0" applyFont="0" applyFill="0" applyBorder="0" applyAlignment="0" applyProtection="0"/>
    <xf numFmtId="41" fontId="33" fillId="0" borderId="0" applyFont="0" applyFill="0" applyBorder="0" applyAlignment="0" applyProtection="0"/>
    <xf numFmtId="41" fontId="33" fillId="0" borderId="0" applyFont="0" applyFill="0" applyBorder="0" applyAlignment="0" applyProtection="0"/>
    <xf numFmtId="41" fontId="33" fillId="0" borderId="0" applyFont="0" applyFill="0" applyBorder="0" applyAlignment="0" applyProtection="0"/>
    <xf numFmtId="41" fontId="33" fillId="0" borderId="0" applyFont="0" applyFill="0" applyBorder="0" applyAlignment="0" applyProtection="0"/>
    <xf numFmtId="41" fontId="33" fillId="0" borderId="0" applyFont="0" applyFill="0" applyBorder="0" applyAlignment="0" applyProtection="0"/>
    <xf numFmtId="41" fontId="33" fillId="0" borderId="0" applyFont="0" applyFill="0" applyBorder="0" applyAlignment="0" applyProtection="0"/>
    <xf numFmtId="41" fontId="33" fillId="0" borderId="0" applyFont="0" applyFill="0" applyBorder="0" applyAlignment="0" applyProtection="0"/>
    <xf numFmtId="41"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2" fontId="33" fillId="0" borderId="0" applyFont="0" applyFill="0" applyBorder="0" applyAlignment="0" applyProtection="0"/>
    <xf numFmtId="42" fontId="33" fillId="0" borderId="0" applyFont="0" applyFill="0" applyBorder="0" applyAlignment="0" applyProtection="0"/>
    <xf numFmtId="42" fontId="33" fillId="0" borderId="0" applyFont="0" applyFill="0" applyBorder="0" applyAlignment="0" applyProtection="0"/>
    <xf numFmtId="42" fontId="33" fillId="0" borderId="0" applyFont="0" applyFill="0" applyBorder="0" applyAlignment="0" applyProtection="0"/>
    <xf numFmtId="42" fontId="33" fillId="0" borderId="0" applyFont="0" applyFill="0" applyBorder="0" applyAlignment="0" applyProtection="0"/>
    <xf numFmtId="42" fontId="33" fillId="0" borderId="0" applyFont="0" applyFill="0" applyBorder="0" applyAlignment="0" applyProtection="0"/>
    <xf numFmtId="42" fontId="33" fillId="0" borderId="0" applyFont="0" applyFill="0" applyBorder="0" applyAlignment="0" applyProtection="0"/>
    <xf numFmtId="42" fontId="33" fillId="0" borderId="0" applyFont="0" applyFill="0" applyBorder="0" applyAlignment="0" applyProtection="0"/>
    <xf numFmtId="42" fontId="33" fillId="0" borderId="0" applyFont="0" applyFill="0" applyBorder="0" applyAlignment="0" applyProtection="0"/>
    <xf numFmtId="42" fontId="33" fillId="0" borderId="0" applyFont="0" applyFill="0" applyBorder="0" applyAlignment="0" applyProtection="0"/>
    <xf numFmtId="42" fontId="33" fillId="0" borderId="0" applyFont="0" applyFill="0" applyBorder="0" applyAlignment="0" applyProtection="0"/>
    <xf numFmtId="42" fontId="33" fillId="0" borderId="0" applyFont="0" applyFill="0" applyBorder="0" applyAlignment="0" applyProtection="0"/>
    <xf numFmtId="42" fontId="33" fillId="0" borderId="0" applyFont="0" applyFill="0" applyBorder="0" applyAlignment="0" applyProtection="0"/>
    <xf numFmtId="42" fontId="33" fillId="0" borderId="0" applyFont="0" applyFill="0" applyBorder="0" applyAlignment="0" applyProtection="0"/>
    <xf numFmtId="42" fontId="33" fillId="0" borderId="0" applyFont="0" applyFill="0" applyBorder="0" applyAlignment="0" applyProtection="0"/>
    <xf numFmtId="42" fontId="33" fillId="0" borderId="0" applyFont="0" applyFill="0" applyBorder="0" applyAlignment="0" applyProtection="0"/>
    <xf numFmtId="42" fontId="33" fillId="0" borderId="0" applyFont="0" applyFill="0" applyBorder="0" applyAlignment="0" applyProtection="0"/>
    <xf numFmtId="42" fontId="33" fillId="0" borderId="0" applyFont="0" applyFill="0" applyBorder="0" applyAlignment="0" applyProtection="0"/>
    <xf numFmtId="42" fontId="33" fillId="0" borderId="0" applyFont="0" applyFill="0" applyBorder="0" applyAlignment="0" applyProtection="0"/>
    <xf numFmtId="42" fontId="33" fillId="0" borderId="0" applyFont="0" applyFill="0" applyBorder="0" applyAlignment="0" applyProtection="0"/>
    <xf numFmtId="42" fontId="33" fillId="0" borderId="0" applyFont="0" applyFill="0" applyBorder="0" applyAlignment="0" applyProtection="0"/>
    <xf numFmtId="42" fontId="33" fillId="0" borderId="0" applyFont="0" applyFill="0" applyBorder="0" applyAlignment="0" applyProtection="0"/>
    <xf numFmtId="42" fontId="33" fillId="0" borderId="0" applyFont="0" applyFill="0" applyBorder="0" applyAlignment="0" applyProtection="0"/>
    <xf numFmtId="42" fontId="33" fillId="0" borderId="0" applyFont="0" applyFill="0" applyBorder="0" applyAlignment="0" applyProtection="0"/>
    <xf numFmtId="42" fontId="33" fillId="0" borderId="0" applyFont="0" applyFill="0" applyBorder="0" applyAlignment="0" applyProtection="0"/>
    <xf numFmtId="42" fontId="33" fillId="0" borderId="0" applyFont="0" applyFill="0" applyBorder="0" applyAlignment="0" applyProtection="0"/>
    <xf numFmtId="42" fontId="33" fillId="0" borderId="0" applyFont="0" applyFill="0" applyBorder="0" applyAlignment="0" applyProtection="0"/>
    <xf numFmtId="42" fontId="33" fillId="0" borderId="0" applyFont="0" applyFill="0" applyBorder="0" applyAlignment="0" applyProtection="0"/>
    <xf numFmtId="42" fontId="33" fillId="0" borderId="0" applyFont="0" applyFill="0" applyBorder="0" applyAlignment="0" applyProtection="0"/>
    <xf numFmtId="42" fontId="33" fillId="0" borderId="0" applyFont="0" applyFill="0" applyBorder="0" applyAlignment="0" applyProtection="0"/>
    <xf numFmtId="42" fontId="33" fillId="0" borderId="0" applyFont="0" applyFill="0" applyBorder="0" applyAlignment="0" applyProtection="0"/>
    <xf numFmtId="42" fontId="33" fillId="0" borderId="0" applyFont="0" applyFill="0" applyBorder="0" applyAlignment="0" applyProtection="0"/>
    <xf numFmtId="42" fontId="33" fillId="0" borderId="0" applyFont="0" applyFill="0" applyBorder="0" applyAlignment="0" applyProtection="0"/>
    <xf numFmtId="42" fontId="33" fillId="0" borderId="0" applyFont="0" applyFill="0" applyBorder="0" applyAlignment="0" applyProtection="0"/>
    <xf numFmtId="42" fontId="33" fillId="0" borderId="0" applyFont="0" applyFill="0" applyBorder="0" applyAlignment="0" applyProtection="0"/>
    <xf numFmtId="42" fontId="33" fillId="0" borderId="0" applyFont="0" applyFill="0" applyBorder="0" applyAlignment="0" applyProtection="0"/>
    <xf numFmtId="42" fontId="33" fillId="0" borderId="0" applyFont="0" applyFill="0" applyBorder="0" applyAlignment="0" applyProtection="0"/>
    <xf numFmtId="42" fontId="33" fillId="0" borderId="0" applyFont="0" applyFill="0" applyBorder="0" applyAlignment="0" applyProtection="0"/>
    <xf numFmtId="42" fontId="33" fillId="0" borderId="0" applyFont="0" applyFill="0" applyBorder="0" applyAlignment="0" applyProtection="0"/>
    <xf numFmtId="42" fontId="33" fillId="0" borderId="0" applyFont="0" applyFill="0" applyBorder="0" applyAlignment="0" applyProtection="0"/>
    <xf numFmtId="42" fontId="33" fillId="0" borderId="0" applyFont="0" applyFill="0" applyBorder="0" applyAlignment="0" applyProtection="0"/>
    <xf numFmtId="42" fontId="33" fillId="0" borderId="0" applyFont="0" applyFill="0" applyBorder="0" applyAlignment="0" applyProtection="0"/>
    <xf numFmtId="42" fontId="33" fillId="0" borderId="0" applyFont="0" applyFill="0" applyBorder="0" applyAlignment="0" applyProtection="0"/>
    <xf numFmtId="42" fontId="33" fillId="0" borderId="0" applyFont="0" applyFill="0" applyBorder="0" applyAlignment="0" applyProtection="0"/>
    <xf numFmtId="42" fontId="33" fillId="0" borderId="0" applyFont="0" applyFill="0" applyBorder="0" applyAlignment="0" applyProtection="0"/>
    <xf numFmtId="42" fontId="33" fillId="0" borderId="0" applyFont="0" applyFill="0" applyBorder="0" applyAlignment="0" applyProtection="0"/>
    <xf numFmtId="42" fontId="33" fillId="0" borderId="0" applyFont="0" applyFill="0" applyBorder="0" applyAlignment="0" applyProtection="0"/>
    <xf numFmtId="42" fontId="33" fillId="0" borderId="0" applyFont="0" applyFill="0" applyBorder="0" applyAlignment="0" applyProtection="0"/>
    <xf numFmtId="42" fontId="33" fillId="0" borderId="0" applyFont="0" applyFill="0" applyBorder="0" applyAlignment="0" applyProtection="0"/>
    <xf numFmtId="42" fontId="33" fillId="0" borderId="0" applyFont="0" applyFill="0" applyBorder="0" applyAlignment="0" applyProtection="0"/>
    <xf numFmtId="42" fontId="33" fillId="0" borderId="0" applyFont="0" applyFill="0" applyBorder="0" applyAlignment="0" applyProtection="0"/>
    <xf numFmtId="42" fontId="33" fillId="0" borderId="0" applyFont="0" applyFill="0" applyBorder="0" applyAlignment="0" applyProtection="0"/>
    <xf numFmtId="42" fontId="33" fillId="0" borderId="0" applyFont="0" applyFill="0" applyBorder="0" applyAlignment="0" applyProtection="0"/>
    <xf numFmtId="42" fontId="33" fillId="0" borderId="0" applyFont="0" applyFill="0" applyBorder="0" applyAlignment="0" applyProtection="0"/>
    <xf numFmtId="42" fontId="33" fillId="0" borderId="0" applyFont="0" applyFill="0" applyBorder="0" applyAlignment="0" applyProtection="0"/>
    <xf numFmtId="42" fontId="33" fillId="0" borderId="0" applyFont="0" applyFill="0" applyBorder="0" applyAlignment="0" applyProtection="0"/>
    <xf numFmtId="42" fontId="33" fillId="0" borderId="0" applyFont="0" applyFill="0" applyBorder="0" applyAlignment="0" applyProtection="0"/>
    <xf numFmtId="42" fontId="33" fillId="0" borderId="0" applyFont="0" applyFill="0" applyBorder="0" applyAlignment="0" applyProtection="0"/>
    <xf numFmtId="42" fontId="33" fillId="0" borderId="0" applyFont="0" applyFill="0" applyBorder="0" applyAlignment="0" applyProtection="0"/>
    <xf numFmtId="42" fontId="33" fillId="0" borderId="0" applyFont="0" applyFill="0" applyBorder="0" applyAlignment="0" applyProtection="0"/>
    <xf numFmtId="42" fontId="33" fillId="0" borderId="0" applyFont="0" applyFill="0" applyBorder="0" applyAlignment="0" applyProtection="0"/>
    <xf numFmtId="42" fontId="33" fillId="0" borderId="0" applyFont="0" applyFill="0" applyBorder="0" applyAlignment="0" applyProtection="0"/>
    <xf numFmtId="42" fontId="33" fillId="0" borderId="0" applyFont="0" applyFill="0" applyBorder="0" applyAlignment="0" applyProtection="0"/>
    <xf numFmtId="42" fontId="33" fillId="0" borderId="0" applyFont="0" applyFill="0" applyBorder="0" applyAlignment="0" applyProtection="0"/>
    <xf numFmtId="42" fontId="33" fillId="0" borderId="0" applyFont="0" applyFill="0" applyBorder="0" applyAlignment="0" applyProtection="0"/>
    <xf numFmtId="42" fontId="33" fillId="0" borderId="0" applyFont="0" applyFill="0" applyBorder="0" applyAlignment="0" applyProtection="0"/>
    <xf numFmtId="42" fontId="33" fillId="0" borderId="0" applyFont="0" applyFill="0" applyBorder="0" applyAlignment="0" applyProtection="0"/>
    <xf numFmtId="42" fontId="33" fillId="0" borderId="0" applyFont="0" applyFill="0" applyBorder="0" applyAlignment="0" applyProtection="0"/>
    <xf numFmtId="42" fontId="33" fillId="0" borderId="0" applyFont="0" applyFill="0" applyBorder="0" applyAlignment="0" applyProtection="0"/>
    <xf numFmtId="42" fontId="33" fillId="0" borderId="0" applyFont="0" applyFill="0" applyBorder="0" applyAlignment="0" applyProtection="0"/>
    <xf numFmtId="42" fontId="33" fillId="0" borderId="0" applyFont="0" applyFill="0" applyBorder="0" applyAlignment="0" applyProtection="0"/>
    <xf numFmtId="42" fontId="33" fillId="0" borderId="0" applyFont="0" applyFill="0" applyBorder="0" applyAlignment="0" applyProtection="0"/>
    <xf numFmtId="42" fontId="33" fillId="0" borderId="0" applyFont="0" applyFill="0" applyBorder="0" applyAlignment="0" applyProtection="0"/>
    <xf numFmtId="42" fontId="33" fillId="0" borderId="0" applyFont="0" applyFill="0" applyBorder="0" applyAlignment="0" applyProtection="0"/>
    <xf numFmtId="42" fontId="33" fillId="0" borderId="0" applyFont="0" applyFill="0" applyBorder="0" applyAlignment="0" applyProtection="0"/>
    <xf numFmtId="42" fontId="33" fillId="0" borderId="0" applyFont="0" applyFill="0" applyBorder="0" applyAlignment="0" applyProtection="0"/>
    <xf numFmtId="42" fontId="33" fillId="0" borderId="0" applyFont="0" applyFill="0" applyBorder="0" applyAlignment="0" applyProtection="0"/>
    <xf numFmtId="42" fontId="33" fillId="0" borderId="0" applyFont="0" applyFill="0" applyBorder="0" applyAlignment="0" applyProtection="0"/>
    <xf numFmtId="42" fontId="33" fillId="0" borderId="0" applyFont="0" applyFill="0" applyBorder="0" applyAlignment="0" applyProtection="0"/>
    <xf numFmtId="42" fontId="33" fillId="0" borderId="0" applyFont="0" applyFill="0" applyBorder="0" applyAlignment="0" applyProtection="0"/>
    <xf numFmtId="42" fontId="33" fillId="0" borderId="0" applyFont="0" applyFill="0" applyBorder="0" applyAlignment="0" applyProtection="0"/>
    <xf numFmtId="42" fontId="33" fillId="0" borderId="0" applyFont="0" applyFill="0" applyBorder="0" applyAlignment="0" applyProtection="0"/>
    <xf numFmtId="42" fontId="33" fillId="0" borderId="0" applyFont="0" applyFill="0" applyBorder="0" applyAlignment="0" applyProtection="0"/>
    <xf numFmtId="42" fontId="33" fillId="0" borderId="0" applyFont="0" applyFill="0" applyBorder="0" applyAlignment="0" applyProtection="0"/>
    <xf numFmtId="42" fontId="33" fillId="0" borderId="0" applyFont="0" applyFill="0" applyBorder="0" applyAlignment="0" applyProtection="0"/>
    <xf numFmtId="42" fontId="33" fillId="0" borderId="0" applyFont="0" applyFill="0" applyBorder="0" applyAlignment="0" applyProtection="0"/>
    <xf numFmtId="42" fontId="33" fillId="0" borderId="0" applyFont="0" applyFill="0" applyBorder="0" applyAlignment="0" applyProtection="0"/>
    <xf numFmtId="42" fontId="33" fillId="0" borderId="0" applyFont="0" applyFill="0" applyBorder="0" applyAlignment="0" applyProtection="0"/>
    <xf numFmtId="42" fontId="33" fillId="0" borderId="0" applyFont="0" applyFill="0" applyBorder="0" applyAlignment="0" applyProtection="0"/>
    <xf numFmtId="42" fontId="33" fillId="0" borderId="0" applyFont="0" applyFill="0" applyBorder="0" applyAlignment="0" applyProtection="0"/>
    <xf numFmtId="42" fontId="33" fillId="0" borderId="0" applyFont="0" applyFill="0" applyBorder="0" applyAlignment="0" applyProtection="0"/>
    <xf numFmtId="42" fontId="33" fillId="0" borderId="0" applyFont="0" applyFill="0" applyBorder="0" applyAlignment="0" applyProtection="0"/>
    <xf numFmtId="42" fontId="33" fillId="0" borderId="0" applyFont="0" applyFill="0" applyBorder="0" applyAlignment="0" applyProtection="0"/>
    <xf numFmtId="42" fontId="33" fillId="0" borderId="0" applyFont="0" applyFill="0" applyBorder="0" applyAlignment="0" applyProtection="0"/>
    <xf numFmtId="42" fontId="33" fillId="0" borderId="0" applyFont="0" applyFill="0" applyBorder="0" applyAlignment="0" applyProtection="0"/>
    <xf numFmtId="42" fontId="33" fillId="0" borderId="0" applyFont="0" applyFill="0" applyBorder="0" applyAlignment="0" applyProtection="0"/>
    <xf numFmtId="42" fontId="33" fillId="0" borderId="0" applyFont="0" applyFill="0" applyBorder="0" applyAlignment="0" applyProtection="0"/>
    <xf numFmtId="42" fontId="33" fillId="0" borderId="0" applyFont="0" applyFill="0" applyBorder="0" applyAlignment="0" applyProtection="0"/>
    <xf numFmtId="42" fontId="33" fillId="0" borderId="0" applyFont="0" applyFill="0" applyBorder="0" applyAlignment="0" applyProtection="0"/>
    <xf numFmtId="42" fontId="33" fillId="0" borderId="0" applyFont="0" applyFill="0" applyBorder="0" applyAlignment="0" applyProtection="0"/>
    <xf numFmtId="42" fontId="33" fillId="0" borderId="0" applyFont="0" applyFill="0" applyBorder="0" applyAlignment="0" applyProtection="0"/>
    <xf numFmtId="42" fontId="33" fillId="0" borderId="0" applyFont="0" applyFill="0" applyBorder="0" applyAlignment="0" applyProtection="0"/>
    <xf numFmtId="42" fontId="33" fillId="0" borderId="0" applyFont="0" applyFill="0" applyBorder="0" applyAlignment="0" applyProtection="0"/>
    <xf numFmtId="42" fontId="33" fillId="0" borderId="0" applyFont="0" applyFill="0" applyBorder="0" applyAlignment="0" applyProtection="0"/>
    <xf numFmtId="42" fontId="33" fillId="0" borderId="0" applyFont="0" applyFill="0" applyBorder="0" applyAlignment="0" applyProtection="0"/>
    <xf numFmtId="42" fontId="33" fillId="0" borderId="0" applyFont="0" applyFill="0" applyBorder="0" applyAlignment="0" applyProtection="0"/>
    <xf numFmtId="42" fontId="33" fillId="0" borderId="0" applyFont="0" applyFill="0" applyBorder="0" applyAlignment="0" applyProtection="0"/>
    <xf numFmtId="42" fontId="33" fillId="0" borderId="0" applyFont="0" applyFill="0" applyBorder="0" applyAlignment="0" applyProtection="0"/>
    <xf numFmtId="42" fontId="33" fillId="0" borderId="0" applyFont="0" applyFill="0" applyBorder="0" applyAlignment="0" applyProtection="0"/>
    <xf numFmtId="42" fontId="33" fillId="0" borderId="0" applyFont="0" applyFill="0" applyBorder="0" applyAlignment="0" applyProtection="0"/>
    <xf numFmtId="42" fontId="33" fillId="0" borderId="0" applyFont="0" applyFill="0" applyBorder="0" applyAlignment="0" applyProtection="0"/>
    <xf numFmtId="42" fontId="33" fillId="0" borderId="0" applyFont="0" applyFill="0" applyBorder="0" applyAlignment="0" applyProtection="0"/>
    <xf numFmtId="42" fontId="33" fillId="0" borderId="0" applyFont="0" applyFill="0" applyBorder="0" applyAlignment="0" applyProtection="0"/>
    <xf numFmtId="42" fontId="33" fillId="0" borderId="0" applyFont="0" applyFill="0" applyBorder="0" applyAlignment="0" applyProtection="0"/>
    <xf numFmtId="42" fontId="33" fillId="0" borderId="0" applyFont="0" applyFill="0" applyBorder="0" applyAlignment="0" applyProtection="0"/>
    <xf numFmtId="42" fontId="33" fillId="0" borderId="0" applyFont="0" applyFill="0" applyBorder="0" applyAlignment="0" applyProtection="0"/>
    <xf numFmtId="42" fontId="33" fillId="0" borderId="0" applyFont="0" applyFill="0" applyBorder="0" applyAlignment="0" applyProtection="0"/>
    <xf numFmtId="42" fontId="33" fillId="0" borderId="0" applyFont="0" applyFill="0" applyBorder="0" applyAlignment="0" applyProtection="0"/>
    <xf numFmtId="42" fontId="33" fillId="0" borderId="0" applyFont="0" applyFill="0" applyBorder="0" applyAlignment="0" applyProtection="0"/>
    <xf numFmtId="42" fontId="33" fillId="0" borderId="0" applyFont="0" applyFill="0" applyBorder="0" applyAlignment="0" applyProtection="0"/>
    <xf numFmtId="42" fontId="33" fillId="0" borderId="0" applyFont="0" applyFill="0" applyBorder="0" applyAlignment="0" applyProtection="0"/>
    <xf numFmtId="42"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16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164" fontId="33" fillId="0" borderId="0" applyFont="0" applyFill="0" applyBorder="0" applyAlignment="0" applyProtection="0"/>
    <xf numFmtId="165"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0" fontId="24" fillId="0" borderId="0"/>
    <xf numFmtId="0" fontId="24" fillId="0" borderId="0"/>
    <xf numFmtId="0" fontId="34" fillId="0" borderId="0"/>
    <xf numFmtId="0" fontId="33" fillId="0" borderId="0"/>
    <xf numFmtId="43" fontId="33" fillId="0" borderId="0" applyFont="0" applyFill="0" applyBorder="0" applyAlignment="0" applyProtection="0"/>
    <xf numFmtId="0" fontId="1" fillId="0" borderId="0"/>
    <xf numFmtId="0" fontId="56" fillId="0" borderId="0"/>
    <xf numFmtId="0" fontId="1" fillId="0" borderId="0"/>
    <xf numFmtId="9" fontId="1" fillId="0" borderId="0" applyFont="0" applyFill="0" applyBorder="0" applyAlignment="0" applyProtection="0"/>
    <xf numFmtId="0" fontId="56" fillId="0" borderId="0"/>
    <xf numFmtId="173" fontId="1" fillId="0" borderId="0" applyFont="0" applyFill="0" applyBorder="0" applyAlignment="0" applyProtection="0"/>
    <xf numFmtId="165" fontId="1" fillId="0" borderId="0" applyFont="0" applyFill="0" applyBorder="0" applyAlignment="0" applyProtection="0"/>
    <xf numFmtId="172" fontId="1" fillId="0" borderId="0" applyFont="0" applyFill="0" applyBorder="0" applyAlignment="0" applyProtection="0"/>
    <xf numFmtId="173" fontId="1" fillId="0" borderId="0" applyFont="0" applyFill="0" applyBorder="0" applyAlignment="0" applyProtection="0"/>
    <xf numFmtId="173"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3" fontId="1" fillId="0" borderId="0" applyFont="0" applyFill="0" applyBorder="0" applyAlignment="0" applyProtection="0"/>
    <xf numFmtId="164" fontId="1" fillId="0" borderId="0" applyFont="0" applyFill="0" applyBorder="0" applyAlignment="0" applyProtection="0"/>
    <xf numFmtId="172" fontId="1" fillId="0" borderId="0" applyFont="0" applyFill="0" applyBorder="0" applyAlignment="0" applyProtection="0"/>
    <xf numFmtId="173" fontId="1"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3" fontId="1" fillId="0" borderId="0" applyFont="0" applyFill="0" applyBorder="0" applyAlignment="0" applyProtection="0"/>
    <xf numFmtId="172" fontId="1" fillId="0" borderId="0" applyFont="0" applyFill="0" applyBorder="0" applyAlignment="0" applyProtection="0"/>
    <xf numFmtId="173" fontId="1" fillId="0" borderId="0" applyFont="0" applyFill="0" applyBorder="0" applyAlignment="0" applyProtection="0"/>
    <xf numFmtId="172" fontId="1" fillId="0" borderId="0" applyFont="0" applyFill="0" applyBorder="0" applyAlignment="0" applyProtection="0"/>
    <xf numFmtId="173" fontId="1" fillId="0" borderId="0" applyFont="0" applyFill="0" applyBorder="0" applyAlignment="0" applyProtection="0"/>
    <xf numFmtId="172" fontId="1" fillId="0" borderId="0" applyFont="0" applyFill="0" applyBorder="0" applyAlignment="0" applyProtection="0"/>
    <xf numFmtId="173" fontId="1" fillId="0" borderId="0" applyFont="0" applyFill="0" applyBorder="0" applyAlignment="0" applyProtection="0"/>
    <xf numFmtId="172" fontId="1" fillId="0" borderId="0" applyFont="0" applyFill="0" applyBorder="0" applyAlignment="0" applyProtection="0"/>
    <xf numFmtId="173" fontId="1"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3"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3" fontId="1" fillId="0" borderId="0" applyFont="0" applyFill="0" applyBorder="0" applyAlignment="0" applyProtection="0"/>
    <xf numFmtId="173" fontId="1" fillId="0" borderId="0" applyFont="0" applyFill="0" applyBorder="0" applyAlignment="0" applyProtection="0"/>
    <xf numFmtId="173" fontId="1" fillId="0" borderId="0" applyFont="0" applyFill="0" applyBorder="0" applyAlignment="0" applyProtection="0"/>
    <xf numFmtId="173"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3" fontId="1" fillId="0" borderId="0" applyFont="0" applyFill="0" applyBorder="0" applyAlignment="0" applyProtection="0"/>
    <xf numFmtId="172" fontId="1" fillId="0" borderId="0" applyFont="0" applyFill="0" applyBorder="0" applyAlignment="0" applyProtection="0"/>
    <xf numFmtId="173" fontId="1" fillId="0" borderId="0" applyFont="0" applyFill="0" applyBorder="0" applyAlignment="0" applyProtection="0"/>
    <xf numFmtId="173"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3" fontId="1" fillId="0" borderId="0" applyFont="0" applyFill="0" applyBorder="0" applyAlignment="0" applyProtection="0"/>
    <xf numFmtId="172" fontId="1" fillId="0" borderId="0" applyFont="0" applyFill="0" applyBorder="0" applyAlignment="0" applyProtection="0"/>
    <xf numFmtId="173" fontId="1"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3" fontId="1" fillId="0" borderId="0" applyFont="0" applyFill="0" applyBorder="0" applyAlignment="0" applyProtection="0"/>
    <xf numFmtId="172" fontId="1" fillId="0" borderId="0" applyFont="0" applyFill="0" applyBorder="0" applyAlignment="0" applyProtection="0"/>
    <xf numFmtId="173" fontId="1" fillId="0" borderId="0" applyFont="0" applyFill="0" applyBorder="0" applyAlignment="0" applyProtection="0"/>
    <xf numFmtId="172" fontId="1" fillId="0" borderId="0" applyFont="0" applyFill="0" applyBorder="0" applyAlignment="0" applyProtection="0"/>
    <xf numFmtId="173" fontId="1" fillId="0" borderId="0" applyFont="0" applyFill="0" applyBorder="0" applyAlignment="0" applyProtection="0"/>
    <xf numFmtId="172" fontId="1" fillId="0" borderId="0" applyFont="0" applyFill="0" applyBorder="0" applyAlignment="0" applyProtection="0"/>
    <xf numFmtId="173" fontId="1" fillId="0" borderId="0" applyFont="0" applyFill="0" applyBorder="0" applyAlignment="0" applyProtection="0"/>
    <xf numFmtId="172" fontId="1" fillId="0" borderId="0" applyFont="0" applyFill="0" applyBorder="0" applyAlignment="0" applyProtection="0"/>
    <xf numFmtId="173" fontId="1"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3"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3" fontId="1" fillId="0" borderId="0" applyFont="0" applyFill="0" applyBorder="0" applyAlignment="0" applyProtection="0"/>
    <xf numFmtId="173" fontId="1" fillId="0" borderId="0" applyFont="0" applyFill="0" applyBorder="0" applyAlignment="0" applyProtection="0"/>
    <xf numFmtId="173" fontId="1" fillId="0" borderId="0" applyFont="0" applyFill="0" applyBorder="0" applyAlignment="0" applyProtection="0"/>
    <xf numFmtId="173"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3" fontId="1" fillId="0" borderId="0" applyFont="0" applyFill="0" applyBorder="0" applyAlignment="0" applyProtection="0"/>
    <xf numFmtId="172" fontId="1" fillId="0" borderId="0" applyFont="0" applyFill="0" applyBorder="0" applyAlignment="0" applyProtection="0"/>
    <xf numFmtId="173" fontId="1" fillId="0" borderId="0" applyFont="0" applyFill="0" applyBorder="0" applyAlignment="0" applyProtection="0"/>
    <xf numFmtId="173"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3" fontId="1" fillId="0" borderId="0" applyFont="0" applyFill="0" applyBorder="0" applyAlignment="0" applyProtection="0"/>
    <xf numFmtId="172" fontId="1" fillId="0" borderId="0" applyFont="0" applyFill="0" applyBorder="0" applyAlignment="0" applyProtection="0"/>
    <xf numFmtId="173" fontId="1"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3" fontId="1" fillId="0" borderId="0" applyFont="0" applyFill="0" applyBorder="0" applyAlignment="0" applyProtection="0"/>
    <xf numFmtId="172" fontId="1" fillId="0" borderId="0" applyFont="0" applyFill="0" applyBorder="0" applyAlignment="0" applyProtection="0"/>
    <xf numFmtId="173" fontId="1" fillId="0" borderId="0" applyFont="0" applyFill="0" applyBorder="0" applyAlignment="0" applyProtection="0"/>
    <xf numFmtId="172" fontId="1" fillId="0" borderId="0" applyFont="0" applyFill="0" applyBorder="0" applyAlignment="0" applyProtection="0"/>
    <xf numFmtId="173" fontId="1" fillId="0" borderId="0" applyFont="0" applyFill="0" applyBorder="0" applyAlignment="0" applyProtection="0"/>
    <xf numFmtId="172" fontId="1" fillId="0" borderId="0" applyFont="0" applyFill="0" applyBorder="0" applyAlignment="0" applyProtection="0"/>
    <xf numFmtId="173" fontId="1" fillId="0" borderId="0" applyFont="0" applyFill="0" applyBorder="0" applyAlignment="0" applyProtection="0"/>
    <xf numFmtId="172" fontId="1" fillId="0" borderId="0" applyFont="0" applyFill="0" applyBorder="0" applyAlignment="0" applyProtection="0"/>
    <xf numFmtId="173" fontId="1"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3"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3" fontId="1" fillId="0" borderId="0" applyFont="0" applyFill="0" applyBorder="0" applyAlignment="0" applyProtection="0"/>
    <xf numFmtId="173" fontId="1" fillId="0" borderId="0" applyFont="0" applyFill="0" applyBorder="0" applyAlignment="0" applyProtection="0"/>
    <xf numFmtId="173" fontId="1" fillId="0" borderId="0" applyFont="0" applyFill="0" applyBorder="0" applyAlignment="0" applyProtection="0"/>
    <xf numFmtId="173"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3" fontId="1" fillId="0" borderId="0" applyFont="0" applyFill="0" applyBorder="0" applyAlignment="0" applyProtection="0"/>
    <xf numFmtId="172" fontId="1" fillId="0" borderId="0" applyFont="0" applyFill="0" applyBorder="0" applyAlignment="0" applyProtection="0"/>
    <xf numFmtId="173" fontId="1" fillId="0" borderId="0" applyFont="0" applyFill="0" applyBorder="0" applyAlignment="0" applyProtection="0"/>
    <xf numFmtId="173"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3" fontId="1" fillId="0" borderId="0" applyFont="0" applyFill="0" applyBorder="0" applyAlignment="0" applyProtection="0"/>
    <xf numFmtId="172" fontId="1" fillId="0" borderId="0" applyFont="0" applyFill="0" applyBorder="0" applyAlignment="0" applyProtection="0"/>
    <xf numFmtId="173" fontId="1"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3" fontId="1" fillId="0" borderId="0" applyFont="0" applyFill="0" applyBorder="0" applyAlignment="0" applyProtection="0"/>
    <xf numFmtId="172" fontId="1" fillId="0" borderId="0" applyFont="0" applyFill="0" applyBorder="0" applyAlignment="0" applyProtection="0"/>
    <xf numFmtId="173" fontId="1" fillId="0" borderId="0" applyFont="0" applyFill="0" applyBorder="0" applyAlignment="0" applyProtection="0"/>
    <xf numFmtId="172" fontId="1" fillId="0" borderId="0" applyFont="0" applyFill="0" applyBorder="0" applyAlignment="0" applyProtection="0"/>
    <xf numFmtId="173" fontId="1" fillId="0" borderId="0" applyFont="0" applyFill="0" applyBorder="0" applyAlignment="0" applyProtection="0"/>
    <xf numFmtId="172" fontId="1" fillId="0" borderId="0" applyFont="0" applyFill="0" applyBorder="0" applyAlignment="0" applyProtection="0"/>
    <xf numFmtId="173" fontId="1" fillId="0" borderId="0" applyFont="0" applyFill="0" applyBorder="0" applyAlignment="0" applyProtection="0"/>
    <xf numFmtId="172" fontId="1" fillId="0" borderId="0" applyFont="0" applyFill="0" applyBorder="0" applyAlignment="0" applyProtection="0"/>
    <xf numFmtId="173" fontId="1"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3"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3" fontId="1" fillId="0" borderId="0" applyFont="0" applyFill="0" applyBorder="0" applyAlignment="0" applyProtection="0"/>
    <xf numFmtId="173" fontId="1" fillId="0" borderId="0" applyFont="0" applyFill="0" applyBorder="0" applyAlignment="0" applyProtection="0"/>
    <xf numFmtId="173" fontId="1" fillId="0" borderId="0" applyFont="0" applyFill="0" applyBorder="0" applyAlignment="0" applyProtection="0"/>
    <xf numFmtId="173"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3" fontId="1" fillId="0" borderId="0" applyFont="0" applyFill="0" applyBorder="0" applyAlignment="0" applyProtection="0"/>
    <xf numFmtId="173" fontId="1" fillId="0" borderId="0" applyFont="0" applyFill="0" applyBorder="0" applyAlignment="0" applyProtection="0"/>
    <xf numFmtId="173" fontId="1" fillId="0" borderId="0" applyFont="0" applyFill="0" applyBorder="0" applyAlignment="0" applyProtection="0"/>
    <xf numFmtId="173" fontId="1" fillId="0" borderId="0" applyFont="0" applyFill="0" applyBorder="0" applyAlignment="0" applyProtection="0"/>
    <xf numFmtId="173" fontId="1" fillId="0" borderId="0" applyFont="0" applyFill="0" applyBorder="0" applyAlignment="0" applyProtection="0"/>
    <xf numFmtId="173" fontId="1" fillId="0" borderId="0" applyFont="0" applyFill="0" applyBorder="0" applyAlignment="0" applyProtection="0"/>
    <xf numFmtId="173" fontId="1" fillId="0" borderId="0" applyFont="0" applyFill="0" applyBorder="0" applyAlignment="0" applyProtection="0"/>
    <xf numFmtId="171" fontId="1" fillId="0" borderId="0" applyFont="0" applyFill="0" applyBorder="0" applyAlignment="0" applyProtection="0"/>
    <xf numFmtId="173" fontId="1" fillId="0" borderId="0" applyFont="0" applyFill="0" applyBorder="0" applyAlignment="0" applyProtection="0"/>
    <xf numFmtId="173" fontId="1" fillId="0" borderId="0" applyFont="0" applyFill="0" applyBorder="0" applyAlignment="0" applyProtection="0"/>
    <xf numFmtId="173" fontId="1" fillId="0" borderId="0" applyFont="0" applyFill="0" applyBorder="0" applyAlignment="0" applyProtection="0"/>
    <xf numFmtId="171" fontId="1" fillId="0" borderId="0" applyFont="0" applyFill="0" applyBorder="0" applyAlignment="0" applyProtection="0"/>
    <xf numFmtId="173" fontId="1" fillId="0" borderId="0" applyFont="0" applyFill="0" applyBorder="0" applyAlignment="0" applyProtection="0"/>
    <xf numFmtId="173" fontId="1" fillId="0" borderId="0" applyFont="0" applyFill="0" applyBorder="0" applyAlignment="0" applyProtection="0"/>
    <xf numFmtId="173" fontId="1" fillId="0" borderId="0" applyFont="0" applyFill="0" applyBorder="0" applyAlignment="0" applyProtection="0"/>
    <xf numFmtId="173" fontId="1" fillId="0" borderId="0" applyFont="0" applyFill="0" applyBorder="0" applyAlignment="0" applyProtection="0"/>
    <xf numFmtId="173" fontId="1" fillId="0" borderId="0" applyFont="0" applyFill="0" applyBorder="0" applyAlignment="0" applyProtection="0"/>
    <xf numFmtId="171" fontId="1" fillId="0" borderId="0" applyFont="0" applyFill="0" applyBorder="0" applyAlignment="0" applyProtection="0"/>
    <xf numFmtId="173" fontId="1" fillId="0" borderId="0" applyFont="0" applyFill="0" applyBorder="0" applyAlignment="0" applyProtection="0"/>
    <xf numFmtId="173" fontId="1" fillId="0" borderId="0" applyFont="0" applyFill="0" applyBorder="0" applyAlignment="0" applyProtection="0"/>
    <xf numFmtId="173" fontId="1" fillId="0" borderId="0" applyFont="0" applyFill="0" applyBorder="0" applyAlignment="0" applyProtection="0"/>
    <xf numFmtId="173" fontId="1" fillId="0" borderId="0" applyFont="0" applyFill="0" applyBorder="0" applyAlignment="0" applyProtection="0"/>
    <xf numFmtId="173" fontId="1" fillId="0" borderId="0" applyFont="0" applyFill="0" applyBorder="0" applyAlignment="0" applyProtection="0"/>
    <xf numFmtId="172" fontId="1" fillId="0" borderId="0" applyFont="0" applyFill="0" applyBorder="0" applyAlignment="0" applyProtection="0"/>
    <xf numFmtId="173" fontId="1" fillId="0" borderId="0" applyFont="0" applyFill="0" applyBorder="0" applyAlignment="0" applyProtection="0"/>
    <xf numFmtId="172" fontId="1" fillId="0" borderId="0" applyFont="0" applyFill="0" applyBorder="0" applyAlignment="0" applyProtection="0"/>
    <xf numFmtId="173" fontId="1" fillId="0" borderId="0" applyFont="0" applyFill="0" applyBorder="0" applyAlignment="0" applyProtection="0"/>
    <xf numFmtId="172" fontId="1" fillId="0" borderId="0" applyFont="0" applyFill="0" applyBorder="0" applyAlignment="0" applyProtection="0"/>
    <xf numFmtId="173" fontId="1"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3" fontId="1" fillId="0" borderId="0" applyFont="0" applyFill="0" applyBorder="0" applyAlignment="0" applyProtection="0"/>
    <xf numFmtId="172" fontId="1" fillId="0" borderId="0" applyFont="0" applyFill="0" applyBorder="0" applyAlignment="0" applyProtection="0"/>
    <xf numFmtId="173" fontId="1" fillId="0" borderId="0" applyFont="0" applyFill="0" applyBorder="0" applyAlignment="0" applyProtection="0"/>
    <xf numFmtId="173" fontId="1" fillId="0" borderId="0" applyFont="0" applyFill="0" applyBorder="0" applyAlignment="0" applyProtection="0"/>
    <xf numFmtId="171" fontId="1" fillId="0" borderId="0" applyFont="0" applyFill="0" applyBorder="0" applyAlignment="0" applyProtection="0"/>
    <xf numFmtId="173" fontId="1" fillId="0" borderId="0" applyFont="0" applyFill="0" applyBorder="0" applyAlignment="0" applyProtection="0"/>
    <xf numFmtId="173" fontId="1" fillId="0" borderId="0" applyFont="0" applyFill="0" applyBorder="0" applyAlignment="0" applyProtection="0"/>
    <xf numFmtId="172" fontId="1" fillId="0" borderId="0" applyFont="0" applyFill="0" applyBorder="0" applyAlignment="0" applyProtection="0"/>
    <xf numFmtId="173" fontId="1" fillId="0" borderId="0" applyFont="0" applyFill="0" applyBorder="0" applyAlignment="0" applyProtection="0"/>
    <xf numFmtId="172" fontId="1" fillId="0" borderId="0" applyFont="0" applyFill="0" applyBorder="0" applyAlignment="0" applyProtection="0"/>
    <xf numFmtId="173" fontId="1" fillId="0" borderId="0" applyFont="0" applyFill="0" applyBorder="0" applyAlignment="0" applyProtection="0"/>
    <xf numFmtId="172" fontId="1" fillId="0" borderId="0" applyFont="0" applyFill="0" applyBorder="0" applyAlignment="0" applyProtection="0"/>
    <xf numFmtId="173" fontId="1"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3" fontId="1" fillId="0" borderId="0" applyFont="0" applyFill="0" applyBorder="0" applyAlignment="0" applyProtection="0"/>
    <xf numFmtId="172" fontId="1" fillId="0" borderId="0" applyFont="0" applyFill="0" applyBorder="0" applyAlignment="0" applyProtection="0"/>
    <xf numFmtId="0" fontId="69" fillId="0" borderId="0"/>
  </cellStyleXfs>
  <cellXfs count="999">
    <xf numFmtId="0" fontId="0" fillId="0" borderId="0" xfId="0"/>
    <xf numFmtId="0" fontId="0" fillId="2" borderId="0" xfId="0" applyFill="1"/>
    <xf numFmtId="0" fontId="5" fillId="5" borderId="1"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0" borderId="1" xfId="0" applyFont="1" applyBorder="1" applyAlignment="1">
      <alignment horizontal="center" vertical="center" wrapText="1"/>
    </xf>
    <xf numFmtId="0" fontId="6" fillId="0" borderId="1" xfId="0" applyFont="1" applyBorder="1" applyAlignment="1">
      <alignment horizontal="justify" vertical="center" wrapText="1"/>
    </xf>
    <xf numFmtId="0" fontId="6" fillId="2" borderId="1"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0" fillId="0" borderId="0" xfId="0" applyAlignment="1">
      <alignment horizontal="left" vertical="top"/>
    </xf>
    <xf numFmtId="0" fontId="7" fillId="0" borderId="6" xfId="0" applyFont="1" applyBorder="1" applyAlignment="1">
      <alignment horizontal="center" vertical="center" wrapText="1"/>
    </xf>
    <xf numFmtId="0" fontId="7" fillId="0" borderId="0" xfId="0" applyFont="1" applyAlignment="1">
      <alignment horizontal="center" vertical="center" wrapText="1"/>
    </xf>
    <xf numFmtId="0" fontId="9" fillId="0" borderId="6" xfId="0" applyFont="1" applyBorder="1" applyAlignment="1">
      <alignment horizontal="justify" vertical="top" wrapText="1"/>
    </xf>
    <xf numFmtId="0" fontId="10" fillId="0" borderId="0" xfId="0" applyFont="1" applyAlignment="1">
      <alignment horizontal="center" vertical="center" wrapText="1"/>
    </xf>
    <xf numFmtId="0" fontId="11" fillId="0" borderId="6" xfId="0" applyFont="1" applyBorder="1" applyAlignment="1">
      <alignment horizontal="justify" vertical="top" wrapText="1"/>
    </xf>
    <xf numFmtId="0" fontId="12" fillId="6" borderId="0" xfId="0" applyFont="1" applyFill="1" applyAlignment="1">
      <alignment horizontal="left" vertical="center" wrapText="1"/>
    </xf>
    <xf numFmtId="0" fontId="12" fillId="0" borderId="0" xfId="0" applyFont="1" applyAlignment="1">
      <alignment horizontal="left" vertical="center" wrapText="1"/>
    </xf>
    <xf numFmtId="0" fontId="8" fillId="0" borderId="0" xfId="0" applyFont="1" applyAlignment="1">
      <alignment horizontal="left" vertical="center" wrapText="1"/>
    </xf>
    <xf numFmtId="0" fontId="8" fillId="6" borderId="0" xfId="0" applyFont="1" applyFill="1" applyAlignment="1">
      <alignment horizontal="center" vertical="center" wrapText="1"/>
    </xf>
    <xf numFmtId="0" fontId="13" fillId="0" borderId="11" xfId="0" applyFont="1" applyBorder="1" applyAlignment="1">
      <alignment horizontal="center" vertical="center" wrapText="1"/>
    </xf>
    <xf numFmtId="0" fontId="14" fillId="0" borderId="11" xfId="0" applyFont="1" applyBorder="1" applyAlignment="1">
      <alignment horizontal="center" vertical="center" wrapText="1"/>
    </xf>
    <xf numFmtId="0" fontId="2" fillId="2" borderId="0" xfId="0" applyFont="1" applyFill="1"/>
    <xf numFmtId="0" fontId="6" fillId="0" borderId="5" xfId="0" applyFont="1" applyBorder="1" applyAlignment="1">
      <alignment horizontal="center" vertical="center" wrapText="1"/>
    </xf>
    <xf numFmtId="0" fontId="8" fillId="0" borderId="0" xfId="0" applyFont="1" applyAlignment="1" applyProtection="1">
      <alignment horizontal="center" vertical="center" wrapText="1"/>
      <protection locked="0"/>
    </xf>
    <xf numFmtId="0" fontId="8" fillId="0" borderId="1" xfId="0" applyFont="1" applyBorder="1" applyAlignment="1">
      <alignment horizontal="center" vertical="center" wrapText="1"/>
    </xf>
    <xf numFmtId="0" fontId="0" fillId="0" borderId="0" xfId="0" applyAlignment="1">
      <alignment horizontal="center"/>
    </xf>
    <xf numFmtId="0" fontId="8" fillId="0" borderId="0" xfId="0" applyFont="1" applyAlignment="1">
      <alignment horizontal="center" vertical="center" wrapText="1"/>
    </xf>
    <xf numFmtId="0" fontId="14" fillId="0" borderId="11" xfId="0" applyFont="1" applyBorder="1" applyAlignment="1">
      <alignment horizontal="left" vertical="top" wrapText="1"/>
    </xf>
    <xf numFmtId="0" fontId="14" fillId="0" borderId="11" xfId="0" applyFont="1" applyBorder="1" applyAlignment="1">
      <alignment horizontal="left" vertical="center" wrapText="1"/>
    </xf>
    <xf numFmtId="166" fontId="15" fillId="0" borderId="11" xfId="0" applyNumberFormat="1" applyFont="1" applyBorder="1" applyAlignment="1">
      <alignment horizontal="right" vertical="center" wrapText="1" indent="1"/>
    </xf>
    <xf numFmtId="0" fontId="16" fillId="0" borderId="11" xfId="0" applyFont="1" applyBorder="1" applyAlignment="1">
      <alignment horizontal="left" vertical="top" wrapText="1"/>
    </xf>
    <xf numFmtId="0" fontId="17" fillId="0" borderId="1" xfId="0" applyFont="1" applyBorder="1" applyAlignment="1">
      <alignment vertical="center" wrapText="1"/>
    </xf>
    <xf numFmtId="0" fontId="6" fillId="2" borderId="1" xfId="0" applyFont="1" applyFill="1" applyBorder="1" applyAlignment="1">
      <alignment vertical="center" wrapText="1"/>
    </xf>
    <xf numFmtId="0" fontId="0" fillId="2" borderId="0" xfId="0" applyFill="1" applyAlignment="1">
      <alignment horizontal="center"/>
    </xf>
    <xf numFmtId="0" fontId="0" fillId="0" borderId="1" xfId="0" applyBorder="1" applyAlignment="1">
      <alignment horizontal="center" vertical="center" wrapText="1"/>
    </xf>
    <xf numFmtId="0" fontId="0" fillId="0" borderId="0" xfId="0" applyAlignment="1">
      <alignment horizontal="left" vertical="center" wrapText="1"/>
    </xf>
    <xf numFmtId="0" fontId="0" fillId="0" borderId="0" xfId="0" applyAlignment="1">
      <alignment vertical="top"/>
    </xf>
    <xf numFmtId="0" fontId="0" fillId="0" borderId="0" xfId="0" applyAlignment="1">
      <alignment horizontal="left" vertical="top" wrapText="1"/>
    </xf>
    <xf numFmtId="0" fontId="20" fillId="8" borderId="3" xfId="0" applyFont="1" applyFill="1" applyBorder="1" applyAlignment="1">
      <alignment horizontal="center" vertical="center" wrapText="1"/>
    </xf>
    <xf numFmtId="0" fontId="21" fillId="8" borderId="1" xfId="0" applyFont="1" applyFill="1" applyBorder="1" applyAlignment="1">
      <alignment horizontal="center" wrapText="1"/>
    </xf>
    <xf numFmtId="0" fontId="21" fillId="8" borderId="1" xfId="0" applyFont="1" applyFill="1" applyBorder="1" applyAlignment="1">
      <alignment horizontal="center" vertical="center" wrapText="1"/>
    </xf>
    <xf numFmtId="0" fontId="22" fillId="8" borderId="1" xfId="0" applyFont="1" applyFill="1" applyBorder="1" applyAlignment="1">
      <alignment horizontal="justify" vertical="center" wrapText="1"/>
    </xf>
    <xf numFmtId="0" fontId="22" fillId="8" borderId="1" xfId="0" applyFont="1" applyFill="1" applyBorder="1" applyAlignment="1">
      <alignment horizontal="center" vertical="center" wrapText="1"/>
    </xf>
    <xf numFmtId="0" fontId="20" fillId="8" borderId="1" xfId="0" applyFont="1" applyFill="1" applyBorder="1" applyAlignment="1">
      <alignment horizontal="center" vertical="center" wrapText="1"/>
    </xf>
    <xf numFmtId="1" fontId="19" fillId="8" borderId="1" xfId="0" applyNumberFormat="1" applyFont="1" applyFill="1" applyBorder="1" applyAlignment="1" applyProtection="1">
      <alignment horizontal="center" vertical="center" wrapText="1"/>
      <protection locked="0"/>
    </xf>
    <xf numFmtId="0" fontId="21" fillId="10" borderId="0" xfId="0" applyFont="1" applyFill="1" applyAlignment="1">
      <alignment horizontal="center" vertical="center" wrapText="1"/>
    </xf>
    <xf numFmtId="0" fontId="22" fillId="10" borderId="5" xfId="0" applyFont="1" applyFill="1" applyBorder="1" applyAlignment="1">
      <alignment horizontal="justify" vertical="center" wrapText="1"/>
    </xf>
    <xf numFmtId="0" fontId="22" fillId="10" borderId="5" xfId="0" applyFont="1" applyFill="1" applyBorder="1" applyAlignment="1">
      <alignment horizontal="center" vertical="center" wrapText="1"/>
    </xf>
    <xf numFmtId="0" fontId="19" fillId="10" borderId="1" xfId="0" applyFont="1" applyFill="1" applyBorder="1" applyAlignment="1" applyProtection="1">
      <alignment horizontal="center" vertical="center" wrapText="1"/>
      <protection locked="0"/>
    </xf>
    <xf numFmtId="1" fontId="20" fillId="10" borderId="1" xfId="0" applyNumberFormat="1" applyFont="1" applyFill="1" applyBorder="1" applyAlignment="1" applyProtection="1">
      <alignment horizontal="center" vertical="center" wrapText="1"/>
      <protection locked="0"/>
    </xf>
    <xf numFmtId="0" fontId="20" fillId="10" borderId="1" xfId="0" applyFont="1" applyFill="1" applyBorder="1" applyAlignment="1" applyProtection="1">
      <alignment horizontal="center" vertical="center" wrapText="1"/>
      <protection locked="0"/>
    </xf>
    <xf numFmtId="1" fontId="20" fillId="0" borderId="1" xfId="0" applyNumberFormat="1" applyFont="1" applyBorder="1" applyAlignment="1" applyProtection="1">
      <alignment horizontal="center" vertical="center" wrapText="1"/>
      <protection locked="0"/>
    </xf>
    <xf numFmtId="0" fontId="22" fillId="10" borderId="1" xfId="0" applyFont="1" applyFill="1" applyBorder="1" applyAlignment="1">
      <alignment vertical="center" wrapText="1"/>
    </xf>
    <xf numFmtId="0" fontId="22" fillId="10" borderId="1" xfId="0" applyFont="1" applyFill="1" applyBorder="1" applyAlignment="1">
      <alignment horizontal="justify" vertical="center" wrapText="1"/>
    </xf>
    <xf numFmtId="0" fontId="22" fillId="10" borderId="1" xfId="0" applyFont="1" applyFill="1" applyBorder="1" applyAlignment="1">
      <alignment horizontal="center" vertical="center" wrapText="1"/>
    </xf>
    <xf numFmtId="0" fontId="21" fillId="10" borderId="1" xfId="0" applyFont="1" applyFill="1" applyBorder="1" applyAlignment="1">
      <alignment horizontal="center" vertical="center" wrapText="1"/>
    </xf>
    <xf numFmtId="0" fontId="22" fillId="12" borderId="1" xfId="0" applyFont="1" applyFill="1" applyBorder="1" applyAlignment="1">
      <alignment horizontal="justify" vertical="center" wrapText="1"/>
    </xf>
    <xf numFmtId="0" fontId="22" fillId="12" borderId="1" xfId="0" applyFont="1" applyFill="1" applyBorder="1" applyAlignment="1">
      <alignment horizontal="left" vertical="center" wrapText="1"/>
    </xf>
    <xf numFmtId="0" fontId="22" fillId="12" borderId="1" xfId="0" applyFont="1" applyFill="1" applyBorder="1" applyAlignment="1">
      <alignment horizontal="center" vertical="center" wrapText="1"/>
    </xf>
    <xf numFmtId="0" fontId="20" fillId="12" borderId="1" xfId="0" applyFont="1" applyFill="1" applyBorder="1" applyAlignment="1" applyProtection="1">
      <alignment horizontal="center" vertical="center" wrapText="1"/>
      <protection locked="0"/>
    </xf>
    <xf numFmtId="0" fontId="21" fillId="12" borderId="1" xfId="0" applyFont="1" applyFill="1" applyBorder="1" applyAlignment="1">
      <alignment horizontal="center" vertical="center" wrapText="1"/>
    </xf>
    <xf numFmtId="0" fontId="21" fillId="13" borderId="1" xfId="2130" applyFont="1" applyFill="1" applyBorder="1" applyAlignment="1">
      <alignment horizontal="center" vertical="center" wrapText="1"/>
    </xf>
    <xf numFmtId="0" fontId="21" fillId="13" borderId="1" xfId="0" applyFont="1" applyFill="1" applyBorder="1" applyAlignment="1">
      <alignment horizontal="left" vertical="center" wrapText="1"/>
    </xf>
    <xf numFmtId="0" fontId="21" fillId="13" borderId="2" xfId="0" applyFont="1" applyFill="1" applyBorder="1" applyAlignment="1">
      <alignment horizontal="center" vertical="center" wrapText="1"/>
    </xf>
    <xf numFmtId="0" fontId="21" fillId="13" borderId="1" xfId="0" applyFont="1" applyFill="1" applyBorder="1" applyAlignment="1">
      <alignment horizontal="center" vertical="center" wrapText="1"/>
    </xf>
    <xf numFmtId="0" fontId="19" fillId="13" borderId="1" xfId="0" applyFont="1" applyFill="1" applyBorder="1" applyAlignment="1" applyProtection="1">
      <alignment horizontal="center" vertical="center" wrapText="1"/>
      <protection locked="0"/>
    </xf>
    <xf numFmtId="0" fontId="22" fillId="15" borderId="1" xfId="0" applyFont="1" applyFill="1" applyBorder="1" applyAlignment="1">
      <alignment horizontal="center" vertical="center" wrapText="1"/>
    </xf>
    <xf numFmtId="0" fontId="21" fillId="15" borderId="1" xfId="0" applyFont="1" applyFill="1" applyBorder="1" applyAlignment="1">
      <alignment horizontal="justify" vertical="center" wrapText="1"/>
    </xf>
    <xf numFmtId="0" fontId="20" fillId="15" borderId="1" xfId="0" applyFont="1" applyFill="1" applyBorder="1" applyAlignment="1" applyProtection="1">
      <alignment horizontal="center" vertical="center" wrapText="1"/>
      <protection locked="0"/>
    </xf>
    <xf numFmtId="0" fontId="20" fillId="0" borderId="1" xfId="0" applyFont="1" applyBorder="1" applyAlignment="1">
      <alignment horizontal="center" vertical="center" wrapText="1"/>
    </xf>
    <xf numFmtId="0" fontId="21" fillId="15" borderId="1" xfId="0" applyFont="1" applyFill="1" applyBorder="1" applyAlignment="1">
      <alignment horizontal="center" vertical="center" wrapText="1"/>
    </xf>
    <xf numFmtId="0" fontId="19" fillId="16" borderId="10" xfId="0" applyFont="1" applyFill="1" applyBorder="1" applyAlignment="1">
      <alignment horizontal="center" vertical="center" wrapText="1"/>
    </xf>
    <xf numFmtId="0" fontId="21" fillId="8" borderId="18" xfId="0" applyFont="1" applyFill="1" applyBorder="1" applyAlignment="1">
      <alignment horizontal="left" vertical="center" wrapText="1"/>
    </xf>
    <xf numFmtId="0" fontId="21" fillId="8" borderId="11" xfId="0" applyFont="1" applyFill="1" applyBorder="1" applyAlignment="1">
      <alignment horizontal="left" vertical="center" wrapText="1"/>
    </xf>
    <xf numFmtId="0" fontId="21" fillId="17" borderId="11" xfId="0" applyFont="1" applyFill="1" applyBorder="1" applyAlignment="1">
      <alignment horizontal="center" vertical="center" wrapText="1"/>
    </xf>
    <xf numFmtId="0" fontId="21" fillId="18" borderId="8" xfId="0" applyFont="1" applyFill="1" applyBorder="1" applyAlignment="1">
      <alignment horizontal="center" vertical="center"/>
    </xf>
    <xf numFmtId="0" fontId="21" fillId="8" borderId="11" xfId="0" applyFont="1" applyFill="1" applyBorder="1" applyAlignment="1">
      <alignment horizontal="left" vertical="top" wrapText="1"/>
    </xf>
    <xf numFmtId="0" fontId="21" fillId="8" borderId="19" xfId="0" applyFont="1" applyFill="1" applyBorder="1" applyAlignment="1">
      <alignment vertical="center" wrapText="1"/>
    </xf>
    <xf numFmtId="0" fontId="21" fillId="19" borderId="8" xfId="0" applyFont="1" applyFill="1" applyBorder="1" applyAlignment="1">
      <alignment horizontal="center" vertical="center"/>
    </xf>
    <xf numFmtId="0" fontId="21" fillId="17" borderId="19" xfId="0" applyFont="1" applyFill="1" applyBorder="1" applyAlignment="1">
      <alignment vertical="center" wrapText="1"/>
    </xf>
    <xf numFmtId="0" fontId="19" fillId="20" borderId="20" xfId="0" applyFont="1" applyFill="1" applyBorder="1" applyAlignment="1">
      <alignment horizontal="center" vertical="center" wrapText="1"/>
    </xf>
    <xf numFmtId="0" fontId="21" fillId="18" borderId="8" xfId="0" applyFont="1" applyFill="1" applyBorder="1" applyAlignment="1">
      <alignment horizontal="center"/>
    </xf>
    <xf numFmtId="0" fontId="21" fillId="8" borderId="11" xfId="0" applyFont="1" applyFill="1" applyBorder="1" applyAlignment="1">
      <alignment vertical="center" wrapText="1"/>
    </xf>
    <xf numFmtId="0" fontId="21" fillId="18" borderId="8" xfId="0" applyFont="1" applyFill="1" applyBorder="1" applyAlignment="1">
      <alignment horizontal="center" wrapText="1"/>
    </xf>
    <xf numFmtId="0" fontId="21" fillId="18" borderId="8" xfId="0" applyFont="1" applyFill="1" applyBorder="1" applyAlignment="1">
      <alignment horizontal="center" vertical="center" wrapText="1"/>
    </xf>
    <xf numFmtId="0" fontId="21" fillId="8" borderId="22" xfId="0" applyFont="1" applyFill="1" applyBorder="1" applyAlignment="1">
      <alignment horizontal="left" vertical="center" wrapText="1"/>
    </xf>
    <xf numFmtId="9" fontId="19" fillId="8" borderId="1" xfId="0" applyNumberFormat="1" applyFont="1" applyFill="1" applyBorder="1" applyAlignment="1">
      <alignment horizontal="center" vertical="center" wrapText="1"/>
    </xf>
    <xf numFmtId="0" fontId="21" fillId="8" borderId="1" xfId="0" applyFont="1" applyFill="1" applyBorder="1" applyAlignment="1" applyProtection="1">
      <alignment horizontal="justify" vertical="center" wrapText="1"/>
      <protection locked="0"/>
    </xf>
    <xf numFmtId="9" fontId="19" fillId="8" borderId="1" xfId="1" applyFont="1" applyFill="1" applyBorder="1" applyAlignment="1" applyProtection="1">
      <alignment horizontal="center" vertical="center" wrapText="1"/>
    </xf>
    <xf numFmtId="9" fontId="20" fillId="0" borderId="1" xfId="0" applyNumberFormat="1" applyFont="1" applyBorder="1" applyAlignment="1">
      <alignment horizontal="center" vertical="center" wrapText="1"/>
    </xf>
    <xf numFmtId="0" fontId="22" fillId="0" borderId="1" xfId="0" applyFont="1" applyBorder="1" applyAlignment="1" applyProtection="1">
      <alignment horizontal="center" vertical="center" wrapText="1"/>
      <protection locked="0"/>
    </xf>
    <xf numFmtId="9" fontId="20" fillId="10" borderId="1" xfId="0" applyNumberFormat="1" applyFont="1" applyFill="1" applyBorder="1" applyAlignment="1">
      <alignment horizontal="center" vertical="center" wrapText="1"/>
    </xf>
    <xf numFmtId="0" fontId="22" fillId="10" borderId="1" xfId="0" applyFont="1" applyFill="1" applyBorder="1" applyAlignment="1" applyProtection="1">
      <alignment horizontal="center" wrapText="1"/>
      <protection locked="0"/>
    </xf>
    <xf numFmtId="9" fontId="19" fillId="10" borderId="1" xfId="1" applyFont="1" applyFill="1" applyBorder="1" applyAlignment="1" applyProtection="1">
      <alignment horizontal="center" vertical="center" wrapText="1"/>
    </xf>
    <xf numFmtId="1" fontId="20" fillId="0" borderId="3" xfId="0" applyNumberFormat="1" applyFont="1" applyBorder="1" applyAlignment="1" applyProtection="1">
      <alignment horizontal="center" vertical="center" wrapText="1"/>
      <protection locked="0"/>
    </xf>
    <xf numFmtId="9" fontId="20" fillId="0" borderId="1" xfId="1" applyFont="1" applyFill="1" applyBorder="1" applyAlignment="1" applyProtection="1">
      <alignment horizontal="center" vertical="center" wrapText="1"/>
    </xf>
    <xf numFmtId="0" fontId="22" fillId="0" borderId="1" xfId="0" applyFont="1" applyBorder="1" applyAlignment="1" applyProtection="1">
      <alignment horizontal="justify" vertical="center" wrapText="1"/>
      <protection locked="0"/>
    </xf>
    <xf numFmtId="0" fontId="20" fillId="0" borderId="3" xfId="0" applyFont="1" applyBorder="1" applyAlignment="1">
      <alignment horizontal="center" vertical="center" wrapText="1"/>
    </xf>
    <xf numFmtId="0" fontId="23" fillId="0" borderId="1" xfId="0" applyFont="1" applyBorder="1" applyAlignment="1">
      <alignment horizontal="center" vertical="center" wrapText="1"/>
    </xf>
    <xf numFmtId="9" fontId="20" fillId="0" borderId="1" xfId="1" applyFont="1" applyFill="1" applyBorder="1" applyAlignment="1">
      <alignment horizontal="center" vertical="center" wrapText="1"/>
    </xf>
    <xf numFmtId="0" fontId="22" fillId="0" borderId="1" xfId="0" applyFont="1" applyBorder="1" applyAlignment="1">
      <alignment horizontal="center" vertical="center" wrapText="1"/>
    </xf>
    <xf numFmtId="9" fontId="22" fillId="0" borderId="1" xfId="1" applyFont="1" applyFill="1" applyBorder="1" applyAlignment="1">
      <alignment horizontal="center" vertical="center" wrapText="1"/>
    </xf>
    <xf numFmtId="0" fontId="20" fillId="0" borderId="1" xfId="0" applyFont="1" applyBorder="1" applyAlignment="1">
      <alignment horizontal="left" vertical="center" wrapText="1"/>
    </xf>
    <xf numFmtId="0" fontId="24" fillId="0" borderId="1" xfId="0" applyFont="1" applyBorder="1" applyAlignment="1">
      <alignment horizontal="center" vertical="center" wrapText="1"/>
    </xf>
    <xf numFmtId="9" fontId="22" fillId="0" borderId="1" xfId="0" applyNumberFormat="1" applyFont="1" applyBorder="1" applyAlignment="1">
      <alignment horizontal="center" vertical="center" wrapText="1"/>
    </xf>
    <xf numFmtId="0" fontId="22" fillId="0" borderId="1" xfId="0" applyFont="1" applyBorder="1" applyAlignment="1">
      <alignment vertical="center" wrapText="1"/>
    </xf>
    <xf numFmtId="3" fontId="24" fillId="0" borderId="1" xfId="2130" applyNumberFormat="1" applyFont="1" applyBorder="1" applyAlignment="1">
      <alignment horizontal="center" vertical="center" wrapText="1"/>
    </xf>
    <xf numFmtId="9" fontId="20" fillId="0" borderId="23" xfId="1" applyFont="1" applyFill="1" applyBorder="1" applyAlignment="1" applyProtection="1">
      <alignment horizontal="center" vertical="center" wrapText="1"/>
    </xf>
    <xf numFmtId="1" fontId="22" fillId="0" borderId="1" xfId="0" applyNumberFormat="1" applyFont="1" applyBorder="1" applyAlignment="1" applyProtection="1">
      <alignment horizontal="center" vertical="center" wrapText="1"/>
      <protection locked="0"/>
    </xf>
    <xf numFmtId="0" fontId="21" fillId="0" borderId="0" xfId="0" applyFont="1" applyAlignment="1" applyProtection="1">
      <alignment wrapText="1"/>
      <protection locked="0"/>
    </xf>
    <xf numFmtId="1" fontId="21" fillId="0" borderId="1" xfId="0" applyNumberFormat="1" applyFont="1" applyBorder="1" applyAlignment="1" applyProtection="1">
      <alignment horizontal="center" vertical="center" wrapText="1"/>
      <protection locked="0"/>
    </xf>
    <xf numFmtId="9" fontId="19" fillId="0" borderId="1" xfId="0" applyNumberFormat="1" applyFont="1" applyBorder="1" applyAlignment="1">
      <alignment horizontal="center" vertical="center" wrapText="1"/>
    </xf>
    <xf numFmtId="0" fontId="21" fillId="0" borderId="1" xfId="0" applyFont="1" applyBorder="1" applyAlignment="1" applyProtection="1">
      <alignment horizontal="center" vertical="center" wrapText="1"/>
      <protection locked="0"/>
    </xf>
    <xf numFmtId="0" fontId="22" fillId="0" borderId="1" xfId="0" applyFont="1" applyBorder="1" applyAlignment="1">
      <alignment horizontal="center" vertical="top" wrapText="1"/>
    </xf>
    <xf numFmtId="1" fontId="22" fillId="0" borderId="1" xfId="0" applyNumberFormat="1" applyFont="1" applyBorder="1" applyAlignment="1">
      <alignment horizontal="center" vertical="center" wrapText="1"/>
    </xf>
    <xf numFmtId="49" fontId="21" fillId="0" borderId="1" xfId="0" applyNumberFormat="1" applyFont="1" applyBorder="1" applyAlignment="1" applyProtection="1">
      <alignment horizontal="center" vertical="center" wrapText="1"/>
      <protection locked="0"/>
    </xf>
    <xf numFmtId="9" fontId="22" fillId="0" borderId="1" xfId="1" applyFont="1" applyFill="1" applyBorder="1" applyAlignment="1" applyProtection="1">
      <alignment horizontal="center" vertical="center" wrapText="1"/>
    </xf>
    <xf numFmtId="0" fontId="18" fillId="0" borderId="1" xfId="0" applyFont="1" applyBorder="1" applyAlignment="1">
      <alignment horizontal="center" vertical="center"/>
    </xf>
    <xf numFmtId="0" fontId="0" fillId="0" borderId="0" xfId="0" applyAlignment="1">
      <alignment horizontal="justify" vertical="center"/>
    </xf>
    <xf numFmtId="0" fontId="0" fillId="0" borderId="0" xfId="0" applyAlignment="1">
      <alignment wrapText="1"/>
    </xf>
    <xf numFmtId="0" fontId="0" fillId="2" borderId="0" xfId="0" applyFill="1" applyAlignment="1" applyProtection="1">
      <alignment vertical="center" wrapText="1"/>
      <protection locked="0"/>
    </xf>
    <xf numFmtId="0" fontId="0" fillId="0" borderId="0" xfId="0" applyAlignment="1">
      <alignment horizontal="center" wrapText="1"/>
    </xf>
    <xf numFmtId="0" fontId="0" fillId="0" borderId="0" xfId="0" applyAlignment="1" applyProtection="1">
      <alignment vertical="center" wrapText="1"/>
      <protection locked="0"/>
    </xf>
    <xf numFmtId="0" fontId="0" fillId="0" borderId="0" xfId="0" applyAlignment="1" applyProtection="1">
      <alignment wrapText="1"/>
      <protection locked="0"/>
    </xf>
    <xf numFmtId="0" fontId="0" fillId="0" borderId="0" xfId="0" applyAlignment="1" applyProtection="1">
      <alignment horizontal="center" wrapText="1"/>
      <protection locked="0"/>
    </xf>
    <xf numFmtId="49" fontId="0" fillId="0" borderId="0" xfId="0" applyNumberFormat="1" applyAlignment="1" applyProtection="1">
      <alignment wrapText="1"/>
      <protection locked="0"/>
    </xf>
    <xf numFmtId="0" fontId="25" fillId="0" borderId="0" xfId="0" applyFont="1" applyAlignment="1" applyProtection="1">
      <alignment wrapText="1"/>
      <protection locked="0"/>
    </xf>
    <xf numFmtId="0" fontId="0" fillId="0" borderId="0" xfId="0" applyAlignment="1" applyProtection="1">
      <alignment horizontal="left" wrapText="1"/>
      <protection locked="0"/>
    </xf>
    <xf numFmtId="0" fontId="0" fillId="2" borderId="0" xfId="0" applyFill="1" applyAlignment="1" applyProtection="1">
      <alignment wrapText="1"/>
      <protection locked="0"/>
    </xf>
    <xf numFmtId="0" fontId="20" fillId="21" borderId="30" xfId="0" applyFont="1" applyFill="1" applyBorder="1" applyAlignment="1">
      <alignment horizontal="center" vertical="center" wrapText="1"/>
    </xf>
    <xf numFmtId="0" fontId="20" fillId="21" borderId="13" xfId="0" applyFont="1" applyFill="1" applyBorder="1" applyAlignment="1">
      <alignment horizontal="center" vertical="center" wrapText="1"/>
    </xf>
    <xf numFmtId="0" fontId="20" fillId="22" borderId="14" xfId="0" applyFont="1" applyFill="1" applyBorder="1" applyAlignment="1">
      <alignment horizontal="center" vertical="center" wrapText="1"/>
    </xf>
    <xf numFmtId="0" fontId="0" fillId="23" borderId="1" xfId="0" applyFill="1" applyBorder="1" applyAlignment="1" applyProtection="1">
      <alignment horizontal="center" vertical="center" wrapText="1"/>
      <protection locked="0"/>
    </xf>
    <xf numFmtId="0" fontId="22" fillId="23" borderId="3" xfId="0" applyFont="1" applyFill="1" applyBorder="1" applyAlignment="1">
      <alignment horizontal="center" vertical="center" wrapText="1"/>
    </xf>
    <xf numFmtId="0" fontId="22" fillId="2" borderId="1" xfId="0" applyFont="1" applyFill="1" applyBorder="1" applyAlignment="1">
      <alignment horizontal="center" vertical="center" wrapText="1"/>
    </xf>
    <xf numFmtId="0" fontId="22" fillId="2" borderId="1" xfId="0" applyFont="1" applyFill="1" applyBorder="1" applyAlignment="1">
      <alignment horizontal="left" vertical="top" wrapText="1"/>
    </xf>
    <xf numFmtId="0" fontId="22" fillId="2" borderId="1" xfId="0" applyFont="1" applyFill="1" applyBorder="1" applyAlignment="1">
      <alignment horizontal="justify" vertical="center" wrapText="1"/>
    </xf>
    <xf numFmtId="0" fontId="22" fillId="2" borderId="5" xfId="0" applyFont="1" applyFill="1" applyBorder="1" applyAlignment="1">
      <alignment horizontal="center" vertical="center" wrapText="1"/>
    </xf>
    <xf numFmtId="0" fontId="21" fillId="2" borderId="1" xfId="0" applyFont="1" applyFill="1" applyBorder="1" applyAlignment="1">
      <alignment horizontal="center" vertical="center" wrapText="1"/>
    </xf>
    <xf numFmtId="0" fontId="22" fillId="23" borderId="3" xfId="2127" applyFont="1" applyFill="1" applyBorder="1" applyAlignment="1">
      <alignment horizontal="center" vertical="center" wrapText="1"/>
    </xf>
    <xf numFmtId="0" fontId="22" fillId="2" borderId="1" xfId="0" applyFont="1" applyFill="1" applyBorder="1" applyAlignment="1">
      <alignment vertical="center" wrapText="1" readingOrder="1"/>
    </xf>
    <xf numFmtId="0" fontId="22" fillId="2" borderId="1" xfId="0" applyFont="1" applyFill="1" applyBorder="1" applyAlignment="1">
      <alignment horizontal="justify" vertical="center" wrapText="1" readingOrder="1"/>
    </xf>
    <xf numFmtId="0" fontId="22" fillId="2" borderId="1" xfId="0" applyFont="1" applyFill="1" applyBorder="1" applyAlignment="1">
      <alignment vertical="center" wrapText="1"/>
    </xf>
    <xf numFmtId="0" fontId="22" fillId="23" borderId="15" xfId="2127" applyFont="1" applyFill="1" applyBorder="1" applyAlignment="1">
      <alignment vertical="center" wrapText="1"/>
    </xf>
    <xf numFmtId="167" fontId="22" fillId="0" borderId="1" xfId="0" applyNumberFormat="1" applyFont="1" applyBorder="1" applyAlignment="1" applyProtection="1">
      <alignment horizontal="center" vertical="center" wrapText="1"/>
      <protection locked="0"/>
    </xf>
    <xf numFmtId="0" fontId="0" fillId="2" borderId="1" xfId="0" applyFill="1" applyBorder="1" applyAlignment="1">
      <alignment horizontal="center" vertical="center" wrapText="1"/>
    </xf>
    <xf numFmtId="0" fontId="22" fillId="2" borderId="1" xfId="2128" applyFont="1" applyFill="1" applyBorder="1" applyAlignment="1">
      <alignment horizontal="center" vertical="center" wrapText="1"/>
    </xf>
    <xf numFmtId="0" fontId="22" fillId="2" borderId="1" xfId="2128" applyFont="1" applyFill="1" applyBorder="1" applyAlignment="1">
      <alignment horizontal="justify" vertical="center" wrapText="1"/>
    </xf>
    <xf numFmtId="0" fontId="22" fillId="2" borderId="1" xfId="2128" applyFont="1" applyFill="1" applyBorder="1" applyAlignment="1">
      <alignment horizontal="left" vertical="center" wrapText="1"/>
    </xf>
    <xf numFmtId="0" fontId="0" fillId="23" borderId="1" xfId="0" applyFill="1" applyBorder="1" applyAlignment="1" applyProtection="1">
      <alignment vertical="center" wrapText="1"/>
      <protection locked="0"/>
    </xf>
    <xf numFmtId="0" fontId="22" fillId="2" borderId="1" xfId="0" applyFont="1" applyFill="1" applyBorder="1" applyAlignment="1">
      <alignment horizontal="left" vertical="center" wrapText="1"/>
    </xf>
    <xf numFmtId="1" fontId="22" fillId="2" borderId="1" xfId="0" applyNumberFormat="1" applyFont="1" applyFill="1" applyBorder="1" applyAlignment="1">
      <alignment horizontal="center" vertical="center" wrapText="1"/>
    </xf>
    <xf numFmtId="9" fontId="22" fillId="2" borderId="1" xfId="0" applyNumberFormat="1" applyFont="1" applyFill="1" applyBorder="1" applyAlignment="1">
      <alignment horizontal="center" vertical="center" wrapText="1"/>
    </xf>
    <xf numFmtId="0" fontId="21" fillId="0" borderId="1" xfId="0" applyFont="1" applyBorder="1" applyAlignment="1">
      <alignment horizontal="center" vertical="center" wrapText="1"/>
    </xf>
    <xf numFmtId="0" fontId="22" fillId="0" borderId="5" xfId="0" applyFont="1" applyBorder="1" applyAlignment="1">
      <alignment horizontal="center" vertical="center" wrapText="1"/>
    </xf>
    <xf numFmtId="0" fontId="22" fillId="2" borderId="1" xfId="0" applyFont="1" applyFill="1" applyBorder="1" applyAlignment="1" applyProtection="1">
      <alignment horizontal="center" vertical="center" wrapText="1"/>
      <protection locked="0"/>
    </xf>
    <xf numFmtId="0" fontId="21" fillId="0" borderId="1" xfId="0" applyFont="1" applyBorder="1" applyAlignment="1">
      <alignment horizontal="justify" vertical="center" wrapText="1"/>
    </xf>
    <xf numFmtId="0" fontId="21" fillId="0" borderId="1" xfId="0" applyFont="1" applyBorder="1" applyAlignment="1">
      <alignment vertical="center" wrapText="1"/>
    </xf>
    <xf numFmtId="0" fontId="20" fillId="24" borderId="5" xfId="0" applyFont="1" applyFill="1" applyBorder="1" applyAlignment="1">
      <alignment horizontal="center" vertical="center" wrapText="1"/>
    </xf>
    <xf numFmtId="49" fontId="20" fillId="22" borderId="6" xfId="0" applyNumberFormat="1" applyFont="1" applyFill="1" applyBorder="1" applyAlignment="1">
      <alignment horizontal="center" vertical="center" wrapText="1"/>
    </xf>
    <xf numFmtId="0" fontId="20" fillId="22" borderId="5" xfId="0" applyFont="1" applyFill="1" applyBorder="1" applyAlignment="1">
      <alignment horizontal="center" vertical="center" wrapText="1"/>
    </xf>
    <xf numFmtId="0" fontId="20" fillId="24" borderId="36" xfId="0" applyFont="1" applyFill="1" applyBorder="1" applyAlignment="1">
      <alignment horizontal="center" vertical="center" wrapText="1"/>
    </xf>
    <xf numFmtId="49" fontId="20" fillId="24" borderId="5" xfId="0" applyNumberFormat="1" applyFont="1" applyFill="1" applyBorder="1" applyAlignment="1">
      <alignment horizontal="center" vertical="center" wrapText="1"/>
    </xf>
    <xf numFmtId="1" fontId="22" fillId="2" borderId="1" xfId="0" applyNumberFormat="1" applyFont="1" applyFill="1" applyBorder="1" applyAlignment="1" applyProtection="1">
      <alignment horizontal="center" vertical="center" wrapText="1"/>
      <protection locked="0"/>
    </xf>
    <xf numFmtId="0" fontId="22" fillId="2" borderId="1" xfId="0" applyFont="1" applyFill="1" applyBorder="1" applyAlignment="1" applyProtection="1">
      <alignment horizontal="left" vertical="center" wrapText="1"/>
      <protection locked="0"/>
    </xf>
    <xf numFmtId="1" fontId="22" fillId="2" borderId="3" xfId="0" applyNumberFormat="1" applyFont="1" applyFill="1" applyBorder="1" applyAlignment="1" applyProtection="1">
      <alignment horizontal="center" vertical="center" wrapText="1"/>
      <protection locked="0"/>
    </xf>
    <xf numFmtId="0" fontId="22" fillId="0" borderId="1" xfId="0" applyFont="1" applyBorder="1" applyAlignment="1" applyProtection="1">
      <alignment horizontal="left" vertical="center" wrapText="1"/>
      <protection locked="0"/>
    </xf>
    <xf numFmtId="1" fontId="22" fillId="0" borderId="3" xfId="0" applyNumberFormat="1" applyFont="1" applyBorder="1" applyAlignment="1" applyProtection="1">
      <alignment horizontal="center" vertical="center" wrapText="1"/>
      <protection locked="0"/>
    </xf>
    <xf numFmtId="0" fontId="22" fillId="2" borderId="1" xfId="0" applyFont="1" applyFill="1" applyBorder="1" applyAlignment="1" applyProtection="1">
      <alignment vertical="center" wrapText="1"/>
      <protection locked="0"/>
    </xf>
    <xf numFmtId="1" fontId="21" fillId="2" borderId="1" xfId="0" applyNumberFormat="1" applyFont="1" applyFill="1" applyBorder="1" applyAlignment="1" applyProtection="1">
      <alignment horizontal="center" vertical="center" wrapText="1"/>
      <protection locked="0"/>
    </xf>
    <xf numFmtId="1" fontId="21" fillId="0" borderId="3" xfId="0" applyNumberFormat="1" applyFont="1" applyBorder="1" applyAlignment="1" applyProtection="1">
      <alignment horizontal="center" vertical="center" wrapText="1"/>
      <protection locked="0"/>
    </xf>
    <xf numFmtId="49" fontId="22" fillId="0" borderId="1" xfId="0" applyNumberFormat="1" applyFont="1" applyBorder="1" applyAlignment="1" applyProtection="1">
      <alignment horizontal="left" vertical="center" wrapText="1"/>
      <protection locked="0"/>
    </xf>
    <xf numFmtId="49" fontId="22" fillId="0" borderId="1" xfId="0" applyNumberFormat="1" applyFont="1" applyBorder="1" applyAlignment="1" applyProtection="1">
      <alignment vertical="center" wrapText="1"/>
      <protection locked="0"/>
    </xf>
    <xf numFmtId="0" fontId="22" fillId="0" borderId="1" xfId="0" applyFont="1" applyBorder="1" applyAlignment="1" applyProtection="1">
      <alignment wrapText="1"/>
      <protection locked="0"/>
    </xf>
    <xf numFmtId="49" fontId="21" fillId="0" borderId="1" xfId="0" applyNumberFormat="1" applyFont="1" applyBorder="1" applyAlignment="1">
      <alignment vertical="center" wrapText="1"/>
    </xf>
    <xf numFmtId="0" fontId="21" fillId="0" borderId="1" xfId="0" applyFont="1" applyBorder="1" applyAlignment="1" applyProtection="1">
      <alignment horizontal="left" wrapText="1"/>
      <protection locked="0"/>
    </xf>
    <xf numFmtId="0" fontId="21" fillId="0" borderId="1" xfId="0" applyFont="1" applyBorder="1" applyAlignment="1" applyProtection="1">
      <alignment horizontal="left" vertical="center" wrapText="1"/>
      <protection locked="0"/>
    </xf>
    <xf numFmtId="0" fontId="21" fillId="0" borderId="1" xfId="0" applyFont="1" applyBorder="1" applyAlignment="1" applyProtection="1">
      <alignment vertical="center" wrapText="1"/>
      <protection locked="0"/>
    </xf>
    <xf numFmtId="167" fontId="22" fillId="2" borderId="1" xfId="0" applyNumberFormat="1" applyFont="1" applyFill="1" applyBorder="1" applyAlignment="1" applyProtection="1">
      <alignment horizontal="center" vertical="center" wrapText="1"/>
      <protection locked="0"/>
    </xf>
    <xf numFmtId="0" fontId="22" fillId="0" borderId="1" xfId="0" applyFont="1" applyBorder="1" applyAlignment="1" applyProtection="1">
      <alignment vertical="center" wrapText="1"/>
      <protection locked="0"/>
    </xf>
    <xf numFmtId="9" fontId="20" fillId="2" borderId="1" xfId="0" applyNumberFormat="1" applyFont="1" applyFill="1" applyBorder="1" applyAlignment="1">
      <alignment horizontal="center" vertical="center" wrapText="1"/>
    </xf>
    <xf numFmtId="1" fontId="0" fillId="0" borderId="1" xfId="0" applyNumberFormat="1" applyBorder="1" applyAlignment="1" applyProtection="1">
      <alignment horizontal="center" vertical="center" wrapText="1"/>
      <protection locked="0"/>
    </xf>
    <xf numFmtId="1" fontId="21" fillId="0" borderId="5" xfId="0" applyNumberFormat="1" applyFont="1" applyBorder="1" applyAlignment="1" applyProtection="1">
      <alignment vertical="center" wrapText="1"/>
      <protection locked="0"/>
    </xf>
    <xf numFmtId="9" fontId="20" fillId="0" borderId="1" xfId="0" applyNumberFormat="1" applyFont="1" applyBorder="1" applyAlignment="1">
      <alignment vertical="center" wrapText="1"/>
    </xf>
    <xf numFmtId="0" fontId="20" fillId="25" borderId="14" xfId="0" applyFont="1" applyFill="1" applyBorder="1" applyAlignment="1">
      <alignment horizontal="center" vertical="center" wrapText="1"/>
    </xf>
    <xf numFmtId="49" fontId="20" fillId="25" borderId="6" xfId="0" applyNumberFormat="1" applyFont="1" applyFill="1" applyBorder="1" applyAlignment="1">
      <alignment horizontal="center" vertical="center" wrapText="1"/>
    </xf>
    <xf numFmtId="0" fontId="20" fillId="25" borderId="5" xfId="0" applyFont="1" applyFill="1" applyBorder="1" applyAlignment="1">
      <alignment horizontal="center" vertical="center" wrapText="1"/>
    </xf>
    <xf numFmtId="0" fontId="20" fillId="26" borderId="14" xfId="0" applyFont="1" applyFill="1" applyBorder="1" applyAlignment="1">
      <alignment horizontal="center" vertical="center" wrapText="1"/>
    </xf>
    <xf numFmtId="49" fontId="20" fillId="26" borderId="6" xfId="0" applyNumberFormat="1" applyFont="1" applyFill="1" applyBorder="1" applyAlignment="1">
      <alignment horizontal="center" vertical="center" wrapText="1"/>
    </xf>
    <xf numFmtId="9" fontId="22" fillId="2" borderId="1" xfId="1" applyFont="1" applyFill="1" applyBorder="1" applyAlignment="1" applyProtection="1">
      <alignment horizontal="center" vertical="center" wrapText="1"/>
    </xf>
    <xf numFmtId="49" fontId="22" fillId="0" borderId="1" xfId="0" applyNumberFormat="1" applyFont="1" applyBorder="1" applyAlignment="1" applyProtection="1">
      <alignment wrapText="1"/>
      <protection locked="0"/>
    </xf>
    <xf numFmtId="49" fontId="21" fillId="2" borderId="1" xfId="0" applyNumberFormat="1" applyFont="1" applyFill="1" applyBorder="1" applyAlignment="1" applyProtection="1">
      <alignment horizontal="center" vertical="center" wrapText="1"/>
      <protection locked="0"/>
    </xf>
    <xf numFmtId="1" fontId="21" fillId="0" borderId="1" xfId="0" applyNumberFormat="1" applyFont="1" applyBorder="1" applyAlignment="1">
      <alignment horizontal="center" vertical="center" wrapText="1"/>
    </xf>
    <xf numFmtId="168" fontId="22" fillId="2" borderId="1" xfId="0" applyNumberFormat="1" applyFont="1" applyFill="1" applyBorder="1" applyAlignment="1">
      <alignment horizontal="center" vertical="center" wrapText="1"/>
    </xf>
    <xf numFmtId="168" fontId="22" fillId="0" borderId="1" xfId="1" applyNumberFormat="1" applyFont="1" applyFill="1" applyBorder="1" applyAlignment="1" applyProtection="1">
      <alignment horizontal="center" vertical="center" wrapText="1"/>
    </xf>
    <xf numFmtId="0" fontId="21" fillId="0" borderId="1" xfId="0" applyFont="1" applyBorder="1" applyAlignment="1" applyProtection="1">
      <alignment wrapText="1"/>
      <protection locked="0"/>
    </xf>
    <xf numFmtId="1" fontId="22" fillId="2" borderId="1" xfId="0" applyNumberFormat="1" applyFont="1" applyFill="1" applyBorder="1" applyAlignment="1" applyProtection="1">
      <alignment wrapText="1"/>
      <protection locked="0"/>
    </xf>
    <xf numFmtId="1" fontId="0" fillId="0" borderId="1" xfId="0" applyNumberFormat="1" applyBorder="1" applyAlignment="1">
      <alignment horizontal="center" vertical="center" wrapText="1"/>
    </xf>
    <xf numFmtId="9" fontId="20" fillId="0" borderId="1" xfId="1" applyFont="1" applyFill="1" applyBorder="1" applyAlignment="1" applyProtection="1">
      <alignment vertical="center" wrapText="1"/>
    </xf>
    <xf numFmtId="1" fontId="22" fillId="0" borderId="1" xfId="0" applyNumberFormat="1" applyFont="1" applyBorder="1" applyAlignment="1">
      <alignment vertical="center" wrapText="1"/>
    </xf>
    <xf numFmtId="1" fontId="21" fillId="0" borderId="1" xfId="0" applyNumberFormat="1" applyFont="1" applyBorder="1" applyAlignment="1" applyProtection="1">
      <alignment vertical="center" wrapText="1"/>
      <protection locked="0"/>
    </xf>
    <xf numFmtId="0" fontId="21" fillId="0" borderId="0" xfId="0" applyFont="1" applyAlignment="1">
      <alignment wrapText="1"/>
    </xf>
    <xf numFmtId="0" fontId="20" fillId="26" borderId="5" xfId="0" applyFont="1" applyFill="1" applyBorder="1" applyAlignment="1">
      <alignment horizontal="center" vertical="center" wrapText="1"/>
    </xf>
    <xf numFmtId="0" fontId="21" fillId="0" borderId="0" xfId="0" applyFont="1" applyAlignment="1">
      <alignment horizontal="center" wrapText="1"/>
    </xf>
    <xf numFmtId="0" fontId="22" fillId="0" borderId="1" xfId="0" applyFont="1" applyBorder="1" applyAlignment="1" applyProtection="1">
      <alignment horizontal="left" wrapText="1"/>
      <protection locked="0"/>
    </xf>
    <xf numFmtId="0" fontId="22" fillId="2" borderId="1" xfId="0" applyFont="1" applyFill="1" applyBorder="1" applyAlignment="1" applyProtection="1">
      <alignment wrapText="1"/>
      <protection locked="0"/>
    </xf>
    <xf numFmtId="0" fontId="21" fillId="2" borderId="1" xfId="0" applyFont="1" applyFill="1" applyBorder="1" applyAlignment="1" applyProtection="1">
      <alignment horizontal="center" vertical="center" wrapText="1"/>
      <protection locked="0"/>
    </xf>
    <xf numFmtId="1" fontId="21" fillId="0" borderId="33" xfId="0" applyNumberFormat="1" applyFont="1" applyBorder="1" applyAlignment="1" applyProtection="1">
      <alignment horizontal="center" vertical="center" wrapText="1"/>
      <protection locked="0"/>
    </xf>
    <xf numFmtId="1" fontId="21" fillId="0" borderId="41" xfId="0" applyNumberFormat="1" applyFont="1" applyBorder="1" applyAlignment="1" applyProtection="1">
      <alignment horizontal="center" vertical="center" wrapText="1"/>
      <protection locked="0"/>
    </xf>
    <xf numFmtId="1" fontId="0" fillId="0" borderId="12" xfId="0" applyNumberFormat="1" applyBorder="1" applyAlignment="1">
      <alignment horizontal="center" vertical="center" wrapText="1"/>
    </xf>
    <xf numFmtId="1" fontId="0" fillId="0" borderId="33" xfId="0" applyNumberFormat="1" applyBorder="1" applyAlignment="1" applyProtection="1">
      <alignment horizontal="center" vertical="center" wrapText="1"/>
      <protection locked="0"/>
    </xf>
    <xf numFmtId="0" fontId="27" fillId="0" borderId="1" xfId="0" applyFont="1" applyBorder="1" applyAlignment="1">
      <alignment horizontal="center" vertical="center" wrapText="1"/>
    </xf>
    <xf numFmtId="0" fontId="28" fillId="0" borderId="1" xfId="0" applyFont="1" applyBorder="1" applyAlignment="1">
      <alignment horizontal="center" vertical="top" wrapText="1"/>
    </xf>
    <xf numFmtId="0" fontId="21" fillId="0" borderId="1" xfId="0" applyFont="1" applyBorder="1" applyAlignment="1">
      <alignment vertical="top" wrapText="1"/>
    </xf>
    <xf numFmtId="1" fontId="0" fillId="0" borderId="12" xfId="0" applyNumberFormat="1" applyBorder="1" applyAlignment="1" applyProtection="1">
      <alignment horizontal="center" vertical="center" wrapText="1"/>
      <protection locked="0"/>
    </xf>
    <xf numFmtId="9" fontId="20" fillId="2" borderId="12" xfId="0" applyNumberFormat="1" applyFont="1" applyFill="1" applyBorder="1" applyAlignment="1">
      <alignment horizontal="center" vertical="center" wrapText="1"/>
    </xf>
    <xf numFmtId="9" fontId="20" fillId="2" borderId="1" xfId="0" applyNumberFormat="1" applyFont="1" applyFill="1" applyBorder="1" applyAlignment="1">
      <alignment vertical="center" wrapText="1"/>
    </xf>
    <xf numFmtId="1" fontId="22" fillId="2" borderId="1" xfId="0" applyNumberFormat="1" applyFont="1" applyFill="1" applyBorder="1" applyAlignment="1">
      <alignment vertical="center" wrapText="1"/>
    </xf>
    <xf numFmtId="1" fontId="0" fillId="2" borderId="1" xfId="0" applyNumberFormat="1" applyFill="1" applyBorder="1" applyAlignment="1" applyProtection="1">
      <alignment vertical="center" wrapText="1"/>
      <protection locked="0"/>
    </xf>
    <xf numFmtId="9" fontId="22" fillId="0" borderId="39" xfId="1" applyFont="1" applyFill="1" applyBorder="1" applyAlignment="1" applyProtection="1">
      <alignment horizontal="center" vertical="center" wrapText="1"/>
    </xf>
    <xf numFmtId="9" fontId="22" fillId="0" borderId="23" xfId="1" applyFont="1" applyFill="1" applyBorder="1" applyAlignment="1" applyProtection="1">
      <alignment horizontal="center" vertical="center" wrapText="1"/>
    </xf>
    <xf numFmtId="1" fontId="21" fillId="0" borderId="42" xfId="0" applyNumberFormat="1" applyFont="1" applyBorder="1" applyAlignment="1" applyProtection="1">
      <alignment horizontal="center" vertical="center" wrapText="1"/>
      <protection locked="0"/>
    </xf>
    <xf numFmtId="9" fontId="22" fillId="0" borderId="42" xfId="0" applyNumberFormat="1" applyFont="1" applyBorder="1" applyAlignment="1">
      <alignment horizontal="center" vertical="center" wrapText="1"/>
    </xf>
    <xf numFmtId="9" fontId="22" fillId="0" borderId="43" xfId="1" applyFont="1" applyFill="1" applyBorder="1" applyAlignment="1" applyProtection="1">
      <alignment horizontal="center" vertical="center" wrapText="1"/>
    </xf>
    <xf numFmtId="0" fontId="0" fillId="0" borderId="1" xfId="0" applyBorder="1" applyAlignment="1">
      <alignment horizontal="left" vertical="top" wrapText="1"/>
    </xf>
    <xf numFmtId="0" fontId="0" fillId="0" borderId="1" xfId="0" applyBorder="1" applyAlignment="1">
      <alignment vertical="top" wrapText="1"/>
    </xf>
    <xf numFmtId="0" fontId="0" fillId="0" borderId="1" xfId="0" applyBorder="1" applyAlignment="1" applyProtection="1">
      <alignment horizontal="left" vertical="top" wrapText="1"/>
      <protection locked="0"/>
    </xf>
    <xf numFmtId="9" fontId="20" fillId="0" borderId="39" xfId="1" applyFont="1" applyFill="1" applyBorder="1" applyAlignment="1" applyProtection="1">
      <alignment horizontal="center" vertical="center" wrapText="1"/>
    </xf>
    <xf numFmtId="0" fontId="0" fillId="0" borderId="1" xfId="0" applyBorder="1" applyAlignment="1" applyProtection="1">
      <alignment vertical="top" wrapText="1"/>
      <protection locked="0"/>
    </xf>
    <xf numFmtId="0" fontId="0" fillId="0" borderId="0" xfId="0" applyAlignment="1" applyProtection="1">
      <alignment vertical="top" wrapText="1"/>
      <protection locked="0"/>
    </xf>
    <xf numFmtId="0" fontId="0" fillId="2" borderId="1" xfId="0" applyFill="1" applyBorder="1" applyAlignment="1">
      <alignment vertical="top" wrapText="1"/>
    </xf>
    <xf numFmtId="3" fontId="0" fillId="0" borderId="1" xfId="0" applyNumberFormat="1" applyBorder="1" applyAlignment="1" applyProtection="1">
      <alignment horizontal="center" vertical="center" wrapText="1"/>
      <protection locked="0"/>
    </xf>
    <xf numFmtId="0" fontId="0" fillId="0" borderId="1" xfId="0" applyBorder="1" applyAlignment="1">
      <alignment horizontal="left" vertical="center" wrapText="1"/>
    </xf>
    <xf numFmtId="169" fontId="0" fillId="0" borderId="1" xfId="0" applyNumberFormat="1" applyBorder="1" applyAlignment="1" applyProtection="1">
      <alignment horizontal="center" vertical="center" wrapText="1"/>
      <protection locked="0"/>
    </xf>
    <xf numFmtId="164" fontId="0" fillId="0" borderId="1" xfId="1454" applyFont="1" applyFill="1" applyBorder="1" applyAlignment="1">
      <alignment horizontal="center" vertical="center" wrapText="1"/>
    </xf>
    <xf numFmtId="0" fontId="21" fillId="0" borderId="1" xfId="0" applyFont="1" applyBorder="1" applyAlignment="1">
      <alignment horizontal="justify" vertical="top" wrapText="1"/>
    </xf>
    <xf numFmtId="0" fontId="21" fillId="0" borderId="1" xfId="0" applyFont="1" applyBorder="1" applyAlignment="1">
      <alignment horizontal="justify" vertical="center"/>
    </xf>
    <xf numFmtId="9" fontId="20" fillId="2" borderId="1" xfId="1" applyFont="1" applyFill="1" applyBorder="1" applyAlignment="1" applyProtection="1">
      <alignment vertical="center" wrapText="1"/>
    </xf>
    <xf numFmtId="9" fontId="22" fillId="0" borderId="23" xfId="1" applyFont="1" applyFill="1" applyBorder="1" applyAlignment="1" applyProtection="1">
      <alignment horizontal="center" vertical="center"/>
    </xf>
    <xf numFmtId="9" fontId="22" fillId="0" borderId="39" xfId="1" applyFont="1" applyFill="1" applyBorder="1" applyAlignment="1" applyProtection="1">
      <alignment horizontal="center" vertical="center"/>
    </xf>
    <xf numFmtId="0" fontId="21" fillId="0" borderId="3" xfId="0" applyFont="1" applyBorder="1" applyAlignment="1" applyProtection="1">
      <alignment horizontal="center" vertical="center" wrapText="1"/>
      <protection locked="0"/>
    </xf>
    <xf numFmtId="9" fontId="22" fillId="0" borderId="45" xfId="1" applyFont="1" applyFill="1" applyBorder="1" applyAlignment="1" applyProtection="1">
      <alignment horizontal="center" vertical="center"/>
    </xf>
    <xf numFmtId="3" fontId="0" fillId="0" borderId="33" xfId="0" applyNumberFormat="1" applyBorder="1" applyAlignment="1" applyProtection="1">
      <alignment horizontal="center" vertical="center" wrapText="1"/>
      <protection locked="0"/>
    </xf>
    <xf numFmtId="0" fontId="21" fillId="0" borderId="1" xfId="0" applyFont="1" applyBorder="1" applyAlignment="1" applyProtection="1">
      <alignment horizontal="left" vertical="top" wrapText="1"/>
      <protection locked="0"/>
    </xf>
    <xf numFmtId="164" fontId="0" fillId="0" borderId="1" xfId="1454" applyFont="1" applyBorder="1" applyAlignment="1" applyProtection="1">
      <alignment horizontal="center" vertical="center" wrapText="1"/>
      <protection locked="0"/>
    </xf>
    <xf numFmtId="164" fontId="0" fillId="0" borderId="33" xfId="1454" applyFont="1" applyFill="1" applyBorder="1" applyAlignment="1" applyProtection="1">
      <alignment horizontal="center" vertical="center" wrapText="1"/>
      <protection locked="0"/>
    </xf>
    <xf numFmtId="164" fontId="0" fillId="0" borderId="1" xfId="1454" applyFont="1" applyFill="1" applyBorder="1" applyAlignment="1" applyProtection="1">
      <alignment horizontal="center" vertical="center" wrapText="1"/>
      <protection locked="0"/>
    </xf>
    <xf numFmtId="9" fontId="19" fillId="2" borderId="1" xfId="0" applyNumberFormat="1" applyFont="1" applyFill="1" applyBorder="1" applyAlignment="1">
      <alignment horizontal="center" vertical="center" wrapText="1"/>
    </xf>
    <xf numFmtId="0" fontId="21" fillId="0" borderId="1" xfId="0" applyFont="1" applyBorder="1" applyAlignment="1" applyProtection="1">
      <alignment vertical="top" wrapText="1"/>
      <protection locked="0"/>
    </xf>
    <xf numFmtId="0" fontId="21" fillId="0" borderId="1" xfId="0" applyFont="1" applyBorder="1" applyAlignment="1">
      <alignment horizontal="justify" vertical="top"/>
    </xf>
    <xf numFmtId="0" fontId="29" fillId="0" borderId="1" xfId="0" applyFont="1" applyBorder="1" applyAlignment="1">
      <alignment vertical="top" wrapText="1"/>
    </xf>
    <xf numFmtId="0" fontId="25" fillId="0" borderId="1" xfId="0" applyFont="1" applyBorder="1" applyAlignment="1" applyProtection="1">
      <alignment horizontal="left" vertical="top" wrapText="1"/>
      <protection locked="0"/>
    </xf>
    <xf numFmtId="0" fontId="24" fillId="0" borderId="12" xfId="0" applyFont="1" applyBorder="1" applyAlignment="1">
      <alignment horizontal="center" vertical="center" wrapText="1"/>
    </xf>
    <xf numFmtId="0" fontId="0" fillId="23" borderId="5" xfId="0" applyFill="1" applyBorder="1" applyAlignment="1" applyProtection="1">
      <alignment wrapText="1"/>
      <protection locked="0"/>
    </xf>
    <xf numFmtId="0" fontId="0" fillId="2" borderId="5" xfId="0" applyFill="1" applyBorder="1" applyAlignment="1" applyProtection="1">
      <alignment wrapText="1"/>
      <protection locked="0"/>
    </xf>
    <xf numFmtId="0" fontId="0" fillId="23" borderId="42" xfId="0" applyFill="1" applyBorder="1" applyAlignment="1" applyProtection="1">
      <alignment wrapText="1"/>
      <protection locked="0"/>
    </xf>
    <xf numFmtId="0" fontId="24" fillId="2" borderId="52" xfId="0" applyFont="1" applyFill="1" applyBorder="1" applyAlignment="1">
      <alignment horizontal="center" vertical="center" wrapText="1"/>
    </xf>
    <xf numFmtId="0" fontId="31" fillId="0" borderId="1" xfId="0" applyFont="1" applyBorder="1" applyAlignment="1">
      <alignment horizontal="center" vertical="center" wrapText="1"/>
    </xf>
    <xf numFmtId="1" fontId="22" fillId="27" borderId="40" xfId="0" applyNumberFormat="1" applyFont="1" applyFill="1" applyBorder="1" applyAlignment="1">
      <alignment horizontal="center" vertical="center" wrapText="1"/>
    </xf>
    <xf numFmtId="1" fontId="21" fillId="27" borderId="12" xfId="0" applyNumberFormat="1" applyFont="1" applyFill="1" applyBorder="1" applyAlignment="1" applyProtection="1">
      <alignment horizontal="center" vertical="center" wrapText="1"/>
      <protection locked="0"/>
    </xf>
    <xf numFmtId="9" fontId="22" fillId="27" borderId="12" xfId="0" applyNumberFormat="1" applyFont="1" applyFill="1" applyBorder="1" applyAlignment="1">
      <alignment horizontal="center" vertical="center" wrapText="1"/>
    </xf>
    <xf numFmtId="0" fontId="22" fillId="27" borderId="12" xfId="0" applyFont="1" applyFill="1" applyBorder="1" applyAlignment="1">
      <alignment horizontal="center" vertical="center" wrapText="1"/>
    </xf>
    <xf numFmtId="1" fontId="21" fillId="27" borderId="33" xfId="0" applyNumberFormat="1" applyFont="1" applyFill="1" applyBorder="1" applyAlignment="1">
      <alignment horizontal="center" vertical="center" wrapText="1"/>
    </xf>
    <xf numFmtId="1" fontId="21" fillId="27" borderId="1" xfId="0" applyNumberFormat="1" applyFont="1" applyFill="1" applyBorder="1" applyAlignment="1" applyProtection="1">
      <alignment horizontal="center" vertical="center" wrapText="1"/>
      <protection locked="0"/>
    </xf>
    <xf numFmtId="9" fontId="22" fillId="27" borderId="1" xfId="0" applyNumberFormat="1" applyFont="1" applyFill="1" applyBorder="1" applyAlignment="1">
      <alignment horizontal="center" vertical="center" wrapText="1"/>
    </xf>
    <xf numFmtId="49" fontId="21" fillId="27" borderId="1" xfId="0" applyNumberFormat="1" applyFont="1" applyFill="1" applyBorder="1" applyAlignment="1">
      <alignment vertical="center" wrapText="1"/>
    </xf>
    <xf numFmtId="1" fontId="22" fillId="27" borderId="33" xfId="0" applyNumberFormat="1" applyFont="1" applyFill="1" applyBorder="1" applyAlignment="1">
      <alignment horizontal="center" vertical="center" wrapText="1"/>
    </xf>
    <xf numFmtId="0" fontId="22" fillId="27" borderId="1" xfId="0" applyFont="1" applyFill="1" applyBorder="1" applyAlignment="1">
      <alignment horizontal="center" vertical="center" wrapText="1"/>
    </xf>
    <xf numFmtId="0" fontId="21" fillId="27" borderId="33" xfId="0" applyFont="1" applyFill="1" applyBorder="1" applyAlignment="1" applyProtection="1">
      <alignment horizontal="center" vertical="center" wrapText="1"/>
      <protection locked="0"/>
    </xf>
    <xf numFmtId="0" fontId="21" fillId="27" borderId="1" xfId="0" applyFont="1" applyFill="1" applyBorder="1" applyAlignment="1" applyProtection="1">
      <alignment horizontal="center" vertical="center" wrapText="1"/>
      <protection locked="0"/>
    </xf>
    <xf numFmtId="0" fontId="22" fillId="27" borderId="33" xfId="0" applyFont="1" applyFill="1" applyBorder="1" applyAlignment="1">
      <alignment horizontal="center" vertical="center" wrapText="1"/>
    </xf>
    <xf numFmtId="0" fontId="0" fillId="0" borderId="33" xfId="0" applyBorder="1" applyAlignment="1" applyProtection="1">
      <alignment horizontal="center" vertical="center" wrapText="1"/>
      <protection locked="0"/>
    </xf>
    <xf numFmtId="49" fontId="0" fillId="0" borderId="1" xfId="0" applyNumberFormat="1" applyBorder="1" applyAlignment="1" applyProtection="1">
      <alignment horizontal="center" vertical="center" wrapText="1"/>
      <protection locked="0"/>
    </xf>
    <xf numFmtId="0" fontId="24" fillId="0" borderId="52" xfId="0" applyFont="1" applyBorder="1" applyAlignment="1">
      <alignment horizontal="center" vertical="center" wrapText="1"/>
    </xf>
    <xf numFmtId="0" fontId="14" fillId="0" borderId="12" xfId="0" applyFont="1" applyBorder="1" applyAlignment="1">
      <alignment horizontal="center" vertical="center" wrapText="1"/>
    </xf>
    <xf numFmtId="0" fontId="14" fillId="0" borderId="1" xfId="0" applyFont="1" applyBorder="1" applyAlignment="1">
      <alignment horizontal="center" vertical="center" wrapText="1"/>
    </xf>
    <xf numFmtId="9" fontId="22" fillId="27" borderId="39" xfId="1" applyFont="1" applyFill="1" applyBorder="1" applyAlignment="1" applyProtection="1">
      <alignment horizontal="center" vertical="center" wrapText="1"/>
    </xf>
    <xf numFmtId="1" fontId="22" fillId="25" borderId="40" xfId="0" applyNumberFormat="1" applyFont="1" applyFill="1" applyBorder="1" applyAlignment="1">
      <alignment horizontal="center" vertical="center" wrapText="1"/>
    </xf>
    <xf numFmtId="1" fontId="21" fillId="25" borderId="12" xfId="0" applyNumberFormat="1" applyFont="1" applyFill="1" applyBorder="1" applyAlignment="1" applyProtection="1">
      <alignment horizontal="center" vertical="center" wrapText="1"/>
      <protection locked="0"/>
    </xf>
    <xf numFmtId="9" fontId="22" fillId="25" borderId="12" xfId="0" applyNumberFormat="1" applyFont="1" applyFill="1" applyBorder="1" applyAlignment="1">
      <alignment horizontal="center" vertical="center" wrapText="1"/>
    </xf>
    <xf numFmtId="0" fontId="21" fillId="25" borderId="12" xfId="0" applyFont="1" applyFill="1" applyBorder="1" applyAlignment="1" applyProtection="1">
      <alignment horizontal="center" vertical="center" wrapText="1"/>
      <protection locked="0"/>
    </xf>
    <xf numFmtId="9" fontId="22" fillId="25" borderId="39" xfId="1" applyFont="1" applyFill="1" applyBorder="1" applyAlignment="1" applyProtection="1">
      <alignment horizontal="center" vertical="center" wrapText="1"/>
    </xf>
    <xf numFmtId="0" fontId="21" fillId="26" borderId="40" xfId="0" applyFont="1" applyFill="1" applyBorder="1" applyAlignment="1" applyProtection="1">
      <alignment horizontal="center" vertical="center" wrapText="1"/>
      <protection locked="0"/>
    </xf>
    <xf numFmtId="1" fontId="21" fillId="26" borderId="12" xfId="0" applyNumberFormat="1" applyFont="1" applyFill="1" applyBorder="1" applyAlignment="1" applyProtection="1">
      <alignment horizontal="center" vertical="center" wrapText="1"/>
      <protection locked="0"/>
    </xf>
    <xf numFmtId="9" fontId="22" fillId="27" borderId="23" xfId="1" applyFont="1" applyFill="1" applyBorder="1" applyAlignment="1" applyProtection="1">
      <alignment horizontal="center" vertical="center" wrapText="1"/>
    </xf>
    <xf numFmtId="1" fontId="21" fillId="25" borderId="33" xfId="0" applyNumberFormat="1" applyFont="1" applyFill="1" applyBorder="1" applyAlignment="1">
      <alignment horizontal="center" vertical="center" wrapText="1"/>
    </xf>
    <xf numFmtId="1" fontId="21" fillId="25" borderId="1" xfId="0" applyNumberFormat="1" applyFont="1" applyFill="1" applyBorder="1" applyAlignment="1" applyProtection="1">
      <alignment horizontal="center" vertical="center" wrapText="1"/>
      <protection locked="0"/>
    </xf>
    <xf numFmtId="9" fontId="22" fillId="25" borderId="1" xfId="0" applyNumberFormat="1" applyFont="1" applyFill="1" applyBorder="1" applyAlignment="1">
      <alignment horizontal="center" vertical="center" wrapText="1"/>
    </xf>
    <xf numFmtId="49" fontId="21" fillId="25" borderId="1" xfId="0" applyNumberFormat="1" applyFont="1" applyFill="1" applyBorder="1" applyAlignment="1">
      <alignment vertical="center" wrapText="1"/>
    </xf>
    <xf numFmtId="9" fontId="22" fillId="25" borderId="23" xfId="1" applyFont="1" applyFill="1" applyBorder="1" applyAlignment="1" applyProtection="1">
      <alignment horizontal="center" vertical="center" wrapText="1"/>
    </xf>
    <xf numFmtId="0" fontId="21" fillId="26" borderId="33" xfId="0" applyFont="1" applyFill="1" applyBorder="1" applyAlignment="1" applyProtection="1">
      <alignment horizontal="center" vertical="center" wrapText="1"/>
      <protection locked="0"/>
    </xf>
    <xf numFmtId="1" fontId="21" fillId="26" borderId="1" xfId="0" applyNumberFormat="1" applyFont="1" applyFill="1" applyBorder="1" applyAlignment="1" applyProtection="1">
      <alignment horizontal="center" vertical="center" wrapText="1"/>
      <protection locked="0"/>
    </xf>
    <xf numFmtId="1" fontId="22" fillId="25" borderId="33" xfId="0" applyNumberFormat="1" applyFont="1" applyFill="1" applyBorder="1" applyAlignment="1">
      <alignment horizontal="center" vertical="center" wrapText="1"/>
    </xf>
    <xf numFmtId="0" fontId="21" fillId="25" borderId="1" xfId="0" applyFont="1" applyFill="1" applyBorder="1" applyAlignment="1" applyProtection="1">
      <alignment horizontal="center" vertical="center" wrapText="1"/>
      <protection locked="0"/>
    </xf>
    <xf numFmtId="1" fontId="22" fillId="26" borderId="1" xfId="0" applyNumberFormat="1" applyFont="1" applyFill="1" applyBorder="1" applyAlignment="1">
      <alignment horizontal="center" vertical="center" wrapText="1"/>
    </xf>
    <xf numFmtId="1" fontId="21" fillId="25" borderId="33" xfId="0" applyNumberFormat="1" applyFont="1" applyFill="1" applyBorder="1" applyAlignment="1" applyProtection="1">
      <alignment horizontal="center" vertical="center" wrapText="1"/>
      <protection locked="0"/>
    </xf>
    <xf numFmtId="0" fontId="21" fillId="25" borderId="33" xfId="0" applyFont="1" applyFill="1" applyBorder="1" applyAlignment="1" applyProtection="1">
      <alignment horizontal="center" vertical="center" wrapText="1"/>
      <protection locked="0"/>
    </xf>
    <xf numFmtId="0" fontId="21" fillId="26" borderId="1" xfId="0" applyFont="1" applyFill="1" applyBorder="1" applyAlignment="1" applyProtection="1">
      <alignment horizontal="center" vertical="center" wrapText="1"/>
      <protection locked="0"/>
    </xf>
    <xf numFmtId="0" fontId="22" fillId="25" borderId="33" xfId="0" applyFont="1" applyFill="1" applyBorder="1" applyAlignment="1">
      <alignment horizontal="center" vertical="center" wrapText="1"/>
    </xf>
    <xf numFmtId="0" fontId="22" fillId="25" borderId="1" xfId="0" applyFont="1" applyFill="1" applyBorder="1" applyAlignment="1">
      <alignment horizontal="center" vertical="center" wrapText="1"/>
    </xf>
    <xf numFmtId="1" fontId="22" fillId="26" borderId="33" xfId="0" applyNumberFormat="1" applyFont="1" applyFill="1" applyBorder="1" applyAlignment="1" applyProtection="1">
      <alignment horizontal="center" vertical="center" wrapText="1"/>
      <protection locked="0"/>
    </xf>
    <xf numFmtId="0" fontId="22" fillId="26" borderId="1" xfId="0" applyFont="1" applyFill="1" applyBorder="1" applyAlignment="1">
      <alignment horizontal="center" vertical="center" wrapText="1"/>
    </xf>
    <xf numFmtId="0" fontId="22" fillId="25" borderId="33" xfId="0" applyFont="1" applyFill="1" applyBorder="1" applyAlignment="1" applyProtection="1">
      <alignment horizontal="center" vertical="center" wrapText="1"/>
      <protection locked="0"/>
    </xf>
    <xf numFmtId="0" fontId="22" fillId="26" borderId="33" xfId="0" applyFont="1" applyFill="1" applyBorder="1" applyAlignment="1" applyProtection="1">
      <alignment horizontal="center" vertical="center" wrapText="1"/>
      <protection locked="0"/>
    </xf>
    <xf numFmtId="9" fontId="22" fillId="26" borderId="12" xfId="0" applyNumberFormat="1" applyFont="1" applyFill="1" applyBorder="1" applyAlignment="1">
      <alignment horizontal="center" vertical="center" wrapText="1"/>
    </xf>
    <xf numFmtId="0" fontId="21" fillId="26" borderId="12" xfId="0" applyFont="1" applyFill="1" applyBorder="1" applyAlignment="1" applyProtection="1">
      <alignment wrapText="1"/>
      <protection locked="0"/>
    </xf>
    <xf numFmtId="9" fontId="22" fillId="22" borderId="39" xfId="1" applyFont="1" applyFill="1" applyBorder="1" applyAlignment="1" applyProtection="1">
      <alignment horizontal="center" vertical="center" wrapText="1"/>
    </xf>
    <xf numFmtId="9" fontId="22" fillId="26" borderId="1" xfId="0" applyNumberFormat="1" applyFont="1" applyFill="1" applyBorder="1" applyAlignment="1">
      <alignment horizontal="center" vertical="center" wrapText="1"/>
    </xf>
    <xf numFmtId="49" fontId="21" fillId="26" borderId="1" xfId="0" applyNumberFormat="1" applyFont="1" applyFill="1" applyBorder="1" applyAlignment="1">
      <alignment vertical="center" wrapText="1"/>
    </xf>
    <xf numFmtId="9" fontId="22" fillId="22" borderId="23" xfId="1" applyFont="1" applyFill="1" applyBorder="1" applyAlignment="1" applyProtection="1">
      <alignment horizontal="center" vertical="center" wrapText="1"/>
    </xf>
    <xf numFmtId="0" fontId="21" fillId="26" borderId="1" xfId="0" applyFont="1" applyFill="1" applyBorder="1" applyAlignment="1" applyProtection="1">
      <alignment wrapText="1"/>
      <protection locked="0"/>
    </xf>
    <xf numFmtId="0" fontId="0" fillId="22" borderId="1" xfId="0" applyFill="1" applyBorder="1" applyAlignment="1">
      <alignment horizontal="center" vertical="center"/>
    </xf>
    <xf numFmtId="0" fontId="0" fillId="0" borderId="0" xfId="0" applyAlignment="1" applyProtection="1">
      <alignment horizontal="center" vertical="center" wrapText="1"/>
      <protection locked="0"/>
    </xf>
    <xf numFmtId="0" fontId="0" fillId="22" borderId="1" xfId="0" applyFill="1" applyBorder="1" applyAlignment="1">
      <alignment vertical="center" wrapText="1"/>
    </xf>
    <xf numFmtId="0" fontId="20" fillId="28" borderId="3" xfId="0" applyFont="1" applyFill="1" applyBorder="1" applyAlignment="1">
      <alignment horizontal="center" vertical="center" wrapText="1"/>
    </xf>
    <xf numFmtId="0" fontId="21" fillId="28" borderId="1" xfId="0" applyFont="1" applyFill="1" applyBorder="1" applyAlignment="1">
      <alignment horizontal="center" wrapText="1"/>
    </xf>
    <xf numFmtId="0" fontId="21" fillId="28" borderId="1" xfId="0" applyFont="1" applyFill="1" applyBorder="1" applyAlignment="1">
      <alignment horizontal="center" vertical="center" wrapText="1"/>
    </xf>
    <xf numFmtId="0" fontId="22" fillId="28" borderId="1" xfId="0" applyFont="1" applyFill="1" applyBorder="1" applyAlignment="1">
      <alignment horizontal="justify" vertical="center" wrapText="1"/>
    </xf>
    <xf numFmtId="0" fontId="22" fillId="28" borderId="1" xfId="0" applyFont="1" applyFill="1" applyBorder="1" applyAlignment="1">
      <alignment horizontal="center" vertical="center" wrapText="1"/>
    </xf>
    <xf numFmtId="0" fontId="20" fillId="28" borderId="1" xfId="0" applyFont="1" applyFill="1" applyBorder="1" applyAlignment="1">
      <alignment horizontal="center" vertical="center" wrapText="1"/>
    </xf>
    <xf numFmtId="1" fontId="19" fillId="28" borderId="1" xfId="0" applyNumberFormat="1" applyFont="1" applyFill="1" applyBorder="1" applyAlignment="1" applyProtection="1">
      <alignment horizontal="center" vertical="center" wrapText="1"/>
      <protection locked="0"/>
    </xf>
    <xf numFmtId="0" fontId="21" fillId="29" borderId="0" xfId="0" applyFont="1" applyFill="1" applyAlignment="1">
      <alignment horizontal="center" vertical="center" wrapText="1"/>
    </xf>
    <xf numFmtId="0" fontId="22" fillId="29" borderId="5" xfId="0" applyFont="1" applyFill="1" applyBorder="1" applyAlignment="1">
      <alignment horizontal="justify" vertical="center" wrapText="1"/>
    </xf>
    <xf numFmtId="0" fontId="22" fillId="29" borderId="5" xfId="0" applyFont="1" applyFill="1" applyBorder="1" applyAlignment="1">
      <alignment horizontal="center" vertical="center" wrapText="1"/>
    </xf>
    <xf numFmtId="0" fontId="19" fillId="29" borderId="1" xfId="0" applyFont="1" applyFill="1" applyBorder="1" applyAlignment="1" applyProtection="1">
      <alignment horizontal="center" vertical="center" wrapText="1"/>
      <protection locked="0"/>
    </xf>
    <xf numFmtId="1" fontId="20" fillId="29" borderId="1" xfId="0" applyNumberFormat="1" applyFont="1" applyFill="1" applyBorder="1" applyAlignment="1" applyProtection="1">
      <alignment horizontal="center" vertical="center" wrapText="1"/>
      <protection locked="0"/>
    </xf>
    <xf numFmtId="0" fontId="20" fillId="29" borderId="1" xfId="0" applyFont="1" applyFill="1" applyBorder="1" applyAlignment="1" applyProtection="1">
      <alignment horizontal="center" vertical="center" wrapText="1"/>
      <protection locked="0"/>
    </xf>
    <xf numFmtId="0" fontId="22" fillId="29" borderId="1" xfId="0" applyFont="1" applyFill="1" applyBorder="1" applyAlignment="1">
      <alignment vertical="center" wrapText="1"/>
    </xf>
    <xf numFmtId="0" fontId="22" fillId="29" borderId="1" xfId="0" applyFont="1" applyFill="1" applyBorder="1" applyAlignment="1">
      <alignment horizontal="justify" vertical="center" wrapText="1"/>
    </xf>
    <xf numFmtId="0" fontId="22" fillId="29" borderId="1" xfId="0" applyFont="1" applyFill="1" applyBorder="1" applyAlignment="1">
      <alignment horizontal="center" vertical="center" wrapText="1"/>
    </xf>
    <xf numFmtId="0" fontId="21" fillId="29" borderId="1" xfId="0" applyFont="1" applyFill="1" applyBorder="1" applyAlignment="1">
      <alignment horizontal="center" vertical="center" wrapText="1"/>
    </xf>
    <xf numFmtId="0" fontId="21" fillId="31" borderId="1" xfId="2130" applyFont="1" applyFill="1" applyBorder="1" applyAlignment="1">
      <alignment horizontal="center" vertical="center" wrapText="1"/>
    </xf>
    <xf numFmtId="0" fontId="21" fillId="31" borderId="1" xfId="0" applyFont="1" applyFill="1" applyBorder="1" applyAlignment="1">
      <alignment horizontal="left" vertical="center" wrapText="1"/>
    </xf>
    <xf numFmtId="0" fontId="21" fillId="31" borderId="2" xfId="0" applyFont="1" applyFill="1" applyBorder="1" applyAlignment="1">
      <alignment horizontal="center" vertical="center" wrapText="1"/>
    </xf>
    <xf numFmtId="0" fontId="21" fillId="31" borderId="1" xfId="0" applyFont="1" applyFill="1" applyBorder="1" applyAlignment="1">
      <alignment horizontal="center" vertical="center" wrapText="1"/>
    </xf>
    <xf numFmtId="0" fontId="19" fillId="31" borderId="1" xfId="0" applyFont="1" applyFill="1" applyBorder="1" applyAlignment="1" applyProtection="1">
      <alignment horizontal="center" vertical="center" wrapText="1"/>
      <protection locked="0"/>
    </xf>
    <xf numFmtId="1" fontId="20" fillId="31" borderId="1" xfId="0" applyNumberFormat="1" applyFont="1" applyFill="1" applyBorder="1" applyAlignment="1" applyProtection="1">
      <alignment horizontal="center" vertical="center" wrapText="1"/>
      <protection locked="0"/>
    </xf>
    <xf numFmtId="0" fontId="32" fillId="31" borderId="1" xfId="0" applyFont="1" applyFill="1" applyBorder="1" applyAlignment="1">
      <alignment horizontal="center" vertical="center" wrapText="1"/>
    </xf>
    <xf numFmtId="0" fontId="32" fillId="31" borderId="2" xfId="0" applyFont="1" applyFill="1" applyBorder="1" applyAlignment="1">
      <alignment horizontal="center" vertical="center" wrapText="1"/>
    </xf>
    <xf numFmtId="0" fontId="28" fillId="31" borderId="1" xfId="0" applyFont="1" applyFill="1" applyBorder="1" applyAlignment="1">
      <alignment horizontal="center" vertical="center" wrapText="1"/>
    </xf>
    <xf numFmtId="0" fontId="7" fillId="31" borderId="1" xfId="0" applyFont="1" applyFill="1" applyBorder="1" applyAlignment="1" applyProtection="1">
      <alignment horizontal="center" vertical="center" wrapText="1"/>
      <protection locked="0"/>
    </xf>
    <xf numFmtId="1" fontId="7" fillId="31" borderId="1" xfId="0" applyNumberFormat="1" applyFont="1" applyFill="1" applyBorder="1" applyAlignment="1" applyProtection="1">
      <alignment horizontal="center" vertical="center" wrapText="1"/>
      <protection locked="0"/>
    </xf>
    <xf numFmtId="0" fontId="21" fillId="32" borderId="1" xfId="0" applyFont="1" applyFill="1" applyBorder="1" applyAlignment="1">
      <alignment horizontal="justify" vertical="center" wrapText="1"/>
    </xf>
    <xf numFmtId="0" fontId="28" fillId="32" borderId="3" xfId="0" applyFont="1" applyFill="1" applyBorder="1" applyAlignment="1">
      <alignment horizontal="center" vertical="center" wrapText="1"/>
    </xf>
    <xf numFmtId="0" fontId="7" fillId="32" borderId="1" xfId="0" applyFont="1" applyFill="1" applyBorder="1" applyAlignment="1" applyProtection="1">
      <alignment horizontal="center" vertical="center" wrapText="1"/>
      <protection locked="0"/>
    </xf>
    <xf numFmtId="0" fontId="7" fillId="32" borderId="1" xfId="0" applyFont="1" applyFill="1" applyBorder="1" applyAlignment="1">
      <alignment horizontal="center" vertical="center" wrapText="1"/>
    </xf>
    <xf numFmtId="0" fontId="28" fillId="32" borderId="1" xfId="0" applyFont="1" applyFill="1" applyBorder="1" applyAlignment="1">
      <alignment horizontal="center" vertical="center" wrapText="1"/>
    </xf>
    <xf numFmtId="0" fontId="22" fillId="32" borderId="1" xfId="0" applyFont="1" applyFill="1" applyBorder="1" applyAlignment="1">
      <alignment horizontal="center" vertical="center" wrapText="1"/>
    </xf>
    <xf numFmtId="0" fontId="21" fillId="32" borderId="1" xfId="0" applyFont="1" applyFill="1" applyBorder="1" applyAlignment="1">
      <alignment horizontal="center" vertical="center" wrapText="1"/>
    </xf>
    <xf numFmtId="0" fontId="28" fillId="17" borderId="11" xfId="0" applyFont="1" applyFill="1" applyBorder="1" applyAlignment="1">
      <alignment horizontal="center" vertical="center" wrapText="1"/>
    </xf>
    <xf numFmtId="0" fontId="28" fillId="18" borderId="8" xfId="0" applyFont="1" applyFill="1" applyBorder="1" applyAlignment="1">
      <alignment horizontal="center" vertical="center"/>
    </xf>
    <xf numFmtId="0" fontId="7" fillId="8" borderId="1" xfId="0" applyFont="1" applyFill="1" applyBorder="1" applyAlignment="1">
      <alignment horizontal="center" vertical="center" wrapText="1"/>
    </xf>
    <xf numFmtId="0" fontId="28" fillId="18" borderId="8" xfId="0" applyFont="1" applyFill="1" applyBorder="1" applyAlignment="1">
      <alignment horizontal="center" vertical="center" wrapText="1"/>
    </xf>
    <xf numFmtId="0" fontId="28" fillId="17" borderId="19" xfId="0" applyFont="1" applyFill="1" applyBorder="1" applyAlignment="1">
      <alignment horizontal="center" vertical="center" wrapText="1"/>
    </xf>
    <xf numFmtId="0" fontId="21" fillId="17" borderId="8" xfId="0" applyFont="1" applyFill="1" applyBorder="1" applyAlignment="1">
      <alignment horizontal="center" vertical="center" wrapText="1"/>
    </xf>
    <xf numFmtId="0" fontId="28" fillId="17" borderId="1" xfId="0" applyFont="1" applyFill="1" applyBorder="1" applyAlignment="1">
      <alignment horizontal="center" vertical="center" wrapText="1"/>
    </xf>
    <xf numFmtId="0" fontId="28" fillId="18" borderId="9" xfId="0" applyFont="1" applyFill="1" applyBorder="1" applyAlignment="1">
      <alignment horizontal="center" vertical="center" wrapText="1"/>
    </xf>
    <xf numFmtId="0" fontId="22" fillId="27" borderId="41" xfId="0" applyFont="1" applyFill="1" applyBorder="1" applyAlignment="1">
      <alignment horizontal="center" vertical="center" wrapText="1"/>
    </xf>
    <xf numFmtId="0" fontId="22" fillId="27" borderId="42" xfId="0" applyFont="1" applyFill="1" applyBorder="1" applyAlignment="1">
      <alignment horizontal="center" vertical="center" wrapText="1"/>
    </xf>
    <xf numFmtId="9" fontId="22" fillId="27" borderId="42" xfId="0" applyNumberFormat="1" applyFont="1" applyFill="1" applyBorder="1" applyAlignment="1">
      <alignment horizontal="center" vertical="center" wrapText="1"/>
    </xf>
    <xf numFmtId="49" fontId="21" fillId="27" borderId="42" xfId="0" applyNumberFormat="1" applyFont="1" applyFill="1" applyBorder="1" applyAlignment="1">
      <alignment vertical="center" wrapText="1"/>
    </xf>
    <xf numFmtId="0" fontId="21" fillId="2" borderId="0" xfId="0" applyFont="1" applyFill="1" applyAlignment="1" applyProtection="1">
      <alignment horizontal="center" vertical="center" wrapText="1"/>
      <protection locked="0"/>
    </xf>
    <xf numFmtId="9" fontId="20" fillId="28" borderId="1" xfId="0" applyNumberFormat="1" applyFont="1" applyFill="1" applyBorder="1" applyAlignment="1">
      <alignment horizontal="center" vertical="center" wrapText="1"/>
    </xf>
    <xf numFmtId="0" fontId="21" fillId="28" borderId="1" xfId="0" applyFont="1" applyFill="1" applyBorder="1" applyAlignment="1" applyProtection="1">
      <alignment horizontal="left" vertical="center" wrapText="1"/>
      <protection locked="0"/>
    </xf>
    <xf numFmtId="9" fontId="19" fillId="28" borderId="1" xfId="1" applyFont="1" applyFill="1" applyBorder="1" applyAlignment="1" applyProtection="1">
      <alignment horizontal="center" vertical="center" wrapText="1"/>
    </xf>
    <xf numFmtId="9" fontId="20" fillId="29" borderId="1" xfId="0" applyNumberFormat="1" applyFont="1" applyFill="1" applyBorder="1" applyAlignment="1">
      <alignment horizontal="center" vertical="center" wrapText="1"/>
    </xf>
    <xf numFmtId="0" fontId="22" fillId="29" borderId="1" xfId="0" applyFont="1" applyFill="1" applyBorder="1" applyAlignment="1" applyProtection="1">
      <alignment horizontal="left" vertical="center" wrapText="1"/>
      <protection locked="0"/>
    </xf>
    <xf numFmtId="9" fontId="19" fillId="29" borderId="1" xfId="1" applyFont="1" applyFill="1" applyBorder="1" applyAlignment="1" applyProtection="1">
      <alignment horizontal="center" vertical="center" wrapText="1"/>
    </xf>
    <xf numFmtId="1" fontId="20" fillId="29" borderId="3" xfId="0" applyNumberFormat="1" applyFont="1" applyFill="1" applyBorder="1" applyAlignment="1" applyProtection="1">
      <alignment horizontal="center" vertical="center" wrapText="1"/>
      <protection locked="0"/>
    </xf>
    <xf numFmtId="9" fontId="20" fillId="29" borderId="1" xfId="1" applyFont="1" applyFill="1" applyBorder="1" applyAlignment="1" applyProtection="1">
      <alignment horizontal="center" vertical="center" wrapText="1"/>
    </xf>
    <xf numFmtId="0" fontId="22" fillId="29" borderId="1" xfId="0" applyFont="1" applyFill="1" applyBorder="1" applyAlignment="1" applyProtection="1">
      <alignment horizontal="left" wrapText="1"/>
      <protection locked="0"/>
    </xf>
    <xf numFmtId="9" fontId="20" fillId="31" borderId="1" xfId="0" applyNumberFormat="1" applyFont="1" applyFill="1" applyBorder="1" applyAlignment="1">
      <alignment horizontal="center" vertical="center" wrapText="1"/>
    </xf>
    <xf numFmtId="0" fontId="22" fillId="31" borderId="1" xfId="0" applyFont="1" applyFill="1" applyBorder="1" applyAlignment="1" applyProtection="1">
      <alignment horizontal="left" vertical="center" wrapText="1"/>
      <protection locked="0"/>
    </xf>
    <xf numFmtId="9" fontId="20" fillId="31" borderId="1" xfId="1" applyFont="1" applyFill="1" applyBorder="1" applyAlignment="1" applyProtection="1">
      <alignment horizontal="center" vertical="center" wrapText="1"/>
    </xf>
    <xf numFmtId="9" fontId="7" fillId="31" borderId="1" xfId="0" applyNumberFormat="1" applyFont="1" applyFill="1" applyBorder="1" applyAlignment="1">
      <alignment horizontal="center" vertical="center" wrapText="1"/>
    </xf>
    <xf numFmtId="0" fontId="28" fillId="31" borderId="1" xfId="0" applyFont="1" applyFill="1" applyBorder="1" applyAlignment="1" applyProtection="1">
      <alignment horizontal="justify" vertical="center" wrapText="1"/>
      <protection locked="0"/>
    </xf>
    <xf numFmtId="1" fontId="7" fillId="0" borderId="1" xfId="0" applyNumberFormat="1" applyFont="1" applyBorder="1" applyAlignment="1" applyProtection="1">
      <alignment horizontal="center" vertical="center" wrapText="1"/>
      <protection locked="0"/>
    </xf>
    <xf numFmtId="9" fontId="7" fillId="0" borderId="1" xfId="0" applyNumberFormat="1" applyFont="1" applyBorder="1" applyAlignment="1">
      <alignment horizontal="center" vertical="center" wrapText="1"/>
    </xf>
    <xf numFmtId="0" fontId="28" fillId="0" borderId="1" xfId="0" applyFont="1" applyBorder="1" applyAlignment="1" applyProtection="1">
      <alignment horizontal="center" vertical="center" wrapText="1"/>
      <protection locked="0"/>
    </xf>
    <xf numFmtId="0" fontId="28" fillId="31" borderId="1" xfId="0" applyFont="1" applyFill="1" applyBorder="1" applyAlignment="1" applyProtection="1">
      <alignment horizontal="left" vertical="center" wrapText="1"/>
      <protection locked="0"/>
    </xf>
    <xf numFmtId="0" fontId="7" fillId="32" borderId="3" xfId="0" applyFont="1" applyFill="1" applyBorder="1" applyAlignment="1">
      <alignment horizontal="center" vertical="center" wrapText="1"/>
    </xf>
    <xf numFmtId="9" fontId="7" fillId="32" borderId="1" xfId="0" applyNumberFormat="1" applyFont="1" applyFill="1" applyBorder="1" applyAlignment="1">
      <alignment horizontal="center" vertical="center" wrapText="1"/>
    </xf>
    <xf numFmtId="0" fontId="28" fillId="32" borderId="1" xfId="0" applyFont="1" applyFill="1" applyBorder="1" applyAlignment="1">
      <alignment horizontal="left" vertical="center" wrapText="1"/>
    </xf>
    <xf numFmtId="0" fontId="28" fillId="0" borderId="1" xfId="0" applyFont="1" applyBorder="1" applyAlignment="1">
      <alignment horizontal="center" vertical="center" wrapText="1"/>
    </xf>
    <xf numFmtId="9" fontId="28" fillId="0" borderId="1" xfId="1" applyFont="1" applyFill="1" applyBorder="1" applyAlignment="1">
      <alignment horizontal="center" vertical="center" wrapText="1"/>
    </xf>
    <xf numFmtId="0" fontId="7" fillId="8" borderId="3" xfId="0" applyFont="1" applyFill="1" applyBorder="1" applyAlignment="1">
      <alignment horizontal="center" vertical="center" wrapText="1"/>
    </xf>
    <xf numFmtId="9" fontId="7" fillId="8" borderId="1" xfId="0" applyNumberFormat="1" applyFont="1" applyFill="1" applyBorder="1" applyAlignment="1">
      <alignment horizontal="center" vertical="center" wrapText="1"/>
    </xf>
    <xf numFmtId="0" fontId="28" fillId="8" borderId="11" xfId="0" applyFont="1" applyFill="1" applyBorder="1" applyAlignment="1">
      <alignment horizontal="left" vertical="top" wrapText="1"/>
    </xf>
    <xf numFmtId="9" fontId="7" fillId="8" borderId="1" xfId="1" applyFont="1" applyFill="1" applyBorder="1" applyAlignment="1">
      <alignment horizontal="center" vertical="center" wrapText="1"/>
    </xf>
    <xf numFmtId="0" fontId="28" fillId="0" borderId="11" xfId="0" applyFont="1" applyBorder="1" applyAlignment="1">
      <alignment horizontal="center" vertical="center" wrapText="1"/>
    </xf>
    <xf numFmtId="9" fontId="28" fillId="0" borderId="1" xfId="0" applyNumberFormat="1" applyFont="1" applyBorder="1" applyAlignment="1">
      <alignment horizontal="center" vertical="center" wrapText="1"/>
    </xf>
    <xf numFmtId="0" fontId="28" fillId="0" borderId="1" xfId="0" applyFont="1" applyBorder="1" applyAlignment="1">
      <alignment vertical="center" wrapText="1"/>
    </xf>
    <xf numFmtId="0" fontId="28" fillId="8" borderId="11" xfId="0" applyFont="1" applyFill="1" applyBorder="1" applyAlignment="1">
      <alignment horizontal="left" vertical="center" wrapText="1"/>
    </xf>
    <xf numFmtId="3" fontId="28" fillId="0" borderId="1" xfId="2130" applyNumberFormat="1" applyFont="1" applyBorder="1" applyAlignment="1">
      <alignment horizontal="center" vertical="center" wrapText="1"/>
    </xf>
    <xf numFmtId="0" fontId="28" fillId="2" borderId="1" xfId="0" applyFont="1" applyFill="1" applyBorder="1" applyAlignment="1" applyProtection="1">
      <alignment wrapText="1"/>
      <protection locked="0"/>
    </xf>
    <xf numFmtId="49" fontId="28" fillId="0" borderId="1" xfId="0" applyNumberFormat="1" applyFont="1" applyBorder="1" applyAlignment="1" applyProtection="1">
      <alignment wrapText="1"/>
      <protection locked="0"/>
    </xf>
    <xf numFmtId="9" fontId="22" fillId="27" borderId="43" xfId="1" applyFont="1" applyFill="1" applyBorder="1" applyAlignment="1" applyProtection="1">
      <alignment horizontal="center" vertical="center" wrapText="1"/>
    </xf>
    <xf numFmtId="0" fontId="22" fillId="25" borderId="41" xfId="0" applyFont="1" applyFill="1" applyBorder="1" applyAlignment="1" applyProtection="1">
      <alignment horizontal="center" vertical="center" wrapText="1"/>
      <protection locked="0"/>
    </xf>
    <xf numFmtId="0" fontId="22" fillId="25" borderId="42" xfId="0" applyFont="1" applyFill="1" applyBorder="1" applyAlignment="1">
      <alignment horizontal="center" vertical="center" wrapText="1"/>
    </xf>
    <xf numFmtId="9" fontId="22" fillId="25" borderId="42" xfId="0" applyNumberFormat="1" applyFont="1" applyFill="1" applyBorder="1" applyAlignment="1">
      <alignment horizontal="center" vertical="center" wrapText="1"/>
    </xf>
    <xf numFmtId="49" fontId="21" fillId="25" borderId="42" xfId="0" applyNumberFormat="1" applyFont="1" applyFill="1" applyBorder="1" applyAlignment="1">
      <alignment vertical="center" wrapText="1"/>
    </xf>
    <xf numFmtId="9" fontId="22" fillId="25" borderId="43" xfId="1" applyFont="1" applyFill="1" applyBorder="1" applyAlignment="1" applyProtection="1">
      <alignment horizontal="center" vertical="center" wrapText="1"/>
    </xf>
    <xf numFmtId="0" fontId="22" fillId="26" borderId="41" xfId="0" applyFont="1" applyFill="1" applyBorder="1" applyAlignment="1" applyProtection="1">
      <alignment horizontal="center" vertical="center" wrapText="1"/>
      <protection locked="0"/>
    </xf>
    <xf numFmtId="0" fontId="22" fillId="26" borderId="42" xfId="0" applyFont="1" applyFill="1" applyBorder="1" applyAlignment="1">
      <alignment horizontal="center" vertical="center" wrapText="1"/>
    </xf>
    <xf numFmtId="49" fontId="22" fillId="2" borderId="1" xfId="0" applyNumberFormat="1" applyFont="1" applyFill="1" applyBorder="1" applyAlignment="1" applyProtection="1">
      <alignment horizontal="center" vertical="center" wrapText="1"/>
      <protection locked="0"/>
    </xf>
    <xf numFmtId="9" fontId="7" fillId="0" borderId="23" xfId="1" applyFont="1" applyFill="1" applyBorder="1" applyAlignment="1" applyProtection="1">
      <alignment horizontal="center" vertical="center" wrapText="1"/>
    </xf>
    <xf numFmtId="1" fontId="28" fillId="0" borderId="1" xfId="0" applyNumberFormat="1" applyFont="1" applyBorder="1" applyAlignment="1" applyProtection="1">
      <alignment horizontal="center" vertical="center" wrapText="1"/>
      <protection locked="0"/>
    </xf>
    <xf numFmtId="1" fontId="28" fillId="0" borderId="1" xfId="0" applyNumberFormat="1" applyFont="1" applyBorder="1" applyAlignment="1">
      <alignment horizontal="center" vertical="center" wrapText="1"/>
    </xf>
    <xf numFmtId="9" fontId="28" fillId="0" borderId="1" xfId="1" applyFont="1" applyFill="1" applyBorder="1" applyAlignment="1" applyProtection="1">
      <alignment horizontal="center" vertical="center" wrapText="1"/>
    </xf>
    <xf numFmtId="0" fontId="28" fillId="0" borderId="1" xfId="0" applyFont="1" applyBorder="1" applyAlignment="1">
      <alignment horizontal="center" vertical="center"/>
    </xf>
    <xf numFmtId="9" fontId="22" fillId="26" borderId="42" xfId="0" applyNumberFormat="1" applyFont="1" applyFill="1" applyBorder="1" applyAlignment="1">
      <alignment horizontal="center" vertical="center" wrapText="1"/>
    </xf>
    <xf numFmtId="49" fontId="21" fillId="26" borderId="42" xfId="0" applyNumberFormat="1" applyFont="1" applyFill="1" applyBorder="1" applyAlignment="1">
      <alignment vertical="center" wrapText="1"/>
    </xf>
    <xf numFmtId="9" fontId="22" fillId="22" borderId="43" xfId="1" applyFont="1" applyFill="1" applyBorder="1" applyAlignment="1" applyProtection="1">
      <alignment horizontal="center" vertical="center" wrapText="1"/>
    </xf>
    <xf numFmtId="0" fontId="21" fillId="2" borderId="1" xfId="0" applyFont="1" applyFill="1" applyBorder="1" applyAlignment="1" applyProtection="1">
      <alignment wrapText="1"/>
      <protection locked="0"/>
    </xf>
    <xf numFmtId="0" fontId="18" fillId="2" borderId="1" xfId="0" applyFont="1" applyFill="1" applyBorder="1" applyAlignment="1">
      <alignment horizontal="center"/>
    </xf>
    <xf numFmtId="0" fontId="18" fillId="0" borderId="0" xfId="0" applyFont="1" applyAlignment="1" applyProtection="1">
      <alignment wrapText="1"/>
      <protection locked="0"/>
    </xf>
    <xf numFmtId="1" fontId="20" fillId="30" borderId="1" xfId="0" applyNumberFormat="1" applyFont="1" applyFill="1" applyBorder="1" applyAlignment="1" applyProtection="1">
      <alignment horizontal="center" vertical="center" wrapText="1"/>
      <protection locked="0"/>
    </xf>
    <xf numFmtId="1" fontId="20" fillId="30" borderId="3" xfId="0" applyNumberFormat="1" applyFont="1" applyFill="1" applyBorder="1" applyAlignment="1" applyProtection="1">
      <alignment horizontal="center" vertical="center" wrapText="1"/>
      <protection locked="0"/>
    </xf>
    <xf numFmtId="9" fontId="20" fillId="30" borderId="1" xfId="0" applyNumberFormat="1" applyFont="1" applyFill="1" applyBorder="1" applyAlignment="1">
      <alignment horizontal="center" vertical="center" wrapText="1"/>
    </xf>
    <xf numFmtId="0" fontId="22" fillId="30" borderId="1" xfId="0" applyFont="1" applyFill="1" applyBorder="1" applyAlignment="1" applyProtection="1">
      <alignment horizontal="left" vertical="center" wrapText="1"/>
      <protection locked="0"/>
    </xf>
    <xf numFmtId="9" fontId="20" fillId="30" borderId="1" xfId="1" applyFont="1" applyFill="1" applyBorder="1" applyAlignment="1" applyProtection="1">
      <alignment horizontal="center" vertical="center" wrapText="1"/>
    </xf>
    <xf numFmtId="0" fontId="52" fillId="30" borderId="1" xfId="0" applyFont="1" applyFill="1" applyBorder="1" applyAlignment="1">
      <alignment horizontal="justify" vertical="center" wrapText="1"/>
    </xf>
    <xf numFmtId="0" fontId="52" fillId="30" borderId="1" xfId="0" applyFont="1" applyFill="1" applyBorder="1" applyAlignment="1">
      <alignment horizontal="left" vertical="center" wrapText="1"/>
    </xf>
    <xf numFmtId="0" fontId="52" fillId="30" borderId="1" xfId="0" applyFont="1" applyFill="1" applyBorder="1" applyAlignment="1">
      <alignment horizontal="center" vertical="center" wrapText="1"/>
    </xf>
    <xf numFmtId="0" fontId="51" fillId="30" borderId="1" xfId="0" applyFont="1" applyFill="1" applyBorder="1" applyAlignment="1" applyProtection="1">
      <alignment horizontal="center" vertical="center" wrapText="1"/>
      <protection locked="0"/>
    </xf>
    <xf numFmtId="0" fontId="52" fillId="30" borderId="1" xfId="0" applyFont="1" applyFill="1" applyBorder="1" applyAlignment="1" applyProtection="1">
      <alignment horizontal="left" vertical="center" wrapText="1"/>
      <protection locked="0"/>
    </xf>
    <xf numFmtId="0" fontId="52" fillId="29" borderId="5" xfId="0" applyFont="1" applyFill="1" applyBorder="1" applyAlignment="1">
      <alignment horizontal="center" vertical="center" wrapText="1"/>
    </xf>
    <xf numFmtId="0" fontId="52" fillId="29" borderId="1" xfId="0" applyFont="1" applyFill="1" applyBorder="1" applyAlignment="1" applyProtection="1">
      <alignment horizontal="left" vertical="center" wrapText="1"/>
      <protection locked="0"/>
    </xf>
    <xf numFmtId="0" fontId="21" fillId="0" borderId="5" xfId="0" applyFont="1" applyBorder="1" applyAlignment="1" applyProtection="1">
      <alignment horizontal="center" vertical="center" wrapText="1"/>
      <protection locked="0"/>
    </xf>
    <xf numFmtId="0" fontId="21" fillId="0" borderId="4" xfId="0" applyFont="1" applyBorder="1" applyAlignment="1" applyProtection="1">
      <alignment horizontal="center" vertical="center" wrapText="1"/>
      <protection locked="0"/>
    </xf>
    <xf numFmtId="0" fontId="21" fillId="0" borderId="12" xfId="0" applyFont="1" applyBorder="1" applyAlignment="1" applyProtection="1">
      <alignment horizontal="center" vertical="center" wrapText="1"/>
      <protection locked="0"/>
    </xf>
    <xf numFmtId="0" fontId="22" fillId="0" borderId="5" xfId="0" applyFont="1" applyBorder="1" applyAlignment="1">
      <alignment horizontal="center" vertical="center" wrapText="1"/>
    </xf>
    <xf numFmtId="0" fontId="22" fillId="0" borderId="4" xfId="0" applyFont="1" applyBorder="1" applyAlignment="1">
      <alignment horizontal="center" vertical="center" wrapText="1"/>
    </xf>
    <xf numFmtId="0" fontId="22" fillId="0" borderId="44" xfId="0" applyFont="1" applyBorder="1" applyAlignment="1">
      <alignment horizontal="center" vertical="center" wrapText="1"/>
    </xf>
    <xf numFmtId="0" fontId="20" fillId="26" borderId="23" xfId="0" applyFont="1" applyFill="1" applyBorder="1" applyAlignment="1">
      <alignment horizontal="center" vertical="center" wrapText="1"/>
    </xf>
    <xf numFmtId="0" fontId="20" fillId="26" borderId="35" xfId="0" applyFont="1" applyFill="1" applyBorder="1" applyAlignment="1">
      <alignment horizontal="center" vertical="center" wrapText="1"/>
    </xf>
    <xf numFmtId="9" fontId="20" fillId="0" borderId="1" xfId="1" applyFont="1" applyFill="1" applyBorder="1" applyAlignment="1" applyProtection="1">
      <alignment horizontal="center" vertical="center" wrapText="1"/>
    </xf>
    <xf numFmtId="9" fontId="20" fillId="0" borderId="5" xfId="1" applyFont="1" applyFill="1" applyBorder="1" applyAlignment="1" applyProtection="1">
      <alignment horizontal="center" vertical="center" wrapText="1"/>
    </xf>
    <xf numFmtId="9" fontId="20" fillId="0" borderId="12" xfId="1" applyFont="1" applyFill="1" applyBorder="1" applyAlignment="1" applyProtection="1">
      <alignment horizontal="center" vertical="center" wrapText="1"/>
    </xf>
    <xf numFmtId="9" fontId="20" fillId="0" borderId="4" xfId="1" applyFont="1" applyFill="1" applyBorder="1" applyAlignment="1" applyProtection="1">
      <alignment horizontal="center" vertical="center" wrapText="1"/>
    </xf>
    <xf numFmtId="9" fontId="20" fillId="2" borderId="5" xfId="1" applyFont="1" applyFill="1" applyBorder="1" applyAlignment="1" applyProtection="1">
      <alignment horizontal="center" vertical="center" wrapText="1"/>
    </xf>
    <xf numFmtId="9" fontId="20" fillId="2" borderId="12" xfId="1" applyFont="1" applyFill="1" applyBorder="1" applyAlignment="1" applyProtection="1">
      <alignment horizontal="center" vertical="center" wrapText="1"/>
    </xf>
    <xf numFmtId="1" fontId="22" fillId="2" borderId="5" xfId="0" applyNumberFormat="1" applyFont="1" applyFill="1" applyBorder="1" applyAlignment="1">
      <alignment horizontal="center" vertical="center" wrapText="1"/>
    </xf>
    <xf numFmtId="1" fontId="22" fillId="2" borderId="12" xfId="0" applyNumberFormat="1" applyFont="1" applyFill="1" applyBorder="1" applyAlignment="1">
      <alignment horizontal="center" vertical="center" wrapText="1"/>
    </xf>
    <xf numFmtId="9" fontId="22" fillId="0" borderId="35" xfId="1" applyFont="1" applyFill="1" applyBorder="1" applyAlignment="1" applyProtection="1">
      <alignment horizontal="center" vertical="center" wrapText="1"/>
    </xf>
    <xf numFmtId="9" fontId="22" fillId="0" borderId="39" xfId="1" applyFont="1" applyFill="1" applyBorder="1" applyAlignment="1" applyProtection="1">
      <alignment horizontal="center" vertical="center" wrapText="1"/>
    </xf>
    <xf numFmtId="9" fontId="20" fillId="2" borderId="5" xfId="0" applyNumberFormat="1" applyFont="1" applyFill="1" applyBorder="1" applyAlignment="1">
      <alignment horizontal="center" vertical="center" wrapText="1"/>
    </xf>
    <xf numFmtId="9" fontId="20" fillId="2" borderId="12" xfId="0" applyNumberFormat="1" applyFont="1" applyFill="1" applyBorder="1" applyAlignment="1">
      <alignment horizontal="center" vertical="center" wrapText="1"/>
    </xf>
    <xf numFmtId="9" fontId="22" fillId="2" borderId="5" xfId="0" applyNumberFormat="1" applyFont="1" applyFill="1" applyBorder="1" applyAlignment="1">
      <alignment horizontal="center" vertical="center" wrapText="1"/>
    </xf>
    <xf numFmtId="9" fontId="22" fillId="2" borderId="12" xfId="0" applyNumberFormat="1" applyFont="1" applyFill="1" applyBorder="1" applyAlignment="1">
      <alignment horizontal="center" vertical="center" wrapText="1"/>
    </xf>
    <xf numFmtId="0" fontId="20" fillId="26" borderId="1" xfId="0" applyFont="1" applyFill="1" applyBorder="1" applyAlignment="1">
      <alignment horizontal="center" vertical="center" wrapText="1"/>
    </xf>
    <xf numFmtId="0" fontId="20" fillId="26" borderId="5" xfId="0" applyFont="1" applyFill="1" applyBorder="1" applyAlignment="1">
      <alignment horizontal="center" vertical="center" wrapText="1"/>
    </xf>
    <xf numFmtId="0" fontId="21" fillId="0" borderId="1" xfId="0" applyFont="1" applyBorder="1" applyAlignment="1">
      <alignment horizontal="center" vertical="center" wrapText="1"/>
    </xf>
    <xf numFmtId="0" fontId="22" fillId="2" borderId="5" xfId="0" applyFont="1" applyFill="1" applyBorder="1" applyAlignment="1">
      <alignment horizontal="center" vertical="center" wrapText="1"/>
    </xf>
    <xf numFmtId="0" fontId="22" fillId="2" borderId="12" xfId="0" applyFont="1" applyFill="1" applyBorder="1" applyAlignment="1">
      <alignment horizontal="center" vertical="center" wrapText="1"/>
    </xf>
    <xf numFmtId="0" fontId="22" fillId="2" borderId="1" xfId="0" applyFont="1" applyFill="1" applyBorder="1" applyAlignment="1">
      <alignment horizontal="center" vertical="center" wrapText="1"/>
    </xf>
    <xf numFmtId="0" fontId="22" fillId="2" borderId="4" xfId="0" applyFont="1" applyFill="1" applyBorder="1" applyAlignment="1">
      <alignment horizontal="center" vertical="center" wrapText="1"/>
    </xf>
    <xf numFmtId="9" fontId="20" fillId="0" borderId="1" xfId="0" applyNumberFormat="1" applyFont="1" applyBorder="1" applyAlignment="1">
      <alignment horizontal="center" vertical="center" wrapText="1"/>
    </xf>
    <xf numFmtId="9" fontId="20" fillId="0" borderId="5" xfId="0" applyNumberFormat="1" applyFont="1" applyBorder="1" applyAlignment="1">
      <alignment horizontal="center" vertical="center" wrapText="1"/>
    </xf>
    <xf numFmtId="9" fontId="20" fillId="0" borderId="12" xfId="0" applyNumberFormat="1" applyFont="1" applyBorder="1" applyAlignment="1">
      <alignment horizontal="center" vertical="center" wrapText="1"/>
    </xf>
    <xf numFmtId="9" fontId="20" fillId="0" borderId="4" xfId="0" applyNumberFormat="1" applyFont="1" applyBorder="1" applyAlignment="1">
      <alignment horizontal="center" vertical="center" wrapText="1"/>
    </xf>
    <xf numFmtId="9" fontId="20" fillId="2" borderId="4" xfId="0" applyNumberFormat="1" applyFont="1" applyFill="1" applyBorder="1" applyAlignment="1">
      <alignment horizontal="center" vertical="center" wrapText="1"/>
    </xf>
    <xf numFmtId="0" fontId="21" fillId="0" borderId="36" xfId="0" applyFont="1" applyBorder="1" applyAlignment="1" applyProtection="1">
      <alignment horizontal="center" vertical="center" wrapText="1"/>
      <protection locked="0"/>
    </xf>
    <xf numFmtId="0" fontId="21" fillId="0" borderId="40" xfId="0" applyFont="1" applyBorder="1" applyAlignment="1" applyProtection="1">
      <alignment horizontal="center" vertical="center" wrapText="1"/>
      <protection locked="0"/>
    </xf>
    <xf numFmtId="1" fontId="21" fillId="0" borderId="1" xfId="0" applyNumberFormat="1" applyFont="1" applyBorder="1" applyAlignment="1" applyProtection="1">
      <alignment horizontal="center" vertical="center" wrapText="1"/>
      <protection locked="0"/>
    </xf>
    <xf numFmtId="1" fontId="21" fillId="0" borderId="5" xfId="0" applyNumberFormat="1" applyFont="1" applyBorder="1" applyAlignment="1" applyProtection="1">
      <alignment horizontal="center" vertical="center" wrapText="1"/>
      <protection locked="0"/>
    </xf>
    <xf numFmtId="1" fontId="21" fillId="0" borderId="12" xfId="0" applyNumberFormat="1" applyFont="1" applyBorder="1" applyAlignment="1" applyProtection="1">
      <alignment horizontal="center" vertical="center" wrapText="1"/>
      <protection locked="0"/>
    </xf>
    <xf numFmtId="1" fontId="21" fillId="0" borderId="4" xfId="0" applyNumberFormat="1" applyFont="1" applyBorder="1" applyAlignment="1" applyProtection="1">
      <alignment horizontal="center" vertical="center" wrapText="1"/>
      <protection locked="0"/>
    </xf>
    <xf numFmtId="1" fontId="0" fillId="0" borderId="5" xfId="0" applyNumberFormat="1" applyBorder="1" applyAlignment="1" applyProtection="1">
      <alignment horizontal="center" vertical="center" wrapText="1"/>
      <protection locked="0"/>
    </xf>
    <xf numFmtId="1" fontId="0" fillId="0" borderId="4" xfId="0" applyNumberFormat="1" applyBorder="1" applyAlignment="1" applyProtection="1">
      <alignment horizontal="center" vertical="center" wrapText="1"/>
      <protection locked="0"/>
    </xf>
    <xf numFmtId="1" fontId="0" fillId="0" borderId="12" xfId="0" applyNumberFormat="1" applyBorder="1" applyAlignment="1" applyProtection="1">
      <alignment horizontal="center" vertical="center" wrapText="1"/>
      <protection locked="0"/>
    </xf>
    <xf numFmtId="1" fontId="0" fillId="2" borderId="5" xfId="0" applyNumberFormat="1" applyFill="1" applyBorder="1" applyAlignment="1" applyProtection="1">
      <alignment horizontal="center" vertical="center" wrapText="1"/>
      <protection locked="0"/>
    </xf>
    <xf numFmtId="1" fontId="0" fillId="2" borderId="12" xfId="0" applyNumberFormat="1" applyFill="1" applyBorder="1" applyAlignment="1" applyProtection="1">
      <alignment horizontal="center" vertical="center" wrapText="1"/>
      <protection locked="0"/>
    </xf>
    <xf numFmtId="1" fontId="22" fillId="0" borderId="1" xfId="0" applyNumberFormat="1" applyFont="1" applyBorder="1" applyAlignment="1">
      <alignment horizontal="center" vertical="center" wrapText="1"/>
    </xf>
    <xf numFmtId="1" fontId="22" fillId="0" borderId="5" xfId="0" applyNumberFormat="1" applyFont="1" applyBorder="1" applyAlignment="1">
      <alignment horizontal="center" vertical="center" wrapText="1"/>
    </xf>
    <xf numFmtId="1" fontId="22" fillId="0" borderId="12" xfId="0" applyNumberFormat="1" applyFont="1" applyBorder="1" applyAlignment="1">
      <alignment horizontal="center" vertical="center" wrapText="1"/>
    </xf>
    <xf numFmtId="1" fontId="22" fillId="0" borderId="4" xfId="0" applyNumberFormat="1" applyFont="1" applyBorder="1" applyAlignment="1">
      <alignment horizontal="center" vertical="center" wrapText="1"/>
    </xf>
    <xf numFmtId="1" fontId="22" fillId="2" borderId="4" xfId="0" applyNumberFormat="1" applyFont="1" applyFill="1" applyBorder="1" applyAlignment="1">
      <alignment horizontal="center" vertical="center" wrapText="1"/>
    </xf>
    <xf numFmtId="0" fontId="20" fillId="25" borderId="23" xfId="0" applyFont="1" applyFill="1" applyBorder="1" applyAlignment="1">
      <alignment horizontal="center" vertical="center" wrapText="1"/>
    </xf>
    <xf numFmtId="0" fontId="20" fillId="25" borderId="35" xfId="0" applyFont="1" applyFill="1" applyBorder="1" applyAlignment="1">
      <alignment horizontal="center" vertical="center" wrapText="1"/>
    </xf>
    <xf numFmtId="0" fontId="20" fillId="25" borderId="1" xfId="0" applyFont="1" applyFill="1" applyBorder="1" applyAlignment="1">
      <alignment horizontal="center" vertical="center" wrapText="1"/>
    </xf>
    <xf numFmtId="0" fontId="20" fillId="25" borderId="5" xfId="0" applyFont="1" applyFill="1" applyBorder="1" applyAlignment="1">
      <alignment horizontal="center" vertical="center" wrapText="1"/>
    </xf>
    <xf numFmtId="1" fontId="21" fillId="0" borderId="36" xfId="0" applyNumberFormat="1" applyFont="1" applyBorder="1" applyAlignment="1" applyProtection="1">
      <alignment horizontal="center" vertical="center" wrapText="1"/>
      <protection locked="0"/>
    </xf>
    <xf numFmtId="1" fontId="21" fillId="0" borderId="40" xfId="0" applyNumberFormat="1" applyFont="1" applyBorder="1" applyAlignment="1" applyProtection="1">
      <alignment horizontal="center" vertical="center" wrapText="1"/>
      <protection locked="0"/>
    </xf>
    <xf numFmtId="0" fontId="20" fillId="24" borderId="35" xfId="0" applyFont="1" applyFill="1" applyBorder="1" applyAlignment="1">
      <alignment horizontal="center" vertical="center" wrapText="1"/>
    </xf>
    <xf numFmtId="0" fontId="20" fillId="24" borderId="37" xfId="0" applyFont="1" applyFill="1" applyBorder="1" applyAlignment="1">
      <alignment horizontal="center" vertical="center" wrapText="1"/>
    </xf>
    <xf numFmtId="0" fontId="20" fillId="24" borderId="5" xfId="0" applyFont="1" applyFill="1" applyBorder="1" applyAlignment="1">
      <alignment horizontal="center" vertical="center" wrapText="1"/>
    </xf>
    <xf numFmtId="0" fontId="20" fillId="24" borderId="4" xfId="0" applyFont="1" applyFill="1" applyBorder="1" applyAlignment="1">
      <alignment horizontal="center" vertical="center" wrapText="1"/>
    </xf>
    <xf numFmtId="0" fontId="21" fillId="0" borderId="5" xfId="0" applyFont="1" applyBorder="1" applyAlignment="1">
      <alignment horizontal="center" vertical="center" wrapText="1"/>
    </xf>
    <xf numFmtId="0" fontId="21" fillId="0" borderId="12" xfId="0" applyFont="1" applyBorder="1" applyAlignment="1">
      <alignment horizontal="center" vertical="center" wrapText="1"/>
    </xf>
    <xf numFmtId="0" fontId="22" fillId="0" borderId="12" xfId="0" applyFont="1" applyBorder="1" applyAlignment="1">
      <alignment horizontal="center" vertical="center" wrapText="1"/>
    </xf>
    <xf numFmtId="0" fontId="0" fillId="0" borderId="5" xfId="0" applyBorder="1" applyAlignment="1">
      <alignment horizontal="center"/>
    </xf>
    <xf numFmtId="0" fontId="0" fillId="0" borderId="12" xfId="0" applyBorder="1" applyAlignment="1">
      <alignment horizontal="center"/>
    </xf>
    <xf numFmtId="0" fontId="20" fillId="22" borderId="23" xfId="0" applyFont="1" applyFill="1" applyBorder="1" applyAlignment="1">
      <alignment horizontal="center" vertical="center" wrapText="1"/>
    </xf>
    <xf numFmtId="0" fontId="20" fillId="22" borderId="35" xfId="0" applyFont="1" applyFill="1" applyBorder="1" applyAlignment="1">
      <alignment horizontal="center" vertical="center" wrapText="1"/>
    </xf>
    <xf numFmtId="0" fontId="21" fillId="32" borderId="5" xfId="0" applyFont="1" applyFill="1" applyBorder="1" applyAlignment="1">
      <alignment horizontal="center" vertical="center" wrapText="1"/>
    </xf>
    <xf numFmtId="0" fontId="21" fillId="32" borderId="4" xfId="0" applyFont="1" applyFill="1" applyBorder="1" applyAlignment="1">
      <alignment horizontal="center" vertical="center" wrapText="1"/>
    </xf>
    <xf numFmtId="0" fontId="20" fillId="21" borderId="29" xfId="0" applyFont="1" applyFill="1" applyBorder="1" applyAlignment="1">
      <alignment horizontal="center" vertical="center" wrapText="1"/>
    </xf>
    <xf numFmtId="0" fontId="20" fillId="21" borderId="13" xfId="0" applyFont="1" applyFill="1" applyBorder="1" applyAlignment="1">
      <alignment horizontal="center" vertical="center" wrapText="1"/>
    </xf>
    <xf numFmtId="0" fontId="22" fillId="2" borderId="5" xfId="0" applyFont="1" applyFill="1" applyBorder="1" applyAlignment="1">
      <alignment horizontal="justify" vertical="center" wrapText="1" readingOrder="1"/>
    </xf>
    <xf numFmtId="0" fontId="22" fillId="2" borderId="12" xfId="0" applyFont="1" applyFill="1" applyBorder="1" applyAlignment="1">
      <alignment horizontal="justify" vertical="center" wrapText="1" readingOrder="1"/>
    </xf>
    <xf numFmtId="0" fontId="22" fillId="2" borderId="4" xfId="0" applyFont="1" applyFill="1" applyBorder="1" applyAlignment="1">
      <alignment horizontal="center" vertical="center" wrapText="1" readingOrder="1"/>
    </xf>
    <xf numFmtId="0" fontId="22" fillId="2" borderId="12" xfId="0" applyFont="1" applyFill="1" applyBorder="1" applyAlignment="1">
      <alignment horizontal="center" vertical="center" wrapText="1" readingOrder="1"/>
    </xf>
    <xf numFmtId="0" fontId="22" fillId="32" borderId="5" xfId="0" applyFont="1" applyFill="1" applyBorder="1" applyAlignment="1">
      <alignment horizontal="center" vertical="center" wrapText="1"/>
    </xf>
    <xf numFmtId="0" fontId="22" fillId="32" borderId="4" xfId="0" applyFont="1" applyFill="1" applyBorder="1" applyAlignment="1">
      <alignment horizontal="center" vertical="center" wrapText="1"/>
    </xf>
    <xf numFmtId="0" fontId="22" fillId="32" borderId="12" xfId="0" applyFont="1" applyFill="1" applyBorder="1" applyAlignment="1">
      <alignment horizontal="center" vertical="center" wrapText="1"/>
    </xf>
    <xf numFmtId="0" fontId="20" fillId="29" borderId="36" xfId="0" applyFont="1" applyFill="1" applyBorder="1" applyAlignment="1">
      <alignment horizontal="center" vertical="center" wrapText="1"/>
    </xf>
    <xf numFmtId="0" fontId="20" fillId="29" borderId="47" xfId="0" applyFont="1" applyFill="1" applyBorder="1" applyAlignment="1">
      <alignment horizontal="center" vertical="center" wrapText="1"/>
    </xf>
    <xf numFmtId="0" fontId="20" fillId="29" borderId="40" xfId="0" applyFont="1" applyFill="1" applyBorder="1" applyAlignment="1">
      <alignment horizontal="center" vertical="center" wrapText="1"/>
    </xf>
    <xf numFmtId="0" fontId="51" fillId="30" borderId="36" xfId="0" applyFont="1" applyFill="1" applyBorder="1" applyAlignment="1">
      <alignment horizontal="center" vertical="center" wrapText="1"/>
    </xf>
    <xf numFmtId="0" fontId="51" fillId="30" borderId="40" xfId="0" applyFont="1" applyFill="1" applyBorder="1" applyAlignment="1">
      <alignment horizontal="center" vertical="center" wrapText="1"/>
    </xf>
    <xf numFmtId="0" fontId="20" fillId="31" borderId="15" xfId="0" applyFont="1" applyFill="1" applyBorder="1" applyAlignment="1">
      <alignment horizontal="center" vertical="center" wrapText="1"/>
    </xf>
    <xf numFmtId="0" fontId="20" fillId="31" borderId="16" xfId="0" applyFont="1" applyFill="1" applyBorder="1" applyAlignment="1">
      <alignment horizontal="center" vertical="center" wrapText="1"/>
    </xf>
    <xf numFmtId="0" fontId="20" fillId="31" borderId="17" xfId="0" applyFont="1" applyFill="1" applyBorder="1" applyAlignment="1">
      <alignment horizontal="center" vertical="center" wrapText="1"/>
    </xf>
    <xf numFmtId="0" fontId="20" fillId="32" borderId="15" xfId="0" applyFont="1" applyFill="1" applyBorder="1" applyAlignment="1">
      <alignment horizontal="center" vertical="center" wrapText="1"/>
    </xf>
    <xf numFmtId="0" fontId="20" fillId="32" borderId="16" xfId="0" applyFont="1" applyFill="1" applyBorder="1" applyAlignment="1">
      <alignment horizontal="center" vertical="center" wrapText="1"/>
    </xf>
    <xf numFmtId="0" fontId="20" fillId="32" borderId="17" xfId="0" applyFont="1" applyFill="1" applyBorder="1" applyAlignment="1">
      <alignment horizontal="center" vertical="center" wrapText="1"/>
    </xf>
    <xf numFmtId="0" fontId="20" fillId="21" borderId="21" xfId="0" applyFont="1" applyFill="1" applyBorder="1" applyAlignment="1">
      <alignment horizontal="center" vertical="center" wrapText="1"/>
    </xf>
    <xf numFmtId="0" fontId="22" fillId="2" borderId="1" xfId="0" applyFont="1" applyFill="1" applyBorder="1" applyAlignment="1">
      <alignment horizontal="justify" vertical="center" wrapText="1"/>
    </xf>
    <xf numFmtId="0" fontId="22" fillId="2" borderId="1" xfId="2128" applyFont="1" applyFill="1" applyBorder="1" applyAlignment="1">
      <alignment horizontal="center" vertical="center" wrapText="1"/>
    </xf>
    <xf numFmtId="0" fontId="0" fillId="23" borderId="1" xfId="0" applyFill="1" applyBorder="1" applyAlignment="1" applyProtection="1">
      <alignment horizontal="center" vertical="center" wrapText="1"/>
      <protection locked="0"/>
    </xf>
    <xf numFmtId="0" fontId="0" fillId="23" borderId="5" xfId="0" applyFill="1" applyBorder="1" applyAlignment="1" applyProtection="1">
      <alignment horizontal="center" vertical="center" wrapText="1"/>
      <protection locked="0"/>
    </xf>
    <xf numFmtId="0" fontId="0" fillId="23" borderId="4" xfId="0" applyFill="1" applyBorder="1" applyAlignment="1" applyProtection="1">
      <alignment horizontal="center" vertical="center" wrapText="1"/>
      <protection locked="0"/>
    </xf>
    <xf numFmtId="0" fontId="0" fillId="23" borderId="12" xfId="0" applyFill="1" applyBorder="1" applyAlignment="1" applyProtection="1">
      <alignment horizontal="center" vertical="center" wrapText="1"/>
      <protection locked="0"/>
    </xf>
    <xf numFmtId="0" fontId="30" fillId="23" borderId="31" xfId="0" applyFont="1" applyFill="1" applyBorder="1" applyAlignment="1" applyProtection="1">
      <alignment horizontal="center" vertical="center" wrapText="1"/>
      <protection locked="0"/>
    </xf>
    <xf numFmtId="0" fontId="30" fillId="23" borderId="0" xfId="0" applyFont="1" applyFill="1" applyAlignment="1" applyProtection="1">
      <alignment horizontal="center" vertical="center" wrapText="1"/>
      <protection locked="0"/>
    </xf>
    <xf numFmtId="0" fontId="19" fillId="7" borderId="13" xfId="0" applyFont="1" applyFill="1" applyBorder="1" applyAlignment="1" applyProtection="1">
      <alignment horizontal="center" vertical="center" wrapText="1"/>
      <protection locked="0"/>
    </xf>
    <xf numFmtId="0" fontId="19" fillId="7" borderId="14" xfId="0" applyFont="1" applyFill="1" applyBorder="1" applyAlignment="1" applyProtection="1">
      <alignment horizontal="center" vertical="center" wrapText="1"/>
      <protection locked="0"/>
    </xf>
    <xf numFmtId="0" fontId="19" fillId="7" borderId="21" xfId="0" applyFont="1" applyFill="1" applyBorder="1" applyAlignment="1" applyProtection="1">
      <alignment horizontal="center" vertical="center" wrapText="1"/>
      <protection locked="0"/>
    </xf>
    <xf numFmtId="0" fontId="20" fillId="0" borderId="2" xfId="0" applyFont="1" applyBorder="1" applyAlignment="1">
      <alignment horizontal="center" vertical="center" wrapText="1"/>
    </xf>
    <xf numFmtId="0" fontId="20" fillId="0" borderId="7" xfId="0" applyFont="1" applyBorder="1" applyAlignment="1">
      <alignment horizontal="center" vertical="center" wrapText="1"/>
    </xf>
    <xf numFmtId="0" fontId="20" fillId="0" borderId="3" xfId="0" applyFont="1" applyBorder="1" applyAlignment="1">
      <alignment horizontal="center" vertical="center" wrapText="1"/>
    </xf>
    <xf numFmtId="0" fontId="20" fillId="2" borderId="2" xfId="0" applyFont="1" applyFill="1" applyBorder="1" applyAlignment="1">
      <alignment horizontal="left" vertical="justify" wrapText="1"/>
    </xf>
    <xf numFmtId="0" fontId="20" fillId="2" borderId="3" xfId="0" applyFont="1" applyFill="1" applyBorder="1" applyAlignment="1">
      <alignment horizontal="left" vertical="justify" wrapText="1"/>
    </xf>
    <xf numFmtId="0" fontId="20" fillId="0" borderId="2" xfId="0" applyFont="1" applyBorder="1" applyAlignment="1">
      <alignment horizontal="left" vertical="center" wrapText="1"/>
    </xf>
    <xf numFmtId="0" fontId="20" fillId="0" borderId="3" xfId="0" applyFont="1" applyBorder="1" applyAlignment="1">
      <alignment horizontal="left" vertical="center" wrapText="1"/>
    </xf>
    <xf numFmtId="0" fontId="26" fillId="2" borderId="1" xfId="0" applyFont="1" applyFill="1" applyBorder="1" applyAlignment="1" applyProtection="1">
      <alignment horizontal="center" vertical="center" wrapText="1"/>
      <protection locked="0"/>
    </xf>
    <xf numFmtId="0" fontId="20" fillId="22" borderId="30" xfId="0" applyFont="1" applyFill="1" applyBorder="1" applyAlignment="1">
      <alignment horizontal="center" vertical="center" wrapText="1"/>
    </xf>
    <xf numFmtId="0" fontId="20" fillId="22" borderId="31" xfId="0" applyFont="1" applyFill="1" applyBorder="1" applyAlignment="1">
      <alignment horizontal="center" vertical="center" wrapText="1"/>
    </xf>
    <xf numFmtId="0" fontId="20" fillId="22" borderId="34" xfId="0" applyFont="1" applyFill="1" applyBorder="1" applyAlignment="1">
      <alignment horizontal="center" vertical="center" wrapText="1"/>
    </xf>
    <xf numFmtId="0" fontId="20" fillId="24" borderId="30" xfId="0" applyFont="1" applyFill="1" applyBorder="1" applyAlignment="1">
      <alignment horizontal="center" vertical="center" wrapText="1"/>
    </xf>
    <xf numFmtId="0" fontId="20" fillId="24" borderId="31" xfId="0" applyFont="1" applyFill="1" applyBorder="1" applyAlignment="1">
      <alignment horizontal="center" vertical="center" wrapText="1"/>
    </xf>
    <xf numFmtId="0" fontId="20" fillId="24" borderId="34" xfId="0" applyFont="1" applyFill="1" applyBorder="1" applyAlignment="1">
      <alignment horizontal="center" vertical="center" wrapText="1"/>
    </xf>
    <xf numFmtId="0" fontId="20" fillId="25" borderId="30" xfId="0" applyFont="1" applyFill="1" applyBorder="1" applyAlignment="1">
      <alignment horizontal="center" vertical="center" wrapText="1"/>
    </xf>
    <xf numFmtId="0" fontId="20" fillId="25" borderId="31" xfId="0" applyFont="1" applyFill="1" applyBorder="1" applyAlignment="1">
      <alignment horizontal="center" vertical="center" wrapText="1"/>
    </xf>
    <xf numFmtId="0" fontId="20" fillId="25" borderId="34" xfId="0" applyFont="1" applyFill="1" applyBorder="1" applyAlignment="1">
      <alignment horizontal="center" vertical="center" wrapText="1"/>
    </xf>
    <xf numFmtId="0" fontId="20" fillId="26" borderId="30" xfId="0" applyFont="1" applyFill="1" applyBorder="1" applyAlignment="1">
      <alignment horizontal="center" vertical="center" wrapText="1"/>
    </xf>
    <xf numFmtId="0" fontId="20" fillId="26" borderId="31" xfId="0" applyFont="1" applyFill="1" applyBorder="1" applyAlignment="1">
      <alignment horizontal="center" vertical="center" wrapText="1"/>
    </xf>
    <xf numFmtId="0" fontId="20" fillId="26" borderId="34" xfId="0" applyFont="1" applyFill="1" applyBorder="1" applyAlignment="1">
      <alignment horizontal="center" vertical="center" wrapText="1"/>
    </xf>
    <xf numFmtId="0" fontId="20" fillId="22" borderId="33" xfId="0" applyFont="1" applyFill="1" applyBorder="1" applyAlignment="1">
      <alignment horizontal="center" vertical="center" wrapText="1"/>
    </xf>
    <xf numFmtId="0" fontId="20" fillId="22" borderId="1" xfId="0" applyFont="1" applyFill="1" applyBorder="1" applyAlignment="1">
      <alignment horizontal="center" vertical="center" wrapText="1"/>
    </xf>
    <xf numFmtId="0" fontId="20" fillId="24" borderId="33" xfId="0" applyFont="1" applyFill="1" applyBorder="1" applyAlignment="1">
      <alignment horizontal="center" vertical="center" wrapText="1"/>
    </xf>
    <xf numFmtId="0" fontId="20" fillId="24" borderId="1" xfId="0" applyFont="1" applyFill="1" applyBorder="1" applyAlignment="1">
      <alignment horizontal="center" vertical="center" wrapText="1"/>
    </xf>
    <xf numFmtId="0" fontId="20" fillId="25" borderId="33" xfId="0" applyFont="1" applyFill="1" applyBorder="1" applyAlignment="1">
      <alignment horizontal="center" vertical="center" wrapText="1"/>
    </xf>
    <xf numFmtId="0" fontId="20" fillId="26" borderId="33" xfId="0" applyFont="1" applyFill="1" applyBorder="1" applyAlignment="1">
      <alignment horizontal="center" vertical="center" wrapText="1"/>
    </xf>
    <xf numFmtId="0" fontId="20" fillId="22" borderId="5" xfId="0" applyFont="1" applyFill="1" applyBorder="1" applyAlignment="1">
      <alignment horizontal="center" vertical="center" wrapText="1"/>
    </xf>
    <xf numFmtId="0" fontId="20" fillId="0" borderId="24" xfId="0" applyFont="1" applyBorder="1" applyAlignment="1">
      <alignment horizontal="left" vertical="center" wrapText="1"/>
    </xf>
    <xf numFmtId="0" fontId="20" fillId="0" borderId="15" xfId="0" applyFont="1" applyBorder="1" applyAlignment="1">
      <alignment horizontal="left" vertical="center" wrapText="1"/>
    </xf>
    <xf numFmtId="0" fontId="20" fillId="0" borderId="38" xfId="0" applyFont="1" applyBorder="1" applyAlignment="1">
      <alignment horizontal="left" vertical="center" wrapText="1"/>
    </xf>
    <xf numFmtId="0" fontId="20" fillId="0" borderId="17" xfId="0" applyFont="1" applyBorder="1" applyAlignment="1">
      <alignment horizontal="left" vertical="center" wrapText="1"/>
    </xf>
    <xf numFmtId="0" fontId="20" fillId="21" borderId="30" xfId="0" applyFont="1" applyFill="1" applyBorder="1" applyAlignment="1">
      <alignment horizontal="center" vertical="center" wrapText="1"/>
    </xf>
    <xf numFmtId="0" fontId="20" fillId="21" borderId="31" xfId="0" applyFont="1" applyFill="1" applyBorder="1" applyAlignment="1">
      <alignment horizontal="center" vertical="center" wrapText="1"/>
    </xf>
    <xf numFmtId="0" fontId="20" fillId="21" borderId="32" xfId="0" applyFont="1" applyFill="1" applyBorder="1" applyAlignment="1">
      <alignment horizontal="center" vertical="center" wrapText="1"/>
    </xf>
    <xf numFmtId="0" fontId="20" fillId="21" borderId="28" xfId="0" applyFont="1" applyFill="1" applyBorder="1" applyAlignment="1">
      <alignment horizontal="center" vertical="center" wrapText="1"/>
    </xf>
    <xf numFmtId="0" fontId="20" fillId="0" borderId="25" xfId="0" applyFont="1" applyBorder="1" applyAlignment="1">
      <alignment horizontal="left" vertical="center" wrapText="1"/>
    </xf>
    <xf numFmtId="0" fontId="20" fillId="0" borderId="28" xfId="0" applyFont="1" applyBorder="1" applyAlignment="1">
      <alignment horizontal="left" vertical="center" wrapText="1"/>
    </xf>
    <xf numFmtId="0" fontId="20" fillId="0" borderId="24" xfId="0" applyFont="1" applyBorder="1" applyAlignment="1">
      <alignment horizontal="center" vertical="center" wrapText="1"/>
    </xf>
    <xf numFmtId="0" fontId="20" fillId="0" borderId="25" xfId="0" applyFont="1" applyBorder="1" applyAlignment="1">
      <alignment horizontal="center" vertical="center" wrapText="1"/>
    </xf>
    <xf numFmtId="0" fontId="20" fillId="0" borderId="26" xfId="0" applyFont="1" applyBorder="1" applyAlignment="1">
      <alignment horizontal="center" vertical="center" wrapText="1"/>
    </xf>
    <xf numFmtId="0" fontId="20" fillId="0" borderId="0" xfId="0" applyFont="1" applyAlignment="1">
      <alignment horizontal="center" vertical="center" wrapText="1"/>
    </xf>
    <xf numFmtId="0" fontId="20" fillId="0" borderId="27" xfId="0" applyFont="1" applyBorder="1" applyAlignment="1">
      <alignment horizontal="center" vertical="center" wrapText="1"/>
    </xf>
    <xf numFmtId="0" fontId="20" fillId="0" borderId="28" xfId="0" applyFont="1" applyBorder="1" applyAlignment="1">
      <alignment horizontal="center" vertical="center" wrapText="1"/>
    </xf>
    <xf numFmtId="0" fontId="0" fillId="0" borderId="1" xfId="0" applyBorder="1" applyAlignment="1">
      <alignment horizontal="center" wrapText="1"/>
    </xf>
    <xf numFmtId="0" fontId="18" fillId="2" borderId="1" xfId="0" applyFont="1" applyFill="1" applyBorder="1" applyAlignment="1">
      <alignment horizontal="center"/>
    </xf>
    <xf numFmtId="0" fontId="18" fillId="2" borderId="1" xfId="0" applyFont="1" applyFill="1" applyBorder="1" applyAlignment="1">
      <alignment horizontal="center" vertical="center" wrapText="1"/>
    </xf>
    <xf numFmtId="0" fontId="18" fillId="2" borderId="1" xfId="0" applyFont="1" applyFill="1" applyBorder="1" applyAlignment="1">
      <alignment horizontal="center" vertical="top" wrapText="1"/>
    </xf>
    <xf numFmtId="0" fontId="20" fillId="9" borderId="15" xfId="0" applyFont="1" applyFill="1" applyBorder="1" applyAlignment="1">
      <alignment horizontal="center" vertical="center" wrapText="1"/>
    </xf>
    <xf numFmtId="0" fontId="20" fillId="9" borderId="16" xfId="0" applyFont="1" applyFill="1" applyBorder="1" applyAlignment="1">
      <alignment horizontal="center" vertical="center" wrapText="1"/>
    </xf>
    <xf numFmtId="0" fontId="20" fillId="9" borderId="17" xfId="0" applyFont="1" applyFill="1" applyBorder="1" applyAlignment="1">
      <alignment horizontal="center" vertical="center" wrapText="1"/>
    </xf>
    <xf numFmtId="0" fontId="20" fillId="11" borderId="15" xfId="0" applyFont="1" applyFill="1" applyBorder="1" applyAlignment="1">
      <alignment horizontal="center" vertical="center" wrapText="1"/>
    </xf>
    <xf numFmtId="0" fontId="20" fillId="11" borderId="17" xfId="0" applyFont="1" applyFill="1" applyBorder="1" applyAlignment="1">
      <alignment horizontal="center" vertical="center" wrapText="1"/>
    </xf>
    <xf numFmtId="0" fontId="20" fillId="13" borderId="15" xfId="0" applyFont="1" applyFill="1" applyBorder="1" applyAlignment="1">
      <alignment horizontal="center" vertical="center" wrapText="1"/>
    </xf>
    <xf numFmtId="0" fontId="20" fillId="13" borderId="16" xfId="0" applyFont="1" applyFill="1" applyBorder="1" applyAlignment="1">
      <alignment horizontal="center" vertical="center" wrapText="1"/>
    </xf>
    <xf numFmtId="0" fontId="20" fillId="13" borderId="17" xfId="0" applyFont="1" applyFill="1" applyBorder="1" applyAlignment="1">
      <alignment horizontal="center" vertical="center" wrapText="1"/>
    </xf>
    <xf numFmtId="0" fontId="20" fillId="14" borderId="15" xfId="0" applyFont="1" applyFill="1" applyBorder="1" applyAlignment="1">
      <alignment horizontal="center" vertical="center" wrapText="1"/>
    </xf>
    <xf numFmtId="0" fontId="20" fillId="14" borderId="16" xfId="0" applyFont="1" applyFill="1" applyBorder="1" applyAlignment="1">
      <alignment horizontal="center" vertical="center" wrapText="1"/>
    </xf>
    <xf numFmtId="0" fontId="20" fillId="14" borderId="17" xfId="0" applyFont="1" applyFill="1" applyBorder="1" applyAlignment="1">
      <alignment horizontal="center" vertical="center" wrapText="1"/>
    </xf>
    <xf numFmtId="0" fontId="21" fillId="15" borderId="5" xfId="0" applyFont="1" applyFill="1" applyBorder="1" applyAlignment="1">
      <alignment horizontal="center" vertical="center" wrapText="1"/>
    </xf>
    <xf numFmtId="0" fontId="21" fillId="15" borderId="12" xfId="0" applyFont="1" applyFill="1" applyBorder="1" applyAlignment="1">
      <alignment horizontal="center" vertical="center" wrapText="1"/>
    </xf>
    <xf numFmtId="0" fontId="22" fillId="15" borderId="5" xfId="0" applyFont="1" applyFill="1" applyBorder="1" applyAlignment="1">
      <alignment horizontal="center" vertical="center" wrapText="1"/>
    </xf>
    <xf numFmtId="0" fontId="22" fillId="15" borderId="4" xfId="0" applyFont="1" applyFill="1" applyBorder="1" applyAlignment="1">
      <alignment horizontal="center" vertical="center" wrapText="1"/>
    </xf>
    <xf numFmtId="0" fontId="22" fillId="15" borderId="12" xfId="0" applyFont="1" applyFill="1" applyBorder="1" applyAlignment="1">
      <alignment horizontal="center" vertical="center" wrapText="1"/>
    </xf>
    <xf numFmtId="0" fontId="0" fillId="0" borderId="1" xfId="0" applyBorder="1" applyAlignment="1">
      <alignment horizontal="center"/>
    </xf>
    <xf numFmtId="0" fontId="0" fillId="0" borderId="1" xfId="0" applyBorder="1" applyAlignment="1">
      <alignment horizontal="center" vertical="center" wrapText="1"/>
    </xf>
    <xf numFmtId="0" fontId="6" fillId="0" borderId="5" xfId="0" applyFont="1" applyBorder="1" applyAlignment="1">
      <alignment horizontal="center" vertical="center" wrapText="1"/>
    </xf>
    <xf numFmtId="0" fontId="6" fillId="0" borderId="4" xfId="0" applyFont="1" applyBorder="1" applyAlignment="1">
      <alignment horizontal="center" vertical="center" wrapText="1"/>
    </xf>
    <xf numFmtId="0" fontId="6" fillId="0" borderId="12" xfId="0" applyFont="1" applyBorder="1" applyAlignment="1">
      <alignment horizontal="center" vertical="center" wrapText="1"/>
    </xf>
    <xf numFmtId="0" fontId="6" fillId="2" borderId="5"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2" fillId="2" borderId="0" xfId="0" applyFont="1" applyFill="1" applyAlignment="1">
      <alignment horizontal="left"/>
    </xf>
    <xf numFmtId="0" fontId="3" fillId="3" borderId="1"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5" borderId="3" xfId="0" applyFont="1" applyFill="1" applyBorder="1" applyAlignment="1">
      <alignment horizontal="center" vertical="center" wrapText="1"/>
    </xf>
    <xf numFmtId="0" fontId="14" fillId="0" borderId="8" xfId="0" applyFont="1" applyBorder="1" applyAlignment="1">
      <alignment horizontal="left" vertical="center" wrapText="1"/>
    </xf>
    <xf numFmtId="0" fontId="14" fillId="0" borderId="9" xfId="0" applyFont="1" applyBorder="1" applyAlignment="1">
      <alignment horizontal="left" vertical="center" wrapText="1"/>
    </xf>
    <xf numFmtId="0" fontId="14" fillId="0" borderId="10" xfId="0" applyFont="1" applyBorder="1" applyAlignment="1">
      <alignment horizontal="left" vertical="center" wrapText="1"/>
    </xf>
    <xf numFmtId="1" fontId="15" fillId="0" borderId="8" xfId="0" applyNumberFormat="1" applyFont="1" applyBorder="1" applyAlignment="1">
      <alignment horizontal="center" vertical="center" wrapText="1"/>
    </xf>
    <xf numFmtId="1" fontId="15" fillId="0" borderId="10" xfId="0" applyNumberFormat="1" applyFont="1" applyBorder="1" applyAlignment="1">
      <alignment horizontal="center" vertical="center" wrapText="1"/>
    </xf>
    <xf numFmtId="0" fontId="13" fillId="0" borderId="8" xfId="0" applyFont="1" applyBorder="1" applyAlignment="1">
      <alignment horizontal="center" vertical="center" wrapText="1"/>
    </xf>
    <xf numFmtId="0" fontId="13" fillId="0" borderId="9" xfId="0" applyFont="1" applyBorder="1" applyAlignment="1">
      <alignment horizontal="center" vertical="center" wrapText="1"/>
    </xf>
    <xf numFmtId="0" fontId="13" fillId="0" borderId="10" xfId="0" applyFont="1" applyBorder="1" applyAlignment="1">
      <alignment horizontal="center" vertical="center" wrapText="1"/>
    </xf>
    <xf numFmtId="0" fontId="8" fillId="6" borderId="0" xfId="0" applyFont="1" applyFill="1" applyAlignment="1">
      <alignment horizontal="left" vertical="center" wrapText="1"/>
    </xf>
    <xf numFmtId="0" fontId="8" fillId="0" borderId="2" xfId="0" applyFont="1" applyBorder="1" applyAlignment="1">
      <alignment horizontal="left" vertical="center" wrapText="1"/>
    </xf>
    <xf numFmtId="0" fontId="8" fillId="0" borderId="7" xfId="0" applyFont="1" applyBorder="1" applyAlignment="1">
      <alignment horizontal="left" vertical="center" wrapText="1"/>
    </xf>
    <xf numFmtId="0" fontId="8" fillId="0" borderId="3" xfId="0" applyFont="1" applyBorder="1" applyAlignment="1">
      <alignment horizontal="left" vertical="center" wrapText="1"/>
    </xf>
    <xf numFmtId="0" fontId="7" fillId="0" borderId="6" xfId="0" applyFont="1" applyBorder="1" applyAlignment="1">
      <alignment horizontal="center" vertical="center" wrapText="1"/>
    </xf>
    <xf numFmtId="0" fontId="7" fillId="0" borderId="0" xfId="0" applyFont="1" applyAlignment="1">
      <alignment horizontal="center" vertical="center" wrapText="1"/>
    </xf>
    <xf numFmtId="0" fontId="8" fillId="6" borderId="2" xfId="0" applyFont="1" applyFill="1" applyBorder="1" applyAlignment="1">
      <alignment horizontal="left" vertical="center" wrapText="1"/>
    </xf>
    <xf numFmtId="0" fontId="8" fillId="6" borderId="7" xfId="0" applyFont="1" applyFill="1" applyBorder="1" applyAlignment="1">
      <alignment horizontal="left" vertical="center" wrapText="1"/>
    </xf>
    <xf numFmtId="0" fontId="8" fillId="6" borderId="3" xfId="0" applyFont="1" applyFill="1" applyBorder="1" applyAlignment="1">
      <alignment horizontal="left" vertical="center" wrapText="1"/>
    </xf>
    <xf numFmtId="0" fontId="5" fillId="2" borderId="1" xfId="0" applyFont="1" applyFill="1" applyBorder="1" applyAlignment="1">
      <alignment horizontal="center" vertical="center" wrapText="1"/>
    </xf>
    <xf numFmtId="0" fontId="52" fillId="23" borderId="1" xfId="0" applyFont="1" applyFill="1" applyBorder="1" applyAlignment="1">
      <alignment horizontal="center" vertical="center" wrapText="1"/>
    </xf>
    <xf numFmtId="0" fontId="52" fillId="23" borderId="5" xfId="0" applyFont="1" applyFill="1" applyBorder="1" applyAlignment="1">
      <alignment horizontal="center" vertical="center" wrapText="1"/>
    </xf>
    <xf numFmtId="0" fontId="52" fillId="2" borderId="5" xfId="0" applyFont="1" applyFill="1" applyBorder="1" applyAlignment="1">
      <alignment horizontal="center" vertical="center" wrapText="1"/>
    </xf>
    <xf numFmtId="0" fontId="52" fillId="2" borderId="1" xfId="0" applyFont="1" applyFill="1" applyBorder="1" applyAlignment="1">
      <alignment horizontal="center" vertical="center" wrapText="1"/>
    </xf>
    <xf numFmtId="1" fontId="52" fillId="2" borderId="1" xfId="0" applyNumberFormat="1" applyFont="1" applyFill="1" applyBorder="1" applyAlignment="1">
      <alignment horizontal="center" vertical="center" wrapText="1"/>
    </xf>
    <xf numFmtId="1" fontId="52" fillId="0" borderId="1" xfId="0" applyNumberFormat="1" applyFont="1" applyBorder="1" applyAlignment="1" applyProtection="1">
      <alignment horizontal="center" vertical="center" wrapText="1"/>
      <protection locked="0"/>
    </xf>
    <xf numFmtId="1" fontId="52" fillId="0" borderId="3" xfId="0" applyNumberFormat="1" applyFont="1" applyBorder="1" applyAlignment="1" applyProtection="1">
      <alignment horizontal="center" vertical="center" wrapText="1"/>
      <protection locked="0"/>
    </xf>
    <xf numFmtId="9" fontId="52" fillId="2" borderId="1" xfId="0" applyNumberFormat="1" applyFont="1" applyFill="1" applyBorder="1" applyAlignment="1">
      <alignment horizontal="center" vertical="center" wrapText="1"/>
    </xf>
    <xf numFmtId="0" fontId="52" fillId="0" borderId="1" xfId="0" applyFont="1" applyBorder="1" applyAlignment="1" applyProtection="1">
      <alignment horizontal="center" vertical="center" wrapText="1"/>
      <protection locked="0"/>
    </xf>
    <xf numFmtId="9" fontId="52" fillId="0" borderId="1" xfId="1" applyFont="1" applyFill="1" applyBorder="1" applyAlignment="1" applyProtection="1">
      <alignment horizontal="center" vertical="center" wrapText="1"/>
    </xf>
    <xf numFmtId="0" fontId="52" fillId="0" borderId="1" xfId="0" applyFont="1" applyBorder="1" applyAlignment="1" applyProtection="1">
      <alignment horizontal="left" vertical="center" wrapText="1"/>
      <protection locked="0"/>
    </xf>
    <xf numFmtId="0" fontId="52" fillId="23" borderId="4" xfId="0" applyFont="1" applyFill="1" applyBorder="1" applyAlignment="1">
      <alignment horizontal="center" vertical="center" wrapText="1"/>
    </xf>
    <xf numFmtId="0" fontId="52" fillId="2" borderId="4" xfId="0" applyFont="1" applyFill="1" applyBorder="1" applyAlignment="1">
      <alignment horizontal="center" vertical="center" wrapText="1"/>
    </xf>
    <xf numFmtId="0" fontId="52" fillId="2" borderId="12" xfId="0" applyFont="1" applyFill="1" applyBorder="1" applyAlignment="1">
      <alignment horizontal="center" vertical="center" wrapText="1"/>
    </xf>
    <xf numFmtId="1" fontId="54" fillId="0" borderId="3" xfId="0" applyNumberFormat="1" applyFont="1" applyBorder="1" applyAlignment="1" applyProtection="1">
      <alignment horizontal="center" vertical="center" wrapText="1"/>
      <protection locked="0"/>
    </xf>
    <xf numFmtId="0" fontId="54" fillId="0" borderId="1" xfId="0" applyFont="1" applyBorder="1" applyAlignment="1">
      <alignment horizontal="center" vertical="center" wrapText="1"/>
    </xf>
    <xf numFmtId="49" fontId="52" fillId="2" borderId="1" xfId="0" applyNumberFormat="1" applyFont="1" applyFill="1" applyBorder="1" applyAlignment="1" applyProtection="1">
      <alignment vertical="center" wrapText="1"/>
      <protection locked="0"/>
    </xf>
    <xf numFmtId="49" fontId="52" fillId="0" borderId="1" xfId="0" applyNumberFormat="1" applyFont="1" applyBorder="1" applyAlignment="1" applyProtection="1">
      <alignment vertical="center" wrapText="1"/>
      <protection locked="0"/>
    </xf>
    <xf numFmtId="0" fontId="52" fillId="0" borderId="1" xfId="0" applyFont="1" applyBorder="1" applyAlignment="1">
      <alignment horizontal="center" vertical="center" wrapText="1"/>
    </xf>
    <xf numFmtId="0" fontId="52" fillId="0" borderId="5" xfId="0" applyFont="1" applyBorder="1" applyAlignment="1">
      <alignment horizontal="center" vertical="center" wrapText="1"/>
    </xf>
    <xf numFmtId="0" fontId="52" fillId="0" borderId="1" xfId="0" applyFont="1" applyBorder="1" applyAlignment="1" applyProtection="1">
      <alignment vertical="center" wrapText="1"/>
      <protection locked="0"/>
    </xf>
    <xf numFmtId="0" fontId="52" fillId="0" borderId="1" xfId="0" applyFont="1" applyBorder="1" applyAlignment="1" applyProtection="1">
      <alignment horizontal="left" wrapText="1"/>
      <protection locked="0"/>
    </xf>
    <xf numFmtId="0" fontId="52" fillId="2" borderId="1" xfId="2132" applyFont="1" applyFill="1" applyBorder="1" applyAlignment="1" applyProtection="1">
      <alignment horizontal="center" vertical="center" wrapText="1"/>
      <protection locked="0"/>
    </xf>
    <xf numFmtId="0" fontId="52" fillId="2" borderId="1" xfId="2132" applyFont="1" applyFill="1" applyBorder="1" applyAlignment="1" applyProtection="1">
      <alignment vertical="center" wrapText="1"/>
      <protection locked="0"/>
    </xf>
    <xf numFmtId="9" fontId="52" fillId="2" borderId="1" xfId="2135" applyFont="1" applyFill="1" applyBorder="1" applyAlignment="1" applyProtection="1">
      <alignment horizontal="center" vertical="center" wrapText="1"/>
    </xf>
    <xf numFmtId="9" fontId="52" fillId="2" borderId="1" xfId="2132" applyNumberFormat="1" applyFont="1" applyFill="1" applyBorder="1" applyAlignment="1">
      <alignment horizontal="center" vertical="center" wrapText="1"/>
    </xf>
    <xf numFmtId="9" fontId="52" fillId="0" borderId="1" xfId="2135" applyFont="1" applyFill="1" applyBorder="1" applyAlignment="1" applyProtection="1">
      <alignment horizontal="center" vertical="center" wrapText="1"/>
    </xf>
    <xf numFmtId="0" fontId="52" fillId="2" borderId="1" xfId="2132" applyFont="1" applyFill="1" applyBorder="1" applyAlignment="1">
      <alignment horizontal="center" vertical="center" wrapText="1"/>
    </xf>
    <xf numFmtId="0" fontId="52" fillId="2" borderId="1" xfId="2132" applyFont="1" applyFill="1" applyBorder="1" applyAlignment="1">
      <alignment horizontal="left" vertical="center" wrapText="1"/>
    </xf>
    <xf numFmtId="0" fontId="52" fillId="0" borderId="1" xfId="2134" applyFont="1" applyBorder="1" applyAlignment="1">
      <alignment horizontal="center" vertical="center" wrapText="1"/>
    </xf>
    <xf numFmtId="0" fontId="52" fillId="2" borderId="1" xfId="2134" applyFont="1" applyFill="1" applyBorder="1" applyAlignment="1">
      <alignment horizontal="center" vertical="center" wrapText="1"/>
    </xf>
    <xf numFmtId="0" fontId="56" fillId="0" borderId="1" xfId="2134" applyFont="1" applyBorder="1" applyAlignment="1">
      <alignment horizontal="center" vertical="center" wrapText="1"/>
    </xf>
    <xf numFmtId="0" fontId="52" fillId="0" borderId="1" xfId="2132" applyFont="1" applyBorder="1" applyAlignment="1">
      <alignment horizontal="left" vertical="center" wrapText="1"/>
    </xf>
    <xf numFmtId="0" fontId="53" fillId="23" borderId="3" xfId="2132" applyFont="1" applyFill="1" applyBorder="1" applyAlignment="1" applyProtection="1">
      <alignment vertical="center" wrapText="1"/>
      <protection locked="0"/>
    </xf>
    <xf numFmtId="0" fontId="1" fillId="2" borderId="1" xfId="2132" applyFill="1" applyBorder="1" applyAlignment="1" applyProtection="1">
      <alignment horizontal="center" vertical="center" wrapText="1"/>
      <protection locked="0"/>
    </xf>
    <xf numFmtId="49" fontId="1" fillId="2" borderId="1" xfId="2132" applyNumberFormat="1" applyFill="1" applyBorder="1" applyAlignment="1" applyProtection="1">
      <alignment wrapText="1"/>
      <protection locked="0"/>
    </xf>
    <xf numFmtId="0" fontId="1" fillId="2" borderId="1" xfId="2132" applyFill="1" applyBorder="1" applyAlignment="1" applyProtection="1">
      <alignment wrapText="1"/>
      <protection locked="0"/>
    </xf>
    <xf numFmtId="0" fontId="67" fillId="2" borderId="1" xfId="2132" applyFont="1" applyFill="1" applyBorder="1" applyAlignment="1" applyProtection="1">
      <alignment horizontal="center" vertical="center" wrapText="1"/>
      <protection locked="0"/>
    </xf>
    <xf numFmtId="0" fontId="59" fillId="2" borderId="1" xfId="2132" applyFont="1" applyFill="1" applyBorder="1" applyAlignment="1" applyProtection="1">
      <alignment horizontal="center" vertical="center" wrapText="1"/>
      <protection locked="0"/>
    </xf>
    <xf numFmtId="0" fontId="52" fillId="2" borderId="1" xfId="2132" applyFont="1" applyFill="1" applyBorder="1" applyAlignment="1">
      <alignment horizontal="center" vertical="center"/>
    </xf>
    <xf numFmtId="49" fontId="67" fillId="2" borderId="1" xfId="2132" applyNumberFormat="1" applyFont="1" applyFill="1" applyBorder="1" applyAlignment="1" applyProtection="1">
      <alignment horizontal="center" vertical="center" wrapText="1"/>
      <protection locked="0"/>
    </xf>
    <xf numFmtId="0" fontId="53" fillId="23" borderId="1" xfId="2132" applyFont="1" applyFill="1" applyBorder="1" applyAlignment="1" applyProtection="1">
      <alignment horizontal="center" vertical="center" wrapText="1"/>
      <protection locked="0"/>
    </xf>
    <xf numFmtId="0" fontId="71" fillId="0" borderId="1" xfId="0" applyFont="1" applyBorder="1" applyAlignment="1">
      <alignment horizontal="left" vertical="top" wrapText="1"/>
    </xf>
    <xf numFmtId="0" fontId="71" fillId="2" borderId="1" xfId="0" applyFont="1" applyFill="1" applyBorder="1" applyAlignment="1">
      <alignment horizontal="left" vertical="top" wrapText="1"/>
    </xf>
    <xf numFmtId="0" fontId="70" fillId="2" borderId="1" xfId="0" applyFont="1" applyFill="1" applyBorder="1" applyAlignment="1">
      <alignment horizontal="left" vertical="top" wrapText="1"/>
    </xf>
    <xf numFmtId="0" fontId="71" fillId="0" borderId="1" xfId="0" applyFont="1" applyBorder="1" applyAlignment="1">
      <alignment horizontal="center" vertical="top" wrapText="1"/>
    </xf>
    <xf numFmtId="0" fontId="71" fillId="0" borderId="1" xfId="2134" applyFont="1" applyBorder="1" applyAlignment="1">
      <alignment horizontal="center" vertical="center" wrapText="1"/>
    </xf>
    <xf numFmtId="1" fontId="70" fillId="0" borderId="1" xfId="0" applyNumberFormat="1" applyFont="1" applyBorder="1" applyAlignment="1">
      <alignment horizontal="center" vertical="center" wrapText="1"/>
    </xf>
    <xf numFmtId="1" fontId="70" fillId="0" borderId="1" xfId="0" applyNumberFormat="1" applyFont="1" applyBorder="1" applyAlignment="1" applyProtection="1">
      <alignment horizontal="center" vertical="center" wrapText="1"/>
      <protection locked="0"/>
    </xf>
    <xf numFmtId="9" fontId="72" fillId="0" borderId="1" xfId="0" applyNumberFormat="1" applyFont="1" applyBorder="1" applyAlignment="1">
      <alignment horizontal="center" vertical="center" wrapText="1"/>
    </xf>
    <xf numFmtId="0" fontId="70" fillId="0" borderId="1" xfId="0" applyFont="1" applyBorder="1" applyAlignment="1">
      <alignment horizontal="left" vertical="top" wrapText="1"/>
    </xf>
    <xf numFmtId="9" fontId="72" fillId="0" borderId="23" xfId="2135" applyFont="1" applyFill="1" applyBorder="1" applyAlignment="1" applyProtection="1">
      <alignment horizontal="center" vertical="center" wrapText="1"/>
    </xf>
    <xf numFmtId="0" fontId="70" fillId="0" borderId="5" xfId="0" quotePrefix="1" applyFont="1" applyBorder="1" applyAlignment="1">
      <alignment horizontal="left" vertical="top" wrapText="1"/>
    </xf>
    <xf numFmtId="0" fontId="71" fillId="0" borderId="1" xfId="0" quotePrefix="1" applyFont="1" applyBorder="1" applyAlignment="1">
      <alignment horizontal="left" vertical="top" wrapText="1"/>
    </xf>
    <xf numFmtId="0" fontId="71" fillId="2" borderId="1" xfId="2134" applyFont="1" applyFill="1" applyBorder="1" applyAlignment="1">
      <alignment horizontal="center" vertical="top" wrapText="1"/>
    </xf>
    <xf numFmtId="0" fontId="70" fillId="0" borderId="1" xfId="0" applyFont="1" applyBorder="1" applyAlignment="1">
      <alignment vertical="top" wrapText="1"/>
    </xf>
    <xf numFmtId="0" fontId="71" fillId="0" borderId="12" xfId="0" applyFont="1" applyBorder="1" applyAlignment="1">
      <alignment horizontal="left" vertical="center" wrapText="1"/>
    </xf>
    <xf numFmtId="0" fontId="56" fillId="0" borderId="2" xfId="0" applyFont="1" applyBorder="1" applyAlignment="1">
      <alignment horizontal="left" vertical="top" wrapText="1"/>
    </xf>
    <xf numFmtId="0" fontId="56" fillId="0" borderId="1" xfId="0" applyFont="1" applyBorder="1" applyAlignment="1">
      <alignment horizontal="justify" vertical="top" wrapText="1"/>
    </xf>
    <xf numFmtId="0" fontId="56" fillId="0" borderId="0" xfId="0" applyFont="1" applyAlignment="1">
      <alignment horizontal="justify" vertical="top" wrapText="1"/>
    </xf>
    <xf numFmtId="0" fontId="71" fillId="2" borderId="1" xfId="2134" applyFont="1" applyFill="1" applyBorder="1" applyAlignment="1">
      <alignment horizontal="center" vertical="center" wrapText="1"/>
    </xf>
    <xf numFmtId="0" fontId="71" fillId="0" borderId="12" xfId="2134" applyFont="1" applyBorder="1" applyAlignment="1">
      <alignment horizontal="center" vertical="center" wrapText="1"/>
    </xf>
    <xf numFmtId="1" fontId="70" fillId="0" borderId="12" xfId="0" applyNumberFormat="1" applyFont="1" applyBorder="1" applyAlignment="1">
      <alignment horizontal="center" vertical="center" wrapText="1"/>
    </xf>
    <xf numFmtId="1" fontId="70" fillId="0" borderId="12" xfId="0" applyNumberFormat="1" applyFont="1" applyBorder="1" applyAlignment="1" applyProtection="1">
      <alignment horizontal="center" vertical="center" wrapText="1"/>
      <protection locked="0"/>
    </xf>
    <xf numFmtId="9" fontId="72" fillId="0" borderId="12" xfId="0" applyNumberFormat="1" applyFont="1" applyBorder="1" applyAlignment="1">
      <alignment horizontal="center" vertical="center" wrapText="1"/>
    </xf>
    <xf numFmtId="0" fontId="70" fillId="0" borderId="0" xfId="0" applyFont="1" applyAlignment="1" applyProtection="1">
      <alignment vertical="top" wrapText="1"/>
      <protection locked="0"/>
    </xf>
    <xf numFmtId="9" fontId="72" fillId="0" borderId="39" xfId="2135" applyFont="1" applyFill="1" applyBorder="1" applyAlignment="1" applyProtection="1">
      <alignment horizontal="center" vertical="center" wrapText="1"/>
    </xf>
    <xf numFmtId="0" fontId="71" fillId="0" borderId="12" xfId="0" applyFont="1" applyBorder="1" applyAlignment="1">
      <alignment horizontal="left" vertical="top" wrapText="1"/>
    </xf>
    <xf numFmtId="0" fontId="52" fillId="0" borderId="1" xfId="0" applyFont="1" applyBorder="1" applyAlignment="1">
      <alignment horizontal="left" vertical="center" wrapText="1"/>
    </xf>
    <xf numFmtId="0" fontId="56" fillId="0" borderId="0" xfId="0" applyFont="1" applyAlignment="1">
      <alignment horizontal="justify" vertical="top"/>
    </xf>
    <xf numFmtId="0" fontId="56" fillId="0" borderId="1" xfId="0" applyFont="1" applyBorder="1" applyAlignment="1">
      <alignment horizontal="justify" vertical="top"/>
    </xf>
    <xf numFmtId="0" fontId="70" fillId="0" borderId="1" xfId="0" applyFont="1" applyBorder="1" applyAlignment="1" applyProtection="1">
      <alignment vertical="top" wrapText="1"/>
      <protection locked="0"/>
    </xf>
    <xf numFmtId="0" fontId="71" fillId="0" borderId="1" xfId="0" applyFont="1" applyBorder="1" applyAlignment="1">
      <alignment horizontal="left" vertical="center" wrapText="1"/>
    </xf>
    <xf numFmtId="0" fontId="56" fillId="0" borderId="0" xfId="0" applyFont="1" applyAlignment="1">
      <alignment horizontal="justify" vertical="center"/>
    </xf>
    <xf numFmtId="0" fontId="56" fillId="0" borderId="1" xfId="2134" applyFont="1" applyBorder="1" applyAlignment="1">
      <alignment horizontal="left" vertical="top" wrapText="1"/>
    </xf>
    <xf numFmtId="43" fontId="70" fillId="0" borderId="33" xfId="2131" applyFont="1" applyFill="1" applyBorder="1" applyAlignment="1" applyProtection="1">
      <alignment horizontal="center" vertical="center" wrapText="1"/>
      <protection locked="0"/>
    </xf>
    <xf numFmtId="43" fontId="70" fillId="0" borderId="1" xfId="2131" applyFont="1" applyFill="1" applyBorder="1" applyAlignment="1" applyProtection="1">
      <alignment horizontal="center" vertical="center" wrapText="1"/>
      <protection locked="0"/>
    </xf>
    <xf numFmtId="0" fontId="52" fillId="0" borderId="1" xfId="0" applyFont="1" applyBorder="1" applyAlignment="1">
      <alignment horizontal="left" vertical="top" wrapText="1"/>
    </xf>
    <xf numFmtId="0" fontId="71" fillId="0" borderId="1" xfId="0" applyFont="1" applyBorder="1" applyAlignment="1">
      <alignment horizontal="center" vertical="center" wrapText="1"/>
    </xf>
    <xf numFmtId="3" fontId="70" fillId="0" borderId="1" xfId="0" applyNumberFormat="1" applyFont="1" applyBorder="1" applyAlignment="1">
      <alignment horizontal="right" vertical="center"/>
    </xf>
    <xf numFmtId="3" fontId="70" fillId="0" borderId="0" xfId="0" applyNumberFormat="1" applyFont="1" applyAlignment="1">
      <alignment horizontal="right" vertical="center"/>
    </xf>
    <xf numFmtId="0" fontId="71" fillId="0" borderId="3" xfId="0" applyFont="1" applyBorder="1" applyAlignment="1">
      <alignment horizontal="left" vertical="top" wrapText="1"/>
    </xf>
    <xf numFmtId="9" fontId="72" fillId="0" borderId="2" xfId="2135" applyFont="1" applyFill="1" applyBorder="1" applyAlignment="1" applyProtection="1">
      <alignment horizontal="center" vertical="center" wrapText="1"/>
    </xf>
    <xf numFmtId="0" fontId="71" fillId="0" borderId="1" xfId="0" applyFont="1" applyBorder="1" applyAlignment="1">
      <alignment vertical="top" wrapText="1"/>
    </xf>
    <xf numFmtId="169" fontId="70" fillId="0" borderId="1" xfId="0" applyNumberFormat="1" applyFont="1" applyBorder="1" applyAlignment="1" applyProtection="1">
      <alignment horizontal="center" vertical="center" wrapText="1"/>
      <protection locked="0"/>
    </xf>
    <xf numFmtId="164" fontId="70" fillId="0" borderId="1" xfId="2145" applyFont="1" applyFill="1" applyBorder="1" applyAlignment="1">
      <alignment horizontal="center" vertical="center" wrapText="1"/>
    </xf>
    <xf numFmtId="0" fontId="70" fillId="0" borderId="1" xfId="0" applyFont="1" applyBorder="1" applyAlignment="1">
      <alignment horizontal="left" vertical="center" wrapText="1"/>
    </xf>
    <xf numFmtId="0" fontId="70" fillId="0" borderId="0" xfId="0" applyFont="1" applyAlignment="1">
      <alignment vertical="top" wrapText="1"/>
    </xf>
    <xf numFmtId="9" fontId="71" fillId="0" borderId="1" xfId="0" applyNumberFormat="1" applyFont="1" applyBorder="1" applyAlignment="1">
      <alignment horizontal="center" vertical="center" wrapText="1"/>
    </xf>
    <xf numFmtId="0" fontId="71" fillId="0" borderId="1" xfId="0" applyFont="1" applyBorder="1" applyAlignment="1">
      <alignment vertical="center" wrapText="1"/>
    </xf>
    <xf numFmtId="0" fontId="70" fillId="0" borderId="1" xfId="0" applyFont="1" applyBorder="1" applyAlignment="1">
      <alignment vertical="center" wrapText="1"/>
    </xf>
    <xf numFmtId="0" fontId="70" fillId="0" borderId="1" xfId="0" applyFont="1" applyBorder="1" applyAlignment="1" applyProtection="1">
      <alignment horizontal="left" vertical="top" wrapText="1"/>
      <protection locked="0"/>
    </xf>
    <xf numFmtId="0" fontId="70" fillId="0" borderId="0" xfId="0" applyFont="1"/>
    <xf numFmtId="0" fontId="70" fillId="0" borderId="0" xfId="0" applyFont="1" applyAlignment="1">
      <alignment vertical="top"/>
    </xf>
    <xf numFmtId="0" fontId="52" fillId="2" borderId="1" xfId="2134" applyFont="1" applyFill="1" applyBorder="1" applyAlignment="1">
      <alignment horizontal="center" vertical="top" wrapText="1"/>
    </xf>
    <xf numFmtId="0" fontId="0" fillId="0" borderId="0" xfId="0" applyAlignment="1">
      <alignment horizontal="center" vertical="center" wrapText="1"/>
    </xf>
    <xf numFmtId="0" fontId="0" fillId="0" borderId="0" xfId="0" applyAlignment="1">
      <alignment vertical="center"/>
    </xf>
    <xf numFmtId="0" fontId="74" fillId="0" borderId="0" xfId="0" applyFont="1"/>
    <xf numFmtId="0" fontId="74" fillId="0" borderId="1" xfId="0" applyFont="1" applyBorder="1" applyAlignment="1">
      <alignment wrapText="1"/>
    </xf>
    <xf numFmtId="0" fontId="74" fillId="0" borderId="0" xfId="0" applyFont="1" applyAlignment="1">
      <alignment wrapText="1"/>
    </xf>
    <xf numFmtId="0" fontId="59" fillId="0" borderId="0" xfId="0" applyFont="1" applyAlignment="1">
      <alignment horizontal="left" vertical="center" wrapText="1"/>
    </xf>
    <xf numFmtId="0" fontId="74" fillId="0" borderId="0" xfId="0" applyFont="1" applyAlignment="1">
      <alignment horizontal="justify" vertical="center"/>
    </xf>
    <xf numFmtId="0" fontId="74" fillId="0" borderId="0" xfId="0" applyFont="1" applyAlignment="1">
      <alignment horizontal="left" vertical="top" wrapText="1"/>
    </xf>
    <xf numFmtId="0" fontId="59" fillId="0" borderId="0" xfId="0" applyFont="1"/>
    <xf numFmtId="0" fontId="54" fillId="0" borderId="1" xfId="0" applyFont="1" applyBorder="1" applyAlignment="1">
      <alignment horizontal="left" vertical="top" wrapText="1"/>
    </xf>
    <xf numFmtId="0" fontId="52" fillId="0" borderId="3" xfId="0" applyFont="1" applyBorder="1" applyAlignment="1">
      <alignment horizontal="left" vertical="top" wrapText="1"/>
    </xf>
    <xf numFmtId="0" fontId="57" fillId="0" borderId="1" xfId="0" applyFont="1" applyBorder="1" applyAlignment="1">
      <alignment horizontal="left" vertical="top" wrapText="1"/>
    </xf>
    <xf numFmtId="0" fontId="57" fillId="0" borderId="1" xfId="0" applyFont="1" applyBorder="1" applyAlignment="1">
      <alignment vertical="top" wrapText="1"/>
    </xf>
    <xf numFmtId="0" fontId="61" fillId="0" borderId="1" xfId="0" applyFont="1" applyBorder="1" applyAlignment="1">
      <alignment vertical="top" wrapText="1"/>
    </xf>
    <xf numFmtId="0" fontId="71" fillId="0" borderId="0" xfId="0" applyFont="1" applyAlignment="1">
      <alignment vertical="top"/>
    </xf>
    <xf numFmtId="0" fontId="71" fillId="0" borderId="0" xfId="0" applyFont="1" applyAlignment="1">
      <alignment horizontal="left" vertical="top" wrapText="1"/>
    </xf>
    <xf numFmtId="0" fontId="54" fillId="0" borderId="1" xfId="0" applyFont="1" applyBorder="1" applyAlignment="1">
      <alignment vertical="top" wrapText="1"/>
    </xf>
    <xf numFmtId="0" fontId="52" fillId="0" borderId="1" xfId="0" applyFont="1" applyBorder="1" applyAlignment="1">
      <alignment vertical="top" wrapText="1"/>
    </xf>
    <xf numFmtId="0" fontId="52" fillId="0" borderId="1" xfId="0" applyFont="1" applyBorder="1" applyAlignment="1">
      <alignment horizontal="center" vertical="top" wrapText="1"/>
    </xf>
    <xf numFmtId="0" fontId="54" fillId="0" borderId="1" xfId="0" applyFont="1" applyBorder="1" applyAlignment="1">
      <alignment horizontal="left" vertical="center" wrapText="1"/>
    </xf>
    <xf numFmtId="0" fontId="52" fillId="0" borderId="1" xfId="0" applyFont="1" applyBorder="1" applyAlignment="1">
      <alignment vertical="center" wrapText="1"/>
    </xf>
    <xf numFmtId="0" fontId="54" fillId="0" borderId="1" xfId="0" applyFont="1" applyBorder="1" applyAlignment="1">
      <alignment vertical="center" wrapText="1"/>
    </xf>
    <xf numFmtId="0" fontId="62" fillId="0" borderId="1" xfId="0" applyFont="1" applyBorder="1" applyAlignment="1" applyProtection="1">
      <alignment horizontal="left" vertical="top" wrapText="1"/>
      <protection locked="0"/>
    </xf>
    <xf numFmtId="0" fontId="54" fillId="0" borderId="5" xfId="2134" applyFont="1" applyBorder="1" applyAlignment="1" applyProtection="1">
      <alignment horizontal="center" vertical="center" wrapText="1"/>
      <protection locked="0"/>
    </xf>
    <xf numFmtId="0" fontId="52" fillId="0" borderId="44" xfId="2134" applyFont="1" applyFill="1" applyBorder="1" applyAlignment="1">
      <alignment horizontal="center" vertical="center" wrapText="1"/>
    </xf>
    <xf numFmtId="0" fontId="52" fillId="0" borderId="4" xfId="2134" applyFont="1" applyFill="1" applyBorder="1" applyAlignment="1">
      <alignment horizontal="center" vertical="center" wrapText="1"/>
    </xf>
    <xf numFmtId="0" fontId="52" fillId="0" borderId="5" xfId="2134" applyFont="1" applyFill="1" applyBorder="1" applyAlignment="1">
      <alignment horizontal="center" vertical="center" wrapText="1"/>
    </xf>
    <xf numFmtId="9" fontId="52" fillId="0" borderId="43" xfId="2135" applyFont="1" applyFill="1" applyBorder="1" applyAlignment="1" applyProtection="1">
      <alignment horizontal="center" vertical="center" wrapText="1"/>
    </xf>
    <xf numFmtId="9" fontId="52" fillId="0" borderId="42" xfId="2134" applyNumberFormat="1" applyFont="1" applyFill="1" applyBorder="1" applyAlignment="1" applyProtection="1">
      <alignment horizontal="center" vertical="center" wrapText="1"/>
    </xf>
    <xf numFmtId="1" fontId="54" fillId="0" borderId="42" xfId="2134" applyNumberFormat="1" applyFont="1" applyBorder="1" applyAlignment="1" applyProtection="1">
      <alignment horizontal="center" vertical="center" wrapText="1"/>
      <protection locked="0"/>
    </xf>
    <xf numFmtId="1" fontId="54" fillId="0" borderId="41" xfId="2134" applyNumberFormat="1" applyFont="1" applyBorder="1" applyAlignment="1" applyProtection="1">
      <alignment horizontal="center" vertical="center" wrapText="1"/>
      <protection locked="0"/>
    </xf>
    <xf numFmtId="0" fontId="52" fillId="0" borderId="43" xfId="2134" applyFont="1" applyFill="1" applyBorder="1" applyAlignment="1">
      <alignment horizontal="center" vertical="center" wrapText="1"/>
    </xf>
    <xf numFmtId="0" fontId="52" fillId="0" borderId="42" xfId="2134" applyFont="1" applyBorder="1" applyAlignment="1">
      <alignment horizontal="center" vertical="center" wrapText="1"/>
    </xf>
    <xf numFmtId="9" fontId="52" fillId="0" borderId="23" xfId="2135" applyFont="1" applyFill="1" applyBorder="1" applyAlignment="1" applyProtection="1">
      <alignment horizontal="center" vertical="center" wrapText="1"/>
    </xf>
    <xf numFmtId="9" fontId="52" fillId="2" borderId="1" xfId="2134" applyNumberFormat="1" applyFont="1" applyFill="1" applyBorder="1" applyAlignment="1" applyProtection="1">
      <alignment horizontal="center" vertical="center" wrapText="1"/>
    </xf>
    <xf numFmtId="0" fontId="54" fillId="0" borderId="1" xfId="2134" applyFont="1" applyBorder="1" applyAlignment="1" applyProtection="1">
      <alignment horizontal="center" vertical="center" wrapText="1"/>
      <protection locked="0"/>
    </xf>
    <xf numFmtId="1" fontId="54" fillId="0" borderId="1" xfId="2134" applyNumberFormat="1" applyFont="1" applyBorder="1" applyAlignment="1" applyProtection="1">
      <alignment horizontal="center" vertical="center" wrapText="1"/>
      <protection locked="0"/>
    </xf>
    <xf numFmtId="1" fontId="54" fillId="0" borderId="33" xfId="2134" applyNumberFormat="1" applyFont="1" applyBorder="1" applyAlignment="1" applyProtection="1">
      <alignment horizontal="center" vertical="center" wrapText="1"/>
      <protection locked="0"/>
    </xf>
    <xf numFmtId="0" fontId="52" fillId="0" borderId="23" xfId="2134" applyFont="1" applyFill="1" applyBorder="1" applyAlignment="1">
      <alignment horizontal="center" vertical="center" wrapText="1"/>
    </xf>
    <xf numFmtId="0" fontId="52" fillId="0" borderId="1" xfId="2134" applyFont="1" applyFill="1" applyBorder="1" applyAlignment="1">
      <alignment horizontal="center" vertical="center" wrapText="1"/>
    </xf>
    <xf numFmtId="0" fontId="52" fillId="0" borderId="1" xfId="2134" applyFont="1" applyBorder="1" applyAlignment="1">
      <alignment horizontal="center" vertical="center" wrapText="1"/>
    </xf>
    <xf numFmtId="1" fontId="54" fillId="0" borderId="3" xfId="2134" applyNumberFormat="1" applyFont="1" applyBorder="1" applyAlignment="1" applyProtection="1">
      <alignment horizontal="center" vertical="center" wrapText="1"/>
      <protection locked="0"/>
    </xf>
    <xf numFmtId="0" fontId="52" fillId="2" borderId="1" xfId="2134" applyFont="1" applyFill="1" applyBorder="1" applyAlignment="1">
      <alignment horizontal="center" vertical="center" wrapText="1"/>
    </xf>
    <xf numFmtId="0" fontId="52" fillId="0" borderId="33" xfId="2134" applyFont="1" applyBorder="1" applyAlignment="1">
      <alignment horizontal="center" vertical="center" wrapText="1"/>
    </xf>
    <xf numFmtId="0" fontId="52" fillId="0" borderId="51" xfId="2134" applyFont="1" applyBorder="1" applyAlignment="1">
      <alignment horizontal="center" vertical="center" wrapText="1"/>
    </xf>
    <xf numFmtId="0" fontId="52" fillId="2" borderId="51" xfId="2134" applyFont="1" applyFill="1" applyBorder="1" applyAlignment="1">
      <alignment horizontal="center" vertical="center" wrapText="1"/>
    </xf>
    <xf numFmtId="0" fontId="52" fillId="2" borderId="51" xfId="2134" applyFont="1" applyFill="1" applyBorder="1" applyAlignment="1">
      <alignment horizontal="center" vertical="center"/>
    </xf>
    <xf numFmtId="0" fontId="54" fillId="0" borderId="4" xfId="2134" applyFont="1" applyBorder="1" applyAlignment="1" applyProtection="1">
      <alignment horizontal="center" vertical="center" wrapText="1"/>
      <protection locked="0"/>
    </xf>
    <xf numFmtId="0" fontId="54" fillId="0" borderId="12" xfId="2134" applyFont="1" applyBorder="1" applyAlignment="1" applyProtection="1">
      <alignment horizontal="center" vertical="center" wrapText="1"/>
      <protection locked="0"/>
    </xf>
    <xf numFmtId="0" fontId="52" fillId="0" borderId="1" xfId="2134" applyFont="1" applyBorder="1" applyAlignment="1">
      <alignment horizontal="center" vertical="center" wrapText="1"/>
    </xf>
    <xf numFmtId="0" fontId="52" fillId="0" borderId="1" xfId="2134" applyFont="1" applyFill="1" applyBorder="1" applyAlignment="1">
      <alignment horizontal="center" vertical="center" wrapText="1"/>
    </xf>
    <xf numFmtId="0" fontId="52" fillId="0" borderId="42" xfId="2134" applyFont="1" applyFill="1" applyBorder="1" applyAlignment="1">
      <alignment horizontal="center" vertical="center" wrapText="1"/>
    </xf>
    <xf numFmtId="0" fontId="52" fillId="0" borderId="35" xfId="2134" applyFont="1" applyFill="1" applyBorder="1" applyAlignment="1">
      <alignment horizontal="center" vertical="center" wrapText="1"/>
    </xf>
    <xf numFmtId="0" fontId="52" fillId="0" borderId="39" xfId="2134" applyFont="1" applyFill="1" applyBorder="1" applyAlignment="1">
      <alignment horizontal="center" vertical="center" wrapText="1"/>
    </xf>
    <xf numFmtId="1" fontId="54" fillId="0" borderId="36" xfId="2134" applyNumberFormat="1" applyFont="1" applyBorder="1" applyAlignment="1" applyProtection="1">
      <alignment horizontal="center" vertical="center" wrapText="1"/>
      <protection locked="0"/>
    </xf>
    <xf numFmtId="1" fontId="54" fillId="0" borderId="40" xfId="2134" applyNumberFormat="1" applyFont="1" applyBorder="1" applyAlignment="1" applyProtection="1">
      <alignment horizontal="center" vertical="center" wrapText="1"/>
      <protection locked="0"/>
    </xf>
    <xf numFmtId="1" fontId="54" fillId="0" borderId="5" xfId="2134" applyNumberFormat="1" applyFont="1" applyBorder="1" applyAlignment="1" applyProtection="1">
      <alignment horizontal="center" vertical="center" wrapText="1"/>
      <protection locked="0"/>
    </xf>
    <xf numFmtId="1" fontId="54" fillId="0" borderId="12" xfId="2134" applyNumberFormat="1" applyFont="1" applyBorder="1" applyAlignment="1" applyProtection="1">
      <alignment horizontal="center" vertical="center" wrapText="1"/>
      <protection locked="0"/>
    </xf>
    <xf numFmtId="0" fontId="52" fillId="0" borderId="51" xfId="2134" applyFont="1" applyBorder="1" applyAlignment="1">
      <alignment horizontal="center" vertical="center" wrapText="1"/>
    </xf>
    <xf numFmtId="0" fontId="52" fillId="0" borderId="53" xfId="2134" applyFont="1" applyBorder="1" applyAlignment="1">
      <alignment horizontal="center" vertical="center" wrapText="1"/>
    </xf>
    <xf numFmtId="0" fontId="52" fillId="2" borderId="33" xfId="2134" applyFont="1" applyFill="1" applyBorder="1" applyAlignment="1">
      <alignment horizontal="center" vertical="center" wrapText="1"/>
    </xf>
    <xf numFmtId="9" fontId="52" fillId="2" borderId="5" xfId="2134" applyNumberFormat="1" applyFont="1" applyFill="1" applyBorder="1" applyAlignment="1" applyProtection="1">
      <alignment horizontal="center" vertical="center" wrapText="1"/>
    </xf>
    <xf numFmtId="9" fontId="52" fillId="2" borderId="12" xfId="2134" applyNumberFormat="1" applyFont="1" applyFill="1" applyBorder="1" applyAlignment="1" applyProtection="1">
      <alignment horizontal="center" vertical="center" wrapText="1"/>
    </xf>
    <xf numFmtId="9" fontId="52" fillId="0" borderId="35" xfId="2135" applyFont="1" applyFill="1" applyBorder="1" applyAlignment="1" applyProtection="1">
      <alignment horizontal="center" vertical="center" wrapText="1"/>
    </xf>
    <xf numFmtId="9" fontId="52" fillId="0" borderId="39" xfId="2135" applyFont="1" applyFill="1" applyBorder="1" applyAlignment="1" applyProtection="1">
      <alignment horizontal="center" vertical="center" wrapText="1"/>
    </xf>
    <xf numFmtId="0" fontId="52" fillId="0" borderId="42" xfId="2134" applyFont="1" applyBorder="1" applyAlignment="1">
      <alignment horizontal="center" vertical="center" wrapText="1"/>
    </xf>
    <xf numFmtId="0" fontId="52" fillId="2" borderId="41" xfId="2134" applyFont="1" applyFill="1" applyBorder="1" applyAlignment="1">
      <alignment horizontal="center" vertical="center" wrapText="1"/>
    </xf>
    <xf numFmtId="0" fontId="52" fillId="0" borderId="33" xfId="2134" applyFont="1" applyBorder="1" applyAlignment="1">
      <alignment horizontal="center" vertical="center" wrapText="1"/>
    </xf>
    <xf numFmtId="0" fontId="54" fillId="0" borderId="12" xfId="0" applyFont="1" applyBorder="1" applyAlignment="1">
      <alignment horizontal="center" vertical="center" wrapText="1"/>
    </xf>
    <xf numFmtId="0" fontId="52" fillId="0" borderId="12" xfId="0" applyFont="1" applyBorder="1" applyAlignment="1">
      <alignment horizontal="center" vertical="center" wrapText="1"/>
    </xf>
    <xf numFmtId="0" fontId="54" fillId="0" borderId="47" xfId="0" applyFont="1" applyBorder="1" applyAlignment="1">
      <alignment horizontal="center" vertical="center" wrapText="1"/>
    </xf>
    <xf numFmtId="0" fontId="52" fillId="23" borderId="6" xfId="0" applyFont="1" applyFill="1" applyBorder="1" applyAlignment="1">
      <alignment horizontal="center" vertical="center" wrapText="1"/>
    </xf>
    <xf numFmtId="9" fontId="52" fillId="0" borderId="43" xfId="2135" applyFont="1" applyFill="1" applyBorder="1" applyAlignment="1" applyProtection="1">
      <alignment horizontal="center" vertical="center" wrapText="1"/>
    </xf>
    <xf numFmtId="9" fontId="52" fillId="0" borderId="42" xfId="2134" applyNumberFormat="1" applyFont="1" applyFill="1" applyBorder="1" applyAlignment="1" applyProtection="1">
      <alignment horizontal="center" vertical="center" wrapText="1"/>
    </xf>
    <xf numFmtId="1" fontId="54" fillId="0" borderId="42" xfId="2134" applyNumberFormat="1" applyFont="1" applyBorder="1" applyAlignment="1" applyProtection="1">
      <alignment horizontal="center" vertical="center" wrapText="1"/>
      <protection locked="0"/>
    </xf>
    <xf numFmtId="1" fontId="54" fillId="0" borderId="41" xfId="2134" applyNumberFormat="1" applyFont="1" applyBorder="1" applyAlignment="1" applyProtection="1">
      <alignment horizontal="center" vertical="center" wrapText="1"/>
      <protection locked="0"/>
    </xf>
    <xf numFmtId="0" fontId="52" fillId="0" borderId="43" xfId="2134" applyFont="1" applyFill="1" applyBorder="1" applyAlignment="1">
      <alignment horizontal="center" vertical="center" wrapText="1"/>
    </xf>
    <xf numFmtId="0" fontId="52" fillId="0" borderId="42" xfId="2134" applyFont="1" applyBorder="1" applyAlignment="1">
      <alignment horizontal="center" vertical="center" wrapText="1"/>
    </xf>
    <xf numFmtId="9" fontId="52" fillId="0" borderId="23" xfId="2135" applyFont="1" applyFill="1" applyBorder="1" applyAlignment="1" applyProtection="1">
      <alignment horizontal="center" vertical="center" wrapText="1"/>
    </xf>
    <xf numFmtId="9" fontId="52" fillId="2" borderId="1" xfId="2134" applyNumberFormat="1" applyFont="1" applyFill="1" applyBorder="1" applyAlignment="1" applyProtection="1">
      <alignment horizontal="center" vertical="center" wrapText="1"/>
    </xf>
    <xf numFmtId="0" fontId="54" fillId="0" borderId="1" xfId="2134" applyFont="1" applyBorder="1" applyAlignment="1" applyProtection="1">
      <alignment horizontal="center" vertical="center" wrapText="1"/>
      <protection locked="0"/>
    </xf>
    <xf numFmtId="1" fontId="54" fillId="0" borderId="1" xfId="2134" applyNumberFormat="1" applyFont="1" applyBorder="1" applyAlignment="1" applyProtection="1">
      <alignment horizontal="center" vertical="center" wrapText="1"/>
      <protection locked="0"/>
    </xf>
    <xf numFmtId="1" fontId="54" fillId="0" borderId="33" xfId="2134" applyNumberFormat="1" applyFont="1" applyBorder="1" applyAlignment="1" applyProtection="1">
      <alignment horizontal="center" vertical="center" wrapText="1"/>
      <protection locked="0"/>
    </xf>
    <xf numFmtId="0" fontId="52" fillId="0" borderId="23" xfId="2134" applyFont="1" applyFill="1" applyBorder="1" applyAlignment="1">
      <alignment horizontal="center" vertical="center" wrapText="1"/>
    </xf>
    <xf numFmtId="0" fontId="52" fillId="0" borderId="1" xfId="2134" applyFont="1" applyFill="1" applyBorder="1" applyAlignment="1">
      <alignment horizontal="center" vertical="center" wrapText="1"/>
    </xf>
    <xf numFmtId="0" fontId="52" fillId="0" borderId="1" xfId="2134" applyFont="1" applyBorder="1" applyAlignment="1">
      <alignment horizontal="center" vertical="center" wrapText="1"/>
    </xf>
    <xf numFmtId="1" fontId="54" fillId="0" borderId="3" xfId="2134" applyNumberFormat="1" applyFont="1" applyBorder="1" applyAlignment="1" applyProtection="1">
      <alignment horizontal="center" vertical="center" wrapText="1"/>
      <protection locked="0"/>
    </xf>
    <xf numFmtId="0" fontId="52" fillId="2" borderId="1" xfId="2134" applyFont="1" applyFill="1" applyBorder="1" applyAlignment="1">
      <alignment horizontal="center" vertical="center" wrapText="1"/>
    </xf>
    <xf numFmtId="0" fontId="52" fillId="0" borderId="33" xfId="2134" applyFont="1" applyBorder="1" applyAlignment="1">
      <alignment horizontal="center" vertical="center" wrapText="1"/>
    </xf>
    <xf numFmtId="0" fontId="52" fillId="0" borderId="51" xfId="2134" applyFont="1" applyBorder="1" applyAlignment="1">
      <alignment horizontal="center" vertical="center" wrapText="1"/>
    </xf>
    <xf numFmtId="0" fontId="52" fillId="2" borderId="51" xfId="2134" applyFont="1" applyFill="1" applyBorder="1" applyAlignment="1">
      <alignment horizontal="center" vertical="center" wrapText="1"/>
    </xf>
    <xf numFmtId="0" fontId="52" fillId="2" borderId="51" xfId="2134" applyFont="1" applyFill="1" applyBorder="1" applyAlignment="1">
      <alignment horizontal="center" vertical="center"/>
    </xf>
    <xf numFmtId="0" fontId="54" fillId="0" borderId="38" xfId="0" applyFont="1" applyBorder="1" applyAlignment="1" applyProtection="1">
      <alignment horizontal="center" vertical="center" wrapText="1"/>
      <protection locked="0"/>
    </xf>
    <xf numFmtId="1" fontId="52" fillId="33" borderId="40" xfId="0" applyNumberFormat="1" applyFont="1" applyFill="1" applyBorder="1" applyAlignment="1">
      <alignment horizontal="center" vertical="center" wrapText="1"/>
    </xf>
    <xf numFmtId="1" fontId="54" fillId="33" borderId="12" xfId="0" applyNumberFormat="1" applyFont="1" applyFill="1" applyBorder="1" applyAlignment="1" applyProtection="1">
      <alignment horizontal="center" vertical="center" wrapText="1"/>
      <protection locked="0"/>
    </xf>
    <xf numFmtId="9" fontId="52" fillId="33" borderId="12" xfId="0" applyNumberFormat="1" applyFont="1" applyFill="1" applyBorder="1" applyAlignment="1">
      <alignment horizontal="center" vertical="center" wrapText="1"/>
    </xf>
    <xf numFmtId="0" fontId="52" fillId="33" borderId="12" xfId="0" applyFont="1" applyFill="1" applyBorder="1" applyAlignment="1">
      <alignment horizontal="center" vertical="center" wrapText="1"/>
    </xf>
    <xf numFmtId="9" fontId="52" fillId="33" borderId="39" xfId="2135" applyFont="1" applyFill="1" applyBorder="1" applyAlignment="1" applyProtection="1">
      <alignment horizontal="center" vertical="center" wrapText="1"/>
    </xf>
    <xf numFmtId="0" fontId="54" fillId="0" borderId="1" xfId="0" applyFont="1" applyBorder="1" applyAlignment="1" applyProtection="1">
      <alignment horizontal="center" vertical="center" wrapText="1"/>
      <protection locked="0"/>
    </xf>
    <xf numFmtId="0" fontId="54" fillId="0" borderId="2" xfId="0" applyFont="1" applyBorder="1" applyAlignment="1" applyProtection="1">
      <alignment horizontal="center" vertical="center" wrapText="1"/>
      <protection locked="0"/>
    </xf>
    <xf numFmtId="1" fontId="52" fillId="33" borderId="33" xfId="0" applyNumberFormat="1" applyFont="1" applyFill="1" applyBorder="1" applyAlignment="1">
      <alignment horizontal="center" vertical="center" wrapText="1"/>
    </xf>
    <xf numFmtId="1" fontId="54" fillId="33" borderId="1" xfId="0" applyNumberFormat="1" applyFont="1" applyFill="1" applyBorder="1" applyAlignment="1" applyProtection="1">
      <alignment horizontal="center" vertical="center" wrapText="1"/>
      <protection locked="0"/>
    </xf>
    <xf numFmtId="9" fontId="52" fillId="33" borderId="1" xfId="0" applyNumberFormat="1" applyFont="1" applyFill="1" applyBorder="1" applyAlignment="1">
      <alignment horizontal="center" vertical="center" wrapText="1"/>
    </xf>
    <xf numFmtId="0" fontId="52" fillId="33" borderId="1" xfId="0" applyFont="1" applyFill="1" applyBorder="1" applyAlignment="1">
      <alignment horizontal="center" vertical="center" wrapText="1"/>
    </xf>
    <xf numFmtId="9" fontId="52" fillId="33" borderId="23" xfId="2135" applyFont="1" applyFill="1" applyBorder="1" applyAlignment="1" applyProtection="1">
      <alignment horizontal="center" vertical="center" wrapText="1"/>
    </xf>
    <xf numFmtId="0" fontId="52" fillId="0" borderId="2" xfId="0" applyFont="1" applyBorder="1" applyAlignment="1" applyProtection="1">
      <alignment horizontal="center" vertical="center" wrapText="1"/>
      <protection locked="0"/>
    </xf>
    <xf numFmtId="0" fontId="52" fillId="0" borderId="1" xfId="0" applyFont="1" applyBorder="1" applyAlignment="1">
      <alignment horizontal="center" vertical="center"/>
    </xf>
    <xf numFmtId="0" fontId="52" fillId="0" borderId="2" xfId="0" applyFont="1" applyBorder="1" applyAlignment="1">
      <alignment horizontal="center" vertical="center"/>
    </xf>
    <xf numFmtId="0" fontId="52" fillId="23" borderId="49" xfId="0" applyFont="1" applyFill="1" applyBorder="1" applyAlignment="1">
      <alignment horizontal="center" vertical="center" wrapText="1"/>
    </xf>
    <xf numFmtId="0" fontId="54" fillId="0" borderId="40" xfId="0" applyFont="1" applyBorder="1" applyAlignment="1">
      <alignment horizontal="center" vertical="center" wrapText="1"/>
    </xf>
    <xf numFmtId="0" fontId="52" fillId="23" borderId="50" xfId="0" applyFont="1" applyFill="1" applyBorder="1" applyAlignment="1">
      <alignment horizontal="center" vertical="center" wrapText="1"/>
    </xf>
    <xf numFmtId="0" fontId="54" fillId="0" borderId="33" xfId="0" applyFont="1" applyBorder="1" applyAlignment="1">
      <alignment horizontal="center" vertical="center" wrapText="1"/>
    </xf>
    <xf numFmtId="0" fontId="52" fillId="0" borderId="2" xfId="0" applyFont="1" applyBorder="1" applyAlignment="1">
      <alignment horizontal="center" vertical="center" wrapText="1"/>
    </xf>
    <xf numFmtId="0" fontId="52" fillId="0" borderId="12" xfId="0" applyFont="1" applyBorder="1" applyAlignment="1">
      <alignment horizontal="center" vertical="center"/>
    </xf>
    <xf numFmtId="1" fontId="54" fillId="33" borderId="33" xfId="0" applyNumberFormat="1" applyFont="1" applyFill="1" applyBorder="1" applyAlignment="1" applyProtection="1">
      <alignment horizontal="center" vertical="center" wrapText="1"/>
      <protection locked="0"/>
    </xf>
    <xf numFmtId="1" fontId="52" fillId="33" borderId="1" xfId="0" applyNumberFormat="1" applyFont="1" applyFill="1" applyBorder="1" applyAlignment="1">
      <alignment horizontal="center" vertical="center" wrapText="1"/>
    </xf>
    <xf numFmtId="0" fontId="54" fillId="0" borderId="2" xfId="0" applyFont="1" applyBorder="1" applyAlignment="1">
      <alignment horizontal="center" vertical="center"/>
    </xf>
    <xf numFmtId="0" fontId="52" fillId="23" borderId="6" xfId="0" applyFont="1" applyFill="1" applyBorder="1" applyAlignment="1">
      <alignment horizontal="center" vertical="center" wrapText="1"/>
    </xf>
    <xf numFmtId="0" fontId="54" fillId="0" borderId="36" xfId="0" applyFont="1" applyBorder="1" applyAlignment="1">
      <alignment horizontal="center" vertical="center" wrapText="1"/>
    </xf>
    <xf numFmtId="0" fontId="52" fillId="23" borderId="51" xfId="0" applyFont="1" applyFill="1" applyBorder="1" applyAlignment="1">
      <alignment horizontal="center" vertical="center" wrapText="1"/>
    </xf>
    <xf numFmtId="0" fontId="51" fillId="0" borderId="36" xfId="0" applyFont="1" applyBorder="1" applyAlignment="1">
      <alignment horizontal="center" vertical="center" wrapText="1"/>
    </xf>
    <xf numFmtId="0" fontId="52" fillId="33" borderId="33" xfId="0" applyFont="1" applyFill="1" applyBorder="1" applyAlignment="1">
      <alignment horizontal="center" vertical="center" wrapText="1"/>
    </xf>
    <xf numFmtId="0" fontId="59" fillId="33" borderId="1" xfId="2136" applyFont="1" applyFill="1" applyBorder="1" applyAlignment="1">
      <alignment horizontal="center" vertical="center" wrapText="1"/>
    </xf>
    <xf numFmtId="0" fontId="51" fillId="0" borderId="47" xfId="0" applyFont="1" applyBorder="1" applyAlignment="1">
      <alignment horizontal="center" vertical="center" wrapText="1"/>
    </xf>
    <xf numFmtId="0" fontId="52" fillId="0" borderId="1" xfId="2136" applyFont="1" applyBorder="1" applyAlignment="1">
      <alignment horizontal="center" vertical="center" wrapText="1"/>
    </xf>
    <xf numFmtId="0" fontId="52" fillId="0" borderId="2" xfId="2136" applyFont="1" applyBorder="1" applyAlignment="1">
      <alignment horizontal="center" vertical="center" wrapText="1"/>
    </xf>
    <xf numFmtId="0" fontId="54" fillId="0" borderId="1" xfId="2136" applyFont="1" applyBorder="1" applyAlignment="1">
      <alignment horizontal="center" vertical="center" wrapText="1"/>
    </xf>
    <xf numFmtId="0" fontId="51" fillId="0" borderId="40" xfId="0" applyFont="1" applyBorder="1" applyAlignment="1">
      <alignment horizontal="center" vertical="center" wrapText="1"/>
    </xf>
    <xf numFmtId="0" fontId="52" fillId="0" borderId="5" xfId="2136" applyFont="1" applyBorder="1" applyAlignment="1">
      <alignment horizontal="center" vertical="center" wrapText="1"/>
    </xf>
    <xf numFmtId="0" fontId="54" fillId="0" borderId="5" xfId="2136" applyFont="1" applyBorder="1" applyAlignment="1">
      <alignment horizontal="center" vertical="center" wrapText="1"/>
    </xf>
    <xf numFmtId="0" fontId="52" fillId="0" borderId="24" xfId="2136" applyFont="1" applyBorder="1" applyAlignment="1">
      <alignment horizontal="center" vertical="center" wrapText="1"/>
    </xf>
    <xf numFmtId="0" fontId="52" fillId="23" borderId="49" xfId="0" applyFont="1" applyFill="1" applyBorder="1" applyAlignment="1">
      <alignment horizontal="center" vertical="center" wrapText="1"/>
    </xf>
    <xf numFmtId="0" fontId="54" fillId="0" borderId="50" xfId="0" applyFont="1" applyBorder="1" applyAlignment="1">
      <alignment horizontal="center" vertical="center" wrapText="1"/>
    </xf>
    <xf numFmtId="0" fontId="60" fillId="0" borderId="1" xfId="0" quotePrefix="1" applyFont="1" applyBorder="1" applyAlignment="1">
      <alignment horizontal="center" vertical="center" wrapText="1"/>
    </xf>
    <xf numFmtId="0" fontId="0" fillId="0" borderId="2" xfId="0" applyBorder="1" applyAlignment="1">
      <alignment horizontal="center" vertical="center"/>
    </xf>
    <xf numFmtId="1" fontId="52" fillId="33" borderId="33" xfId="0" applyNumberFormat="1" applyFont="1" applyFill="1" applyBorder="1" applyAlignment="1" applyProtection="1">
      <alignment horizontal="center" vertical="center" wrapText="1"/>
      <protection locked="0"/>
    </xf>
    <xf numFmtId="1" fontId="52" fillId="33" borderId="1" xfId="0" applyNumberFormat="1" applyFont="1" applyFill="1" applyBorder="1" applyAlignment="1" applyProtection="1">
      <alignment horizontal="center" vertical="center" wrapText="1"/>
      <protection locked="0"/>
    </xf>
    <xf numFmtId="0" fontId="54" fillId="33" borderId="1" xfId="0" applyFont="1" applyFill="1" applyBorder="1" applyAlignment="1">
      <alignment horizontal="center" vertical="center" wrapText="1"/>
    </xf>
    <xf numFmtId="0" fontId="54" fillId="0" borderId="6" xfId="0" applyFont="1" applyBorder="1" applyAlignment="1">
      <alignment horizontal="center" vertical="center" wrapText="1"/>
    </xf>
    <xf numFmtId="0" fontId="54" fillId="33" borderId="33" xfId="0" applyFont="1" applyFill="1" applyBorder="1" applyAlignment="1">
      <alignment horizontal="center" vertical="center" wrapText="1"/>
    </xf>
    <xf numFmtId="0" fontId="63" fillId="0" borderId="2" xfId="0" applyFont="1" applyBorder="1" applyAlignment="1">
      <alignment horizontal="center" vertical="center" wrapText="1"/>
    </xf>
    <xf numFmtId="0" fontId="0" fillId="33" borderId="6" xfId="0" applyFill="1" applyBorder="1" applyAlignment="1" applyProtection="1">
      <alignment horizontal="center" vertical="center" wrapText="1"/>
      <protection locked="0"/>
    </xf>
    <xf numFmtId="0" fontId="60" fillId="0" borderId="1" xfId="0" quotePrefix="1" applyFont="1" applyBorder="1" applyAlignment="1">
      <alignment horizontal="center" vertical="center" wrapText="1"/>
    </xf>
    <xf numFmtId="0" fontId="59" fillId="0" borderId="2" xfId="0" applyFont="1" applyBorder="1" applyAlignment="1">
      <alignment horizontal="center" vertical="center"/>
    </xf>
    <xf numFmtId="0" fontId="54" fillId="33" borderId="12" xfId="0" applyFont="1" applyFill="1" applyBorder="1" applyAlignment="1">
      <alignment horizontal="center" vertical="center" wrapText="1"/>
    </xf>
    <xf numFmtId="0" fontId="54" fillId="33" borderId="0" xfId="0" applyFont="1" applyFill="1" applyAlignment="1">
      <alignment horizontal="center" vertical="center" wrapText="1"/>
    </xf>
    <xf numFmtId="0" fontId="54" fillId="0" borderId="49" xfId="0" applyFont="1" applyBorder="1" applyAlignment="1">
      <alignment horizontal="center" vertical="center" wrapText="1"/>
    </xf>
    <xf numFmtId="0" fontId="52" fillId="2" borderId="51" xfId="0" applyFont="1" applyFill="1" applyBorder="1" applyAlignment="1">
      <alignment horizontal="center" vertical="center" wrapText="1"/>
    </xf>
    <xf numFmtId="0" fontId="52" fillId="0" borderId="1" xfId="0" applyFont="1" applyBorder="1" applyAlignment="1">
      <alignment horizontal="justify" vertical="center" wrapText="1"/>
    </xf>
    <xf numFmtId="0" fontId="52" fillId="2" borderId="1" xfId="0" applyFont="1" applyFill="1" applyBorder="1" applyAlignment="1">
      <alignment horizontal="justify" vertical="center" wrapText="1"/>
    </xf>
    <xf numFmtId="0" fontId="52" fillId="2" borderId="2" xfId="0" applyFont="1" applyFill="1" applyBorder="1" applyAlignment="1">
      <alignment horizontal="center" vertical="center" wrapText="1"/>
    </xf>
    <xf numFmtId="0" fontId="52" fillId="2" borderId="33" xfId="0" applyFont="1" applyFill="1" applyBorder="1" applyAlignment="1">
      <alignment horizontal="center" vertical="center" wrapText="1"/>
    </xf>
    <xf numFmtId="0" fontId="52" fillId="23" borderId="53" xfId="0" applyFont="1" applyFill="1" applyBorder="1" applyAlignment="1">
      <alignment horizontal="center" vertical="center" wrapText="1"/>
    </xf>
    <xf numFmtId="0" fontId="52" fillId="2" borderId="41" xfId="0" applyFont="1" applyFill="1" applyBorder="1" applyAlignment="1">
      <alignment horizontal="center" vertical="center" wrapText="1"/>
    </xf>
    <xf numFmtId="0" fontId="52" fillId="0" borderId="42" xfId="0" applyFont="1" applyBorder="1" applyAlignment="1">
      <alignment horizontal="justify" vertical="center" wrapText="1"/>
    </xf>
    <xf numFmtId="0" fontId="52" fillId="2" borderId="42" xfId="0" applyFont="1" applyFill="1" applyBorder="1" applyAlignment="1">
      <alignment horizontal="justify" vertical="center" wrapText="1"/>
    </xf>
    <xf numFmtId="0" fontId="52" fillId="2" borderId="42" xfId="0" applyFont="1" applyFill="1" applyBorder="1" applyAlignment="1">
      <alignment horizontal="center" vertical="center" wrapText="1"/>
    </xf>
    <xf numFmtId="0" fontId="52" fillId="2" borderId="54" xfId="0" applyFont="1" applyFill="1" applyBorder="1" applyAlignment="1">
      <alignment horizontal="center" vertical="center" wrapText="1"/>
    </xf>
    <xf numFmtId="1" fontId="52" fillId="33" borderId="41" xfId="0" applyNumberFormat="1" applyFont="1" applyFill="1" applyBorder="1" applyAlignment="1" applyProtection="1">
      <alignment horizontal="center" vertical="center" wrapText="1"/>
      <protection locked="0"/>
    </xf>
    <xf numFmtId="1" fontId="52" fillId="33" borderId="42" xfId="0" applyNumberFormat="1" applyFont="1" applyFill="1" applyBorder="1" applyAlignment="1" applyProtection="1">
      <alignment horizontal="center" vertical="center" wrapText="1"/>
      <protection locked="0"/>
    </xf>
    <xf numFmtId="9" fontId="52" fillId="33" borderId="42" xfId="0" applyNumberFormat="1" applyFont="1" applyFill="1" applyBorder="1" applyAlignment="1">
      <alignment horizontal="center" vertical="center" wrapText="1"/>
    </xf>
    <xf numFmtId="0" fontId="52" fillId="33" borderId="42" xfId="0" applyFont="1" applyFill="1" applyBorder="1" applyAlignment="1">
      <alignment horizontal="center" vertical="center" wrapText="1"/>
    </xf>
    <xf numFmtId="9" fontId="52" fillId="33" borderId="43" xfId="2135" applyFont="1" applyFill="1" applyBorder="1" applyAlignment="1" applyProtection="1">
      <alignment horizontal="center" vertical="center" wrapText="1"/>
    </xf>
    <xf numFmtId="0" fontId="52" fillId="22" borderId="3" xfId="0" applyFont="1" applyFill="1" applyBorder="1" applyAlignment="1">
      <alignment horizontal="center" vertical="center" wrapText="1"/>
    </xf>
    <xf numFmtId="0" fontId="52" fillId="22" borderId="1" xfId="0" applyFont="1" applyFill="1" applyBorder="1" applyAlignment="1">
      <alignment horizontal="center" vertical="center" wrapText="1"/>
    </xf>
    <xf numFmtId="0" fontId="63" fillId="22" borderId="1" xfId="0" quotePrefix="1" applyFont="1" applyFill="1" applyBorder="1" applyAlignment="1">
      <alignment horizontal="center" vertical="center" wrapText="1"/>
    </xf>
    <xf numFmtId="0" fontId="57" fillId="22" borderId="1" xfId="0" applyFont="1" applyFill="1" applyBorder="1" applyAlignment="1">
      <alignment horizontal="center" vertical="center" wrapText="1"/>
    </xf>
    <xf numFmtId="1" fontId="52" fillId="2" borderId="1" xfId="0" applyNumberFormat="1" applyFont="1" applyFill="1" applyBorder="1" applyAlignment="1" applyProtection="1">
      <alignment horizontal="center" vertical="center" wrapText="1"/>
      <protection locked="0"/>
    </xf>
    <xf numFmtId="0" fontId="54" fillId="2" borderId="1" xfId="0" applyFont="1" applyFill="1" applyBorder="1" applyAlignment="1">
      <alignment horizontal="center" vertical="center" wrapText="1"/>
    </xf>
    <xf numFmtId="0" fontId="63" fillId="22" borderId="14" xfId="0" applyFont="1" applyFill="1" applyBorder="1" applyAlignment="1">
      <alignment horizontal="center" vertical="center" wrapText="1"/>
    </xf>
    <xf numFmtId="0" fontId="52" fillId="22" borderId="5" xfId="0" applyFont="1" applyFill="1" applyBorder="1" applyAlignment="1">
      <alignment horizontal="center" vertical="center" wrapText="1"/>
    </xf>
    <xf numFmtId="0" fontId="63" fillId="22" borderId="5" xfId="0" quotePrefix="1" applyFont="1" applyFill="1" applyBorder="1" applyAlignment="1">
      <alignment horizontal="center" vertical="center" wrapText="1"/>
    </xf>
    <xf numFmtId="0" fontId="59" fillId="22" borderId="1" xfId="0" applyFont="1" applyFill="1" applyBorder="1" applyAlignment="1">
      <alignment horizontal="center" vertical="center"/>
    </xf>
    <xf numFmtId="0" fontId="52" fillId="22" borderId="12" xfId="0" applyFont="1" applyFill="1" applyBorder="1" applyAlignment="1">
      <alignment horizontal="center" vertical="center" wrapText="1"/>
    </xf>
    <xf numFmtId="0" fontId="63" fillId="22" borderId="12" xfId="0" quotePrefix="1" applyFont="1" applyFill="1" applyBorder="1" applyAlignment="1">
      <alignment horizontal="center" vertical="center" wrapText="1"/>
    </xf>
    <xf numFmtId="1" fontId="58" fillId="0" borderId="1" xfId="0" applyNumberFormat="1" applyFont="1" applyBorder="1" applyAlignment="1" applyProtection="1">
      <alignment horizontal="center" vertical="center" wrapText="1"/>
      <protection locked="0"/>
    </xf>
    <xf numFmtId="9" fontId="58" fillId="0" borderId="1" xfId="0" applyNumberFormat="1" applyFont="1" applyBorder="1" applyAlignment="1">
      <alignment horizontal="center" vertical="center" wrapText="1"/>
    </xf>
    <xf numFmtId="9" fontId="58" fillId="0" borderId="1" xfId="2135" applyFont="1" applyFill="1" applyBorder="1" applyAlignment="1" applyProtection="1">
      <alignment horizontal="center" vertical="center" wrapText="1"/>
    </xf>
    <xf numFmtId="0" fontId="54" fillId="23" borderId="5" xfId="0" applyFont="1" applyFill="1" applyBorder="1" applyAlignment="1">
      <alignment horizontal="center" vertical="center" wrapText="1"/>
    </xf>
    <xf numFmtId="0" fontId="68" fillId="0" borderId="1" xfId="0" applyFont="1" applyBorder="1" applyAlignment="1">
      <alignment horizontal="justify" vertical="center" wrapText="1"/>
    </xf>
    <xf numFmtId="0" fontId="54" fillId="0" borderId="5" xfId="0" applyFont="1" applyBorder="1" applyAlignment="1">
      <alignment vertical="center" wrapText="1"/>
    </xf>
    <xf numFmtId="0" fontId="55" fillId="0" borderId="5" xfId="0" applyFont="1" applyBorder="1" applyAlignment="1">
      <alignment vertical="center" wrapText="1"/>
    </xf>
    <xf numFmtId="0" fontId="54" fillId="0" borderId="5" xfId="0" applyFont="1" applyBorder="1" applyAlignment="1">
      <alignment horizontal="center" vertical="center" wrapText="1"/>
    </xf>
    <xf numFmtId="0" fontId="52" fillId="0" borderId="5" xfId="0" applyFont="1" applyBorder="1" applyAlignment="1">
      <alignment horizontal="center" vertical="center" wrapText="1"/>
    </xf>
    <xf numFmtId="10" fontId="52" fillId="0" borderId="5" xfId="0" applyNumberFormat="1" applyFont="1" applyBorder="1" applyAlignment="1">
      <alignment horizontal="center" vertical="center" wrapText="1"/>
    </xf>
    <xf numFmtId="0" fontId="54" fillId="23" borderId="4" xfId="0" applyFont="1" applyFill="1" applyBorder="1" applyAlignment="1">
      <alignment horizontal="center" vertical="center" wrapText="1"/>
    </xf>
    <xf numFmtId="0" fontId="54" fillId="0" borderId="1" xfId="0" applyFont="1" applyBorder="1" applyAlignment="1">
      <alignment horizontal="justify" vertical="center" wrapText="1"/>
    </xf>
    <xf numFmtId="0" fontId="54" fillId="0" borderId="12" xfId="0" applyFont="1" applyBorder="1" applyAlignment="1">
      <alignment vertical="center" wrapText="1"/>
    </xf>
    <xf numFmtId="0" fontId="55" fillId="0" borderId="12" xfId="0" applyFont="1" applyBorder="1" applyAlignment="1">
      <alignment vertical="center" wrapText="1"/>
    </xf>
    <xf numFmtId="0" fontId="54" fillId="0" borderId="12" xfId="0" applyFont="1" applyBorder="1" applyAlignment="1">
      <alignment horizontal="center" vertical="center" wrapText="1"/>
    </xf>
    <xf numFmtId="0" fontId="52" fillId="0" borderId="12" xfId="0" applyFont="1" applyBorder="1" applyAlignment="1">
      <alignment horizontal="center" vertical="center" wrapText="1"/>
    </xf>
    <xf numFmtId="10" fontId="52" fillId="0" borderId="12" xfId="0" applyNumberFormat="1" applyFont="1" applyBorder="1" applyAlignment="1">
      <alignment horizontal="center" vertical="center" wrapText="1"/>
    </xf>
    <xf numFmtId="0" fontId="54" fillId="23" borderId="12" xfId="0" applyFont="1" applyFill="1" applyBorder="1" applyAlignment="1">
      <alignment horizontal="center" vertical="center" wrapText="1"/>
    </xf>
    <xf numFmtId="0" fontId="55" fillId="0" borderId="1" xfId="0" applyFont="1" applyBorder="1" applyAlignment="1">
      <alignment vertical="center" wrapText="1"/>
    </xf>
    <xf numFmtId="10" fontId="52" fillId="0" borderId="1" xfId="0" applyNumberFormat="1" applyFont="1" applyBorder="1" applyAlignment="1">
      <alignment horizontal="center" vertical="center" wrapText="1"/>
    </xf>
    <xf numFmtId="0" fontId="54" fillId="0" borderId="5" xfId="0" applyFont="1" applyBorder="1" applyAlignment="1">
      <alignment vertical="center" wrapText="1"/>
    </xf>
    <xf numFmtId="0" fontId="55" fillId="0" borderId="5" xfId="0" applyFont="1" applyBorder="1" applyAlignment="1">
      <alignment vertical="center" wrapText="1"/>
    </xf>
    <xf numFmtId="0" fontId="54" fillId="0" borderId="5" xfId="0" applyFont="1" applyBorder="1" applyAlignment="1">
      <alignment horizontal="center" vertical="center" wrapText="1"/>
    </xf>
    <xf numFmtId="0" fontId="52" fillId="22" borderId="5" xfId="0" applyFont="1" applyFill="1" applyBorder="1" applyAlignment="1">
      <alignment horizontal="center" vertical="center" wrapText="1"/>
    </xf>
    <xf numFmtId="10" fontId="52" fillId="0" borderId="5" xfId="0" applyNumberFormat="1" applyFont="1" applyBorder="1" applyAlignment="1">
      <alignment horizontal="center" vertical="center" wrapText="1"/>
    </xf>
    <xf numFmtId="0" fontId="54" fillId="0" borderId="1" xfId="0" applyFont="1" applyBorder="1" applyAlignment="1">
      <alignment horizontal="center" vertical="center" wrapText="1"/>
    </xf>
    <xf numFmtId="0" fontId="54" fillId="0" borderId="1" xfId="0" applyFont="1" applyBorder="1" applyAlignment="1">
      <alignment vertical="center" wrapText="1"/>
    </xf>
    <xf numFmtId="0" fontId="55" fillId="0" borderId="1" xfId="0" applyFont="1" applyBorder="1" applyAlignment="1">
      <alignment vertical="center" wrapText="1"/>
    </xf>
    <xf numFmtId="0" fontId="60" fillId="0" borderId="1" xfId="0" applyFont="1" applyBorder="1" applyAlignment="1">
      <alignment vertical="center" wrapText="1"/>
    </xf>
    <xf numFmtId="0" fontId="54" fillId="0" borderId="5" xfId="0" applyFont="1" applyBorder="1" applyAlignment="1">
      <alignment horizontal="left" vertical="center" wrapText="1"/>
    </xf>
    <xf numFmtId="0" fontId="54" fillId="0" borderId="12" xfId="0" applyFont="1" applyBorder="1" applyAlignment="1">
      <alignment horizontal="left" vertical="center" wrapText="1"/>
    </xf>
    <xf numFmtId="0" fontId="52" fillId="0" borderId="0" xfId="0" applyFont="1" applyAlignment="1">
      <alignment horizontal="center" vertical="center" wrapText="1"/>
    </xf>
    <xf numFmtId="0" fontId="54" fillId="0" borderId="4" xfId="0" applyFont="1" applyBorder="1" applyAlignment="1">
      <alignment horizontal="center" vertical="center" wrapText="1"/>
    </xf>
    <xf numFmtId="0" fontId="54" fillId="2" borderId="5" xfId="0" applyFont="1" applyFill="1" applyBorder="1" applyAlignment="1">
      <alignment vertical="center" wrapText="1"/>
    </xf>
    <xf numFmtId="0" fontId="54" fillId="2" borderId="1" xfId="0" applyFont="1" applyFill="1" applyBorder="1" applyAlignment="1">
      <alignment horizontal="justify" vertical="center" wrapText="1"/>
    </xf>
    <xf numFmtId="0" fontId="54" fillId="2" borderId="1" xfId="0" applyFont="1" applyFill="1" applyBorder="1" applyAlignment="1">
      <alignment vertical="center" wrapText="1"/>
    </xf>
    <xf numFmtId="0" fontId="55" fillId="2" borderId="5" xfId="0" applyFont="1" applyFill="1" applyBorder="1" applyAlignment="1">
      <alignment vertical="center" wrapText="1"/>
    </xf>
    <xf numFmtId="0" fontId="54" fillId="2" borderId="1" xfId="0" applyFont="1" applyFill="1" applyBorder="1" applyAlignment="1">
      <alignment horizontal="center" vertical="center" wrapText="1"/>
    </xf>
    <xf numFmtId="0" fontId="52" fillId="2" borderId="15" xfId="0" applyFont="1" applyFill="1" applyBorder="1" applyAlignment="1">
      <alignment horizontal="center" vertical="center" wrapText="1"/>
    </xf>
    <xf numFmtId="10" fontId="52" fillId="2" borderId="5" xfId="0" applyNumberFormat="1" applyFont="1" applyFill="1" applyBorder="1" applyAlignment="1">
      <alignment horizontal="center" vertical="center" wrapText="1"/>
    </xf>
    <xf numFmtId="0" fontId="55" fillId="2" borderId="4" xfId="0" applyFont="1" applyFill="1" applyBorder="1" applyAlignment="1">
      <alignment vertical="center" wrapText="1"/>
    </xf>
    <xf numFmtId="0" fontId="52" fillId="2" borderId="17" xfId="0" applyFont="1" applyFill="1" applyBorder="1" applyAlignment="1">
      <alignment horizontal="center" vertical="center" wrapText="1"/>
    </xf>
    <xf numFmtId="10" fontId="52" fillId="2" borderId="12" xfId="0" applyNumberFormat="1" applyFont="1" applyFill="1" applyBorder="1" applyAlignment="1">
      <alignment horizontal="center" vertical="center" wrapText="1"/>
    </xf>
    <xf numFmtId="0" fontId="54" fillId="2" borderId="5" xfId="0" applyFont="1" applyFill="1" applyBorder="1" applyAlignment="1">
      <alignment vertical="center" wrapText="1"/>
    </xf>
    <xf numFmtId="0" fontId="52" fillId="2" borderId="3" xfId="0" applyFont="1" applyFill="1" applyBorder="1" applyAlignment="1">
      <alignment horizontal="center" vertical="center" wrapText="1"/>
    </xf>
    <xf numFmtId="10" fontId="52" fillId="2" borderId="1" xfId="0" applyNumberFormat="1" applyFont="1" applyFill="1" applyBorder="1" applyAlignment="1">
      <alignment horizontal="center" vertical="center" wrapText="1"/>
    </xf>
    <xf numFmtId="0" fontId="54" fillId="2" borderId="12" xfId="0" applyFont="1" applyFill="1" applyBorder="1" applyAlignment="1">
      <alignment vertical="center" wrapText="1"/>
    </xf>
    <xf numFmtId="0" fontId="52" fillId="22" borderId="4" xfId="0" applyFont="1" applyFill="1" applyBorder="1" applyAlignment="1">
      <alignment horizontal="center" vertical="center" wrapText="1"/>
    </xf>
    <xf numFmtId="10" fontId="52" fillId="2" borderId="4" xfId="0" applyNumberFormat="1" applyFont="1" applyFill="1" applyBorder="1" applyAlignment="1">
      <alignment horizontal="center" vertical="center" wrapText="1"/>
    </xf>
    <xf numFmtId="0" fontId="55" fillId="2" borderId="12" xfId="0" applyFont="1" applyFill="1" applyBorder="1" applyAlignment="1">
      <alignment vertical="center" wrapText="1"/>
    </xf>
    <xf numFmtId="0" fontId="51" fillId="2" borderId="5" xfId="0" applyFont="1" applyFill="1" applyBorder="1" applyAlignment="1">
      <alignment vertical="center" wrapText="1"/>
    </xf>
    <xf numFmtId="0" fontId="54" fillId="2" borderId="4" xfId="0" applyFont="1" applyFill="1" applyBorder="1" applyAlignment="1">
      <alignment horizontal="center" vertical="center" wrapText="1"/>
    </xf>
    <xf numFmtId="0" fontId="52" fillId="2" borderId="1" xfId="0" applyFont="1" applyFill="1" applyBorder="1" applyAlignment="1">
      <alignment horizontal="center" vertical="center" wrapText="1"/>
    </xf>
    <xf numFmtId="1" fontId="52" fillId="2" borderId="1" xfId="0" applyNumberFormat="1" applyFont="1" applyFill="1" applyBorder="1" applyAlignment="1">
      <alignment horizontal="center" vertical="center" wrapText="1"/>
    </xf>
    <xf numFmtId="1" fontId="54" fillId="2" borderId="1" xfId="0" applyNumberFormat="1" applyFont="1" applyFill="1" applyBorder="1" applyAlignment="1" applyProtection="1">
      <alignment horizontal="center" vertical="center" wrapText="1"/>
      <protection locked="0"/>
    </xf>
    <xf numFmtId="9" fontId="51" fillId="2" borderId="5" xfId="0" applyNumberFormat="1" applyFont="1" applyFill="1" applyBorder="1" applyAlignment="1">
      <alignment horizontal="center" vertical="center" wrapText="1"/>
    </xf>
    <xf numFmtId="9" fontId="51" fillId="2" borderId="5" xfId="2135" applyFont="1" applyFill="1" applyBorder="1" applyAlignment="1" applyProtection="1">
      <alignment horizontal="center" vertical="center" wrapText="1"/>
    </xf>
    <xf numFmtId="0" fontId="51" fillId="2" borderId="4" xfId="0" applyFont="1" applyFill="1" applyBorder="1" applyAlignment="1">
      <alignment vertical="center" wrapText="1"/>
    </xf>
    <xf numFmtId="9" fontId="51" fillId="2" borderId="12" xfId="0" applyNumberFormat="1" applyFont="1" applyFill="1" applyBorder="1" applyAlignment="1">
      <alignment horizontal="center" vertical="center" wrapText="1"/>
    </xf>
    <xf numFmtId="9" fontId="51" fillId="2" borderId="12" xfId="2135" applyFont="1" applyFill="1" applyBorder="1" applyAlignment="1" applyProtection="1">
      <alignment horizontal="center" vertical="center" wrapText="1"/>
    </xf>
    <xf numFmtId="0" fontId="54" fillId="2" borderId="1" xfId="0" applyFont="1" applyFill="1" applyBorder="1" applyAlignment="1" applyProtection="1">
      <alignment horizontal="center" vertical="center" wrapText="1"/>
      <protection locked="0"/>
    </xf>
    <xf numFmtId="1" fontId="54" fillId="2" borderId="1" xfId="0" applyNumberFormat="1" applyFont="1" applyFill="1" applyBorder="1" applyAlignment="1" applyProtection="1">
      <alignment horizontal="center" vertical="center" wrapText="1"/>
      <protection locked="0"/>
    </xf>
    <xf numFmtId="9" fontId="51" fillId="2" borderId="1" xfId="0" applyNumberFormat="1" applyFont="1" applyFill="1" applyBorder="1" applyAlignment="1">
      <alignment vertical="center" wrapText="1"/>
    </xf>
    <xf numFmtId="0" fontId="54" fillId="2" borderId="12" xfId="0" applyFont="1" applyFill="1" applyBorder="1" applyAlignment="1">
      <alignment horizontal="center" vertical="center" wrapText="1"/>
    </xf>
    <xf numFmtId="0" fontId="54" fillId="2" borderId="5" xfId="0" applyFont="1" applyFill="1" applyBorder="1" applyAlignment="1" applyProtection="1">
      <alignment horizontal="center" vertical="center" wrapText="1"/>
      <protection locked="0"/>
    </xf>
    <xf numFmtId="1" fontId="52" fillId="2" borderId="5" xfId="0" applyNumberFormat="1" applyFont="1" applyFill="1" applyBorder="1" applyAlignment="1">
      <alignment horizontal="center" vertical="center" wrapText="1"/>
    </xf>
    <xf numFmtId="1" fontId="54" fillId="2" borderId="5" xfId="0" applyNumberFormat="1" applyFont="1" applyFill="1" applyBorder="1" applyAlignment="1" applyProtection="1">
      <alignment horizontal="center" vertical="center" wrapText="1"/>
      <protection locked="0"/>
    </xf>
    <xf numFmtId="0" fontId="54" fillId="2" borderId="12" xfId="0" applyFont="1" applyFill="1" applyBorder="1" applyAlignment="1" applyProtection="1">
      <alignment horizontal="center" vertical="center" wrapText="1"/>
      <protection locked="0"/>
    </xf>
    <xf numFmtId="1" fontId="52" fillId="2" borderId="12" xfId="0" applyNumberFormat="1" applyFont="1" applyFill="1" applyBorder="1" applyAlignment="1">
      <alignment horizontal="center" vertical="center" wrapText="1"/>
    </xf>
    <xf numFmtId="1" fontId="54" fillId="2" borderId="12" xfId="0" applyNumberFormat="1" applyFont="1" applyFill="1" applyBorder="1" applyAlignment="1" applyProtection="1">
      <alignment horizontal="center" vertical="center" wrapText="1"/>
      <protection locked="0"/>
    </xf>
    <xf numFmtId="0" fontId="54" fillId="2" borderId="5" xfId="0" applyFont="1" applyFill="1" applyBorder="1" applyAlignment="1">
      <alignment horizontal="center" vertical="center" wrapText="1"/>
    </xf>
    <xf numFmtId="0" fontId="52" fillId="23" borderId="12" xfId="0" applyFont="1" applyFill="1" applyBorder="1" applyAlignment="1">
      <alignment horizontal="center" vertical="center" wrapText="1"/>
    </xf>
    <xf numFmtId="0" fontId="51" fillId="2" borderId="12" xfId="0" applyFont="1" applyFill="1" applyBorder="1" applyAlignment="1">
      <alignment vertical="center" wrapText="1"/>
    </xf>
    <xf numFmtId="0" fontId="52" fillId="23" borderId="36" xfId="0" applyFont="1" applyFill="1" applyBorder="1" applyAlignment="1">
      <alignment horizontal="center" vertical="center" wrapText="1"/>
    </xf>
    <xf numFmtId="0" fontId="56" fillId="0" borderId="46" xfId="0" applyFont="1" applyBorder="1" applyAlignment="1">
      <alignment horizontal="center" vertical="center" wrapText="1"/>
    </xf>
    <xf numFmtId="0" fontId="56" fillId="0" borderId="1" xfId="0" applyFont="1" applyBorder="1" applyAlignment="1">
      <alignment vertical="center" wrapText="1"/>
    </xf>
    <xf numFmtId="0" fontId="56" fillId="0" borderId="12" xfId="0" applyFont="1" applyBorder="1" applyAlignment="1">
      <alignment horizontal="justify" vertical="center" wrapText="1"/>
    </xf>
    <xf numFmtId="0" fontId="56" fillId="0" borderId="12" xfId="0" applyFont="1" applyBorder="1" applyAlignment="1">
      <alignment horizontal="center" vertical="center" wrapText="1"/>
    </xf>
    <xf numFmtId="9" fontId="56" fillId="0" borderId="12" xfId="0" applyNumberFormat="1" applyFont="1" applyBorder="1" applyAlignment="1">
      <alignment horizontal="center" vertical="center" wrapText="1"/>
    </xf>
    <xf numFmtId="0" fontId="52" fillId="23" borderId="47" xfId="0" applyFont="1" applyFill="1" applyBorder="1" applyAlignment="1">
      <alignment horizontal="center" vertical="center" wrapText="1"/>
    </xf>
    <xf numFmtId="0" fontId="56" fillId="0" borderId="4" xfId="0" applyFont="1" applyBorder="1" applyAlignment="1">
      <alignment horizontal="center" vertical="center" wrapText="1"/>
    </xf>
    <xf numFmtId="9" fontId="56" fillId="0" borderId="1" xfId="2135" applyFont="1" applyFill="1" applyBorder="1" applyAlignment="1">
      <alignment vertical="center" wrapText="1"/>
    </xf>
    <xf numFmtId="0" fontId="56" fillId="0" borderId="1" xfId="0" applyFont="1" applyBorder="1" applyAlignment="1">
      <alignment horizontal="justify" vertical="center" wrapText="1"/>
    </xf>
    <xf numFmtId="0" fontId="56" fillId="0" borderId="1" xfId="0" applyFont="1" applyBorder="1" applyAlignment="1">
      <alignment horizontal="center" vertical="center" wrapText="1"/>
    </xf>
    <xf numFmtId="0" fontId="56" fillId="2" borderId="1" xfId="2134" applyFont="1" applyFill="1" applyBorder="1" applyAlignment="1">
      <alignment horizontal="center" vertical="center" wrapText="1"/>
    </xf>
    <xf numFmtId="0" fontId="56" fillId="0" borderId="12" xfId="0" applyFont="1" applyBorder="1" applyAlignment="1">
      <alignment horizontal="center" vertical="center" wrapText="1"/>
    </xf>
    <xf numFmtId="0" fontId="56" fillId="0" borderId="1" xfId="0" applyFont="1" applyBorder="1" applyAlignment="1">
      <alignment horizontal="center" vertical="center" wrapText="1"/>
    </xf>
    <xf numFmtId="0" fontId="59" fillId="23" borderId="5" xfId="0" applyFont="1" applyFill="1" applyBorder="1" applyAlignment="1" applyProtection="1">
      <alignment vertical="center" wrapText="1"/>
      <protection locked="0"/>
    </xf>
    <xf numFmtId="0" fontId="56" fillId="2" borderId="1" xfId="0" applyFont="1" applyFill="1" applyBorder="1" applyAlignment="1">
      <alignment vertical="center" wrapText="1"/>
    </xf>
    <xf numFmtId="0" fontId="65" fillId="2" borderId="5" xfId="0" applyFont="1" applyFill="1" applyBorder="1" applyAlignment="1" applyProtection="1">
      <alignment horizontal="center" vertical="center" wrapText="1"/>
      <protection locked="0"/>
    </xf>
    <xf numFmtId="0" fontId="65" fillId="2" borderId="5" xfId="0" applyFont="1" applyFill="1" applyBorder="1" applyAlignment="1" applyProtection="1">
      <alignment horizontal="center" vertical="center" wrapText="1"/>
      <protection locked="0"/>
    </xf>
    <xf numFmtId="0" fontId="65" fillId="2" borderId="5" xfId="0" applyFont="1" applyFill="1" applyBorder="1" applyAlignment="1" applyProtection="1">
      <alignment horizontal="left" vertical="center" wrapText="1"/>
      <protection locked="0"/>
    </xf>
    <xf numFmtId="0" fontId="65" fillId="2" borderId="4" xfId="0" applyFont="1" applyFill="1" applyBorder="1" applyAlignment="1" applyProtection="1">
      <alignment horizontal="center" vertical="center" wrapText="1"/>
      <protection locked="0"/>
    </xf>
    <xf numFmtId="0" fontId="65" fillId="2" borderId="5" xfId="0" applyFont="1" applyFill="1" applyBorder="1" applyAlignment="1" applyProtection="1">
      <alignment vertical="center" wrapText="1"/>
      <protection locked="0"/>
    </xf>
    <xf numFmtId="0" fontId="52" fillId="23" borderId="1" xfId="0" applyFont="1" applyFill="1" applyBorder="1" applyAlignment="1">
      <alignment horizontal="center" vertical="center" wrapText="1"/>
    </xf>
    <xf numFmtId="0" fontId="65" fillId="2" borderId="12" xfId="0" applyFont="1" applyFill="1" applyBorder="1" applyAlignment="1" applyProtection="1">
      <alignment horizontal="center" vertical="center" wrapText="1"/>
      <protection locked="0"/>
    </xf>
    <xf numFmtId="0" fontId="52" fillId="23" borderId="48" xfId="0" applyFont="1" applyFill="1" applyBorder="1" applyAlignment="1">
      <alignment horizontal="center" vertical="center" wrapText="1"/>
    </xf>
    <xf numFmtId="0" fontId="64" fillId="0" borderId="1" xfId="0" applyFont="1" applyBorder="1" applyAlignment="1" applyProtection="1">
      <alignment wrapText="1"/>
      <protection locked="0"/>
    </xf>
    <xf numFmtId="0" fontId="64" fillId="0" borderId="1" xfId="0" applyFont="1" applyBorder="1" applyAlignment="1" applyProtection="1">
      <alignment horizontal="left" vertical="center" wrapText="1"/>
      <protection locked="0"/>
    </xf>
    <xf numFmtId="0" fontId="64" fillId="0" borderId="1" xfId="0" applyFont="1" applyBorder="1" applyAlignment="1" applyProtection="1">
      <alignment horizontal="center" vertical="center" wrapText="1"/>
      <protection locked="0"/>
    </xf>
    <xf numFmtId="0" fontId="52" fillId="2" borderId="1" xfId="0" applyFont="1" applyFill="1" applyBorder="1" applyAlignment="1" applyProtection="1">
      <alignment horizontal="left" vertical="center" wrapText="1"/>
      <protection locked="0"/>
    </xf>
    <xf numFmtId="0" fontId="1" fillId="0" borderId="0" xfId="0" applyFont="1" applyAlignment="1">
      <alignment wrapText="1"/>
    </xf>
    <xf numFmtId="0" fontId="18" fillId="2" borderId="1" xfId="0" applyFont="1" applyFill="1" applyBorder="1" applyAlignment="1">
      <alignment wrapText="1"/>
    </xf>
    <xf numFmtId="0" fontId="18" fillId="2" borderId="5" xfId="0" applyFont="1" applyFill="1" applyBorder="1" applyAlignment="1">
      <alignment horizontal="center"/>
    </xf>
    <xf numFmtId="0" fontId="18" fillId="2" borderId="4" xfId="0" applyFont="1" applyFill="1" applyBorder="1" applyAlignment="1">
      <alignment horizontal="center"/>
    </xf>
    <xf numFmtId="0" fontId="18" fillId="2" borderId="12" xfId="0" applyFont="1" applyFill="1" applyBorder="1" applyAlignment="1">
      <alignment horizontal="center"/>
    </xf>
    <xf numFmtId="0" fontId="54" fillId="0" borderId="1" xfId="0" applyFont="1" applyBorder="1" applyAlignment="1" applyProtection="1">
      <alignment horizontal="left" wrapText="1"/>
      <protection locked="0"/>
    </xf>
  </cellXfs>
  <cellStyles count="2318">
    <cellStyle name="Millares" xfId="2131" builtinId="3"/>
    <cellStyle name="Millares [0] 2" xfId="2" xr:uid="{00000000-0005-0000-0000-000000000000}"/>
    <cellStyle name="Millares [0] 2 10" xfId="3" xr:uid="{00000000-0005-0000-0000-000001000000}"/>
    <cellStyle name="Millares [0] 2 10 2" xfId="4" xr:uid="{00000000-0005-0000-0000-000002000000}"/>
    <cellStyle name="Millares [0] 2 11" xfId="5" xr:uid="{00000000-0005-0000-0000-000003000000}"/>
    <cellStyle name="Millares [0] 2 12" xfId="6" xr:uid="{00000000-0005-0000-0000-000004000000}"/>
    <cellStyle name="Millares [0] 2 13" xfId="2159" xr:uid="{EF17D878-5A2F-48C4-AAAB-C5A8A0882053}"/>
    <cellStyle name="Millares [0] 2 2" xfId="7" xr:uid="{00000000-0005-0000-0000-000005000000}"/>
    <cellStyle name="Millares [0] 2 2 10" xfId="8" xr:uid="{00000000-0005-0000-0000-000006000000}"/>
    <cellStyle name="Millares [0] 2 2 11" xfId="9" xr:uid="{00000000-0005-0000-0000-000007000000}"/>
    <cellStyle name="Millares [0] 2 2 12" xfId="2192" xr:uid="{AC4B02FC-9D3E-4DDE-998B-1DFCBB4D5B5F}"/>
    <cellStyle name="Millares [0] 2 2 2" xfId="10" xr:uid="{00000000-0005-0000-0000-000008000000}"/>
    <cellStyle name="Millares [0] 2 2 2 2" xfId="11" xr:uid="{00000000-0005-0000-0000-000009000000}"/>
    <cellStyle name="Millares [0] 2 2 2 2 2" xfId="12" xr:uid="{00000000-0005-0000-0000-00000A000000}"/>
    <cellStyle name="Millares [0] 2 2 2 3" xfId="13" xr:uid="{00000000-0005-0000-0000-00000B000000}"/>
    <cellStyle name="Millares [0] 2 2 2 3 2" xfId="14" xr:uid="{00000000-0005-0000-0000-00000C000000}"/>
    <cellStyle name="Millares [0] 2 2 2 4" xfId="15" xr:uid="{00000000-0005-0000-0000-00000D000000}"/>
    <cellStyle name="Millares [0] 2 2 2 4 2" xfId="16" xr:uid="{00000000-0005-0000-0000-00000E000000}"/>
    <cellStyle name="Millares [0] 2 2 2 5" xfId="17" xr:uid="{00000000-0005-0000-0000-00000F000000}"/>
    <cellStyle name="Millares [0] 2 2 2 6" xfId="18" xr:uid="{00000000-0005-0000-0000-000010000000}"/>
    <cellStyle name="Millares [0] 2 2 2 7" xfId="2313" xr:uid="{7968334D-C80F-4F8E-9700-30503E62F61D}"/>
    <cellStyle name="Millares [0] 2 2 3" xfId="19" xr:uid="{00000000-0005-0000-0000-000011000000}"/>
    <cellStyle name="Millares [0] 2 2 3 2" xfId="20" xr:uid="{00000000-0005-0000-0000-000012000000}"/>
    <cellStyle name="Millares [0] 2 2 3 2 2" xfId="21" xr:uid="{00000000-0005-0000-0000-000013000000}"/>
    <cellStyle name="Millares [0] 2 2 3 3" xfId="22" xr:uid="{00000000-0005-0000-0000-000014000000}"/>
    <cellStyle name="Millares [0] 2 2 3 3 2" xfId="23" xr:uid="{00000000-0005-0000-0000-000015000000}"/>
    <cellStyle name="Millares [0] 2 2 3 4" xfId="24" xr:uid="{00000000-0005-0000-0000-000016000000}"/>
    <cellStyle name="Millares [0] 2 2 3 4 2" xfId="25" xr:uid="{00000000-0005-0000-0000-000017000000}"/>
    <cellStyle name="Millares [0] 2 2 3 5" xfId="26" xr:uid="{00000000-0005-0000-0000-000018000000}"/>
    <cellStyle name="Millares [0] 2 2 3 6" xfId="27" xr:uid="{00000000-0005-0000-0000-000019000000}"/>
    <cellStyle name="Millares [0] 2 2 3 7" xfId="2286" xr:uid="{ADB0DFE5-3594-4DE2-BC33-478593B6F166}"/>
    <cellStyle name="Millares [0] 2 2 4" xfId="28" xr:uid="{00000000-0005-0000-0000-00001A000000}"/>
    <cellStyle name="Millares [0] 2 2 4 2" xfId="29" xr:uid="{00000000-0005-0000-0000-00001B000000}"/>
    <cellStyle name="Millares [0] 2 2 4 2 2" xfId="30" xr:uid="{00000000-0005-0000-0000-00001C000000}"/>
    <cellStyle name="Millares [0] 2 2 4 3" xfId="31" xr:uid="{00000000-0005-0000-0000-00001D000000}"/>
    <cellStyle name="Millares [0] 2 2 4 3 2" xfId="32" xr:uid="{00000000-0005-0000-0000-00001E000000}"/>
    <cellStyle name="Millares [0] 2 2 4 4" xfId="33" xr:uid="{00000000-0005-0000-0000-00001F000000}"/>
    <cellStyle name="Millares [0] 2 2 4 4 2" xfId="34" xr:uid="{00000000-0005-0000-0000-000020000000}"/>
    <cellStyle name="Millares [0] 2 2 4 5" xfId="35" xr:uid="{00000000-0005-0000-0000-000021000000}"/>
    <cellStyle name="Millares [0] 2 2 4 6" xfId="36" xr:uid="{00000000-0005-0000-0000-000022000000}"/>
    <cellStyle name="Millares [0] 2 2 4 7" xfId="2257" xr:uid="{44C5C4BB-B494-4D38-8D45-29EBBB67E664}"/>
    <cellStyle name="Millares [0] 2 2 5" xfId="37" xr:uid="{00000000-0005-0000-0000-000023000000}"/>
    <cellStyle name="Millares [0] 2 2 5 2" xfId="38" xr:uid="{00000000-0005-0000-0000-000024000000}"/>
    <cellStyle name="Millares [0] 2 2 5 2 2" xfId="39" xr:uid="{00000000-0005-0000-0000-000025000000}"/>
    <cellStyle name="Millares [0] 2 2 5 3" xfId="40" xr:uid="{00000000-0005-0000-0000-000026000000}"/>
    <cellStyle name="Millares [0] 2 2 5 3 2" xfId="41" xr:uid="{00000000-0005-0000-0000-000027000000}"/>
    <cellStyle name="Millares [0] 2 2 5 4" xfId="42" xr:uid="{00000000-0005-0000-0000-000028000000}"/>
    <cellStyle name="Millares [0] 2 2 6" xfId="43" xr:uid="{00000000-0005-0000-0000-000029000000}"/>
    <cellStyle name="Millares [0] 2 2 6 2" xfId="44" xr:uid="{00000000-0005-0000-0000-00002A000000}"/>
    <cellStyle name="Millares [0] 2 2 7" xfId="45" xr:uid="{00000000-0005-0000-0000-00002B000000}"/>
    <cellStyle name="Millares [0] 2 2 7 2" xfId="46" xr:uid="{00000000-0005-0000-0000-00002C000000}"/>
    <cellStyle name="Millares [0] 2 2 8" xfId="47" xr:uid="{00000000-0005-0000-0000-00002D000000}"/>
    <cellStyle name="Millares [0] 2 2 8 2" xfId="48" xr:uid="{00000000-0005-0000-0000-00002E000000}"/>
    <cellStyle name="Millares [0] 2 2 9" xfId="49" xr:uid="{00000000-0005-0000-0000-00002F000000}"/>
    <cellStyle name="Millares [0] 2 2 9 2" xfId="50" xr:uid="{00000000-0005-0000-0000-000030000000}"/>
    <cellStyle name="Millares [0] 2 3" xfId="51" xr:uid="{00000000-0005-0000-0000-000031000000}"/>
    <cellStyle name="Millares [0] 2 3 2" xfId="52" xr:uid="{00000000-0005-0000-0000-000032000000}"/>
    <cellStyle name="Millares [0] 2 3 2 2" xfId="53" xr:uid="{00000000-0005-0000-0000-000033000000}"/>
    <cellStyle name="Millares [0] 2 3 3" xfId="54" xr:uid="{00000000-0005-0000-0000-000034000000}"/>
    <cellStyle name="Millares [0] 2 3 3 2" xfId="55" xr:uid="{00000000-0005-0000-0000-000035000000}"/>
    <cellStyle name="Millares [0] 2 3 4" xfId="56" xr:uid="{00000000-0005-0000-0000-000036000000}"/>
    <cellStyle name="Millares [0] 2 3 4 2" xfId="57" xr:uid="{00000000-0005-0000-0000-000037000000}"/>
    <cellStyle name="Millares [0] 2 3 5" xfId="58" xr:uid="{00000000-0005-0000-0000-000038000000}"/>
    <cellStyle name="Millares [0] 2 3 6" xfId="59" xr:uid="{00000000-0005-0000-0000-000039000000}"/>
    <cellStyle name="Millares [0] 2 3 7" xfId="2298" xr:uid="{DDE031B7-B2E8-4026-8E14-A051C31D8C92}"/>
    <cellStyle name="Millares [0] 2 4" xfId="60" xr:uid="{00000000-0005-0000-0000-00003A000000}"/>
    <cellStyle name="Millares [0] 2 4 2" xfId="61" xr:uid="{00000000-0005-0000-0000-00003B000000}"/>
    <cellStyle name="Millares [0] 2 4 2 2" xfId="62" xr:uid="{00000000-0005-0000-0000-00003C000000}"/>
    <cellStyle name="Millares [0] 2 4 3" xfId="63" xr:uid="{00000000-0005-0000-0000-00003D000000}"/>
    <cellStyle name="Millares [0] 2 4 3 2" xfId="64" xr:uid="{00000000-0005-0000-0000-00003E000000}"/>
    <cellStyle name="Millares [0] 2 4 4" xfId="65" xr:uid="{00000000-0005-0000-0000-00003F000000}"/>
    <cellStyle name="Millares [0] 2 4 4 2" xfId="66" xr:uid="{00000000-0005-0000-0000-000040000000}"/>
    <cellStyle name="Millares [0] 2 4 5" xfId="67" xr:uid="{00000000-0005-0000-0000-000041000000}"/>
    <cellStyle name="Millares [0] 2 4 6" xfId="68" xr:uid="{00000000-0005-0000-0000-000042000000}"/>
    <cellStyle name="Millares [0] 2 4 7" xfId="2276" xr:uid="{AC930280-6214-4840-92C8-153446E94AA1}"/>
    <cellStyle name="Millares [0] 2 5" xfId="69" xr:uid="{00000000-0005-0000-0000-000043000000}"/>
    <cellStyle name="Millares [0] 2 5 2" xfId="70" xr:uid="{00000000-0005-0000-0000-000044000000}"/>
    <cellStyle name="Millares [0] 2 5 2 2" xfId="71" xr:uid="{00000000-0005-0000-0000-000045000000}"/>
    <cellStyle name="Millares [0] 2 5 3" xfId="72" xr:uid="{00000000-0005-0000-0000-000046000000}"/>
    <cellStyle name="Millares [0] 2 5 3 2" xfId="73" xr:uid="{00000000-0005-0000-0000-000047000000}"/>
    <cellStyle name="Millares [0] 2 5 4" xfId="74" xr:uid="{00000000-0005-0000-0000-000048000000}"/>
    <cellStyle name="Millares [0] 2 5 4 2" xfId="75" xr:uid="{00000000-0005-0000-0000-000049000000}"/>
    <cellStyle name="Millares [0] 2 5 5" xfId="76" xr:uid="{00000000-0005-0000-0000-00004A000000}"/>
    <cellStyle name="Millares [0] 2 5 6" xfId="77" xr:uid="{00000000-0005-0000-0000-00004B000000}"/>
    <cellStyle name="Millares [0] 2 5 7" xfId="2224" xr:uid="{A54EEFC1-456C-4331-9342-64888BAEC17F}"/>
    <cellStyle name="Millares [0] 2 6" xfId="78" xr:uid="{00000000-0005-0000-0000-00004C000000}"/>
    <cellStyle name="Millares [0] 2 6 2" xfId="79" xr:uid="{00000000-0005-0000-0000-00004D000000}"/>
    <cellStyle name="Millares [0] 2 6 2 2" xfId="80" xr:uid="{00000000-0005-0000-0000-00004E000000}"/>
    <cellStyle name="Millares [0] 2 6 3" xfId="81" xr:uid="{00000000-0005-0000-0000-00004F000000}"/>
    <cellStyle name="Millares [0] 2 6 3 2" xfId="82" xr:uid="{00000000-0005-0000-0000-000050000000}"/>
    <cellStyle name="Millares [0] 2 6 4" xfId="83" xr:uid="{00000000-0005-0000-0000-000051000000}"/>
    <cellStyle name="Millares [0] 2 7" xfId="84" xr:uid="{00000000-0005-0000-0000-000052000000}"/>
    <cellStyle name="Millares [0] 2 7 2" xfId="85" xr:uid="{00000000-0005-0000-0000-000053000000}"/>
    <cellStyle name="Millares [0] 2 8" xfId="86" xr:uid="{00000000-0005-0000-0000-000054000000}"/>
    <cellStyle name="Millares [0] 2 8 2" xfId="87" xr:uid="{00000000-0005-0000-0000-000055000000}"/>
    <cellStyle name="Millares [0] 2 9" xfId="88" xr:uid="{00000000-0005-0000-0000-000056000000}"/>
    <cellStyle name="Millares [0] 2 9 2" xfId="89" xr:uid="{00000000-0005-0000-0000-000057000000}"/>
    <cellStyle name="Millares [0] 3" xfId="90" xr:uid="{00000000-0005-0000-0000-000058000000}"/>
    <cellStyle name="Millares [0] 3 10" xfId="91" xr:uid="{00000000-0005-0000-0000-000059000000}"/>
    <cellStyle name="Millares [0] 3 11" xfId="92" xr:uid="{00000000-0005-0000-0000-00005A000000}"/>
    <cellStyle name="Millares [0] 3 12" xfId="2148" xr:uid="{4FD8CD10-2619-45BD-9CFE-A196D6434C78}"/>
    <cellStyle name="Millares [0] 3 2" xfId="93" xr:uid="{00000000-0005-0000-0000-00005B000000}"/>
    <cellStyle name="Millares [0] 3 2 10" xfId="94" xr:uid="{00000000-0005-0000-0000-00005C000000}"/>
    <cellStyle name="Millares [0] 3 2 11" xfId="2181" xr:uid="{9B525586-EB99-44E6-A1AC-8B4CD3EB36D4}"/>
    <cellStyle name="Millares [0] 3 2 2" xfId="95" xr:uid="{00000000-0005-0000-0000-00005D000000}"/>
    <cellStyle name="Millares [0] 3 2 2 2" xfId="96" xr:uid="{00000000-0005-0000-0000-00005E000000}"/>
    <cellStyle name="Millares [0] 3 2 2 2 2" xfId="97" xr:uid="{00000000-0005-0000-0000-00005F000000}"/>
    <cellStyle name="Millares [0] 3 2 2 3" xfId="98" xr:uid="{00000000-0005-0000-0000-000060000000}"/>
    <cellStyle name="Millares [0] 3 2 2 3 2" xfId="99" xr:uid="{00000000-0005-0000-0000-000061000000}"/>
    <cellStyle name="Millares [0] 3 2 2 4" xfId="100" xr:uid="{00000000-0005-0000-0000-000062000000}"/>
    <cellStyle name="Millares [0] 3 2 2 4 2" xfId="101" xr:uid="{00000000-0005-0000-0000-000063000000}"/>
    <cellStyle name="Millares [0] 3 2 2 5" xfId="102" xr:uid="{00000000-0005-0000-0000-000064000000}"/>
    <cellStyle name="Millares [0] 3 2 2 6" xfId="103" xr:uid="{00000000-0005-0000-0000-000065000000}"/>
    <cellStyle name="Millares [0] 3 2 2 7" xfId="2304" xr:uid="{578E3CDA-B4EE-4629-9634-FCC3E8BF73AB}"/>
    <cellStyle name="Millares [0] 3 2 3" xfId="104" xr:uid="{00000000-0005-0000-0000-000066000000}"/>
    <cellStyle name="Millares [0] 3 2 3 2" xfId="105" xr:uid="{00000000-0005-0000-0000-000067000000}"/>
    <cellStyle name="Millares [0] 3 2 3 2 2" xfId="106" xr:uid="{00000000-0005-0000-0000-000068000000}"/>
    <cellStyle name="Millares [0] 3 2 3 3" xfId="107" xr:uid="{00000000-0005-0000-0000-000069000000}"/>
    <cellStyle name="Millares [0] 3 2 3 3 2" xfId="108" xr:uid="{00000000-0005-0000-0000-00006A000000}"/>
    <cellStyle name="Millares [0] 3 2 3 4" xfId="109" xr:uid="{00000000-0005-0000-0000-00006B000000}"/>
    <cellStyle name="Millares [0] 3 2 3 4 2" xfId="110" xr:uid="{00000000-0005-0000-0000-00006C000000}"/>
    <cellStyle name="Millares [0] 3 2 3 5" xfId="111" xr:uid="{00000000-0005-0000-0000-00006D000000}"/>
    <cellStyle name="Millares [0] 3 2 3 6" xfId="112" xr:uid="{00000000-0005-0000-0000-00006E000000}"/>
    <cellStyle name="Millares [0] 3 2 3 7" xfId="2246" xr:uid="{F48C530B-B83F-4A30-8BB7-6E02B21E5890}"/>
    <cellStyle name="Millares [0] 3 2 4" xfId="113" xr:uid="{00000000-0005-0000-0000-00006F000000}"/>
    <cellStyle name="Millares [0] 3 2 4 2" xfId="114" xr:uid="{00000000-0005-0000-0000-000070000000}"/>
    <cellStyle name="Millares [0] 3 2 4 2 2" xfId="115" xr:uid="{00000000-0005-0000-0000-000071000000}"/>
    <cellStyle name="Millares [0] 3 2 4 3" xfId="116" xr:uid="{00000000-0005-0000-0000-000072000000}"/>
    <cellStyle name="Millares [0] 3 2 4 3 2" xfId="117" xr:uid="{00000000-0005-0000-0000-000073000000}"/>
    <cellStyle name="Millares [0] 3 2 4 4" xfId="118" xr:uid="{00000000-0005-0000-0000-000074000000}"/>
    <cellStyle name="Millares [0] 3 2 5" xfId="119" xr:uid="{00000000-0005-0000-0000-000075000000}"/>
    <cellStyle name="Millares [0] 3 2 5 2" xfId="120" xr:uid="{00000000-0005-0000-0000-000076000000}"/>
    <cellStyle name="Millares [0] 3 2 6" xfId="121" xr:uid="{00000000-0005-0000-0000-000077000000}"/>
    <cellStyle name="Millares [0] 3 2 6 2" xfId="122" xr:uid="{00000000-0005-0000-0000-000078000000}"/>
    <cellStyle name="Millares [0] 3 2 7" xfId="123" xr:uid="{00000000-0005-0000-0000-000079000000}"/>
    <cellStyle name="Millares [0] 3 2 7 2" xfId="124" xr:uid="{00000000-0005-0000-0000-00007A000000}"/>
    <cellStyle name="Millares [0] 3 2 8" xfId="125" xr:uid="{00000000-0005-0000-0000-00007B000000}"/>
    <cellStyle name="Millares [0] 3 2 8 2" xfId="126" xr:uid="{00000000-0005-0000-0000-00007C000000}"/>
    <cellStyle name="Millares [0] 3 2 9" xfId="127" xr:uid="{00000000-0005-0000-0000-00007D000000}"/>
    <cellStyle name="Millares [0] 3 3" xfId="128" xr:uid="{00000000-0005-0000-0000-00007E000000}"/>
    <cellStyle name="Millares [0] 3 3 2" xfId="129" xr:uid="{00000000-0005-0000-0000-00007F000000}"/>
    <cellStyle name="Millares [0] 3 3 2 2" xfId="130" xr:uid="{00000000-0005-0000-0000-000080000000}"/>
    <cellStyle name="Millares [0] 3 3 3" xfId="131" xr:uid="{00000000-0005-0000-0000-000081000000}"/>
    <cellStyle name="Millares [0] 3 3 3 2" xfId="132" xr:uid="{00000000-0005-0000-0000-000082000000}"/>
    <cellStyle name="Millares [0] 3 3 4" xfId="133" xr:uid="{00000000-0005-0000-0000-000083000000}"/>
    <cellStyle name="Millares [0] 3 3 4 2" xfId="134" xr:uid="{00000000-0005-0000-0000-000084000000}"/>
    <cellStyle name="Millares [0] 3 3 5" xfId="135" xr:uid="{00000000-0005-0000-0000-000085000000}"/>
    <cellStyle name="Millares [0] 3 3 6" xfId="136" xr:uid="{00000000-0005-0000-0000-000086000000}"/>
    <cellStyle name="Millares [0] 3 3 7" xfId="2280" xr:uid="{74281ABA-0E14-49D5-8B16-8DB327ADC5CF}"/>
    <cellStyle name="Millares [0] 3 4" xfId="137" xr:uid="{00000000-0005-0000-0000-000087000000}"/>
    <cellStyle name="Millares [0] 3 4 2" xfId="138" xr:uid="{00000000-0005-0000-0000-000088000000}"/>
    <cellStyle name="Millares [0] 3 4 2 2" xfId="139" xr:uid="{00000000-0005-0000-0000-000089000000}"/>
    <cellStyle name="Millares [0] 3 4 3" xfId="140" xr:uid="{00000000-0005-0000-0000-00008A000000}"/>
    <cellStyle name="Millares [0] 3 4 3 2" xfId="141" xr:uid="{00000000-0005-0000-0000-00008B000000}"/>
    <cellStyle name="Millares [0] 3 4 4" xfId="142" xr:uid="{00000000-0005-0000-0000-00008C000000}"/>
    <cellStyle name="Millares [0] 3 4 4 2" xfId="143" xr:uid="{00000000-0005-0000-0000-00008D000000}"/>
    <cellStyle name="Millares [0] 3 4 5" xfId="144" xr:uid="{00000000-0005-0000-0000-00008E000000}"/>
    <cellStyle name="Millares [0] 3 4 6" xfId="145" xr:uid="{00000000-0005-0000-0000-00008F000000}"/>
    <cellStyle name="Millares [0] 3 4 7" xfId="2213" xr:uid="{96310458-63D1-45C7-933D-879CDF8D47BE}"/>
    <cellStyle name="Millares [0] 3 5" xfId="146" xr:uid="{00000000-0005-0000-0000-000090000000}"/>
    <cellStyle name="Millares [0] 3 5 2" xfId="147" xr:uid="{00000000-0005-0000-0000-000091000000}"/>
    <cellStyle name="Millares [0] 3 5 2 2" xfId="148" xr:uid="{00000000-0005-0000-0000-000092000000}"/>
    <cellStyle name="Millares [0] 3 5 3" xfId="149" xr:uid="{00000000-0005-0000-0000-000093000000}"/>
    <cellStyle name="Millares [0] 3 5 3 2" xfId="150" xr:uid="{00000000-0005-0000-0000-000094000000}"/>
    <cellStyle name="Millares [0] 3 5 4" xfId="151" xr:uid="{00000000-0005-0000-0000-000095000000}"/>
    <cellStyle name="Millares [0] 3 6" xfId="152" xr:uid="{00000000-0005-0000-0000-000096000000}"/>
    <cellStyle name="Millares [0] 3 6 2" xfId="153" xr:uid="{00000000-0005-0000-0000-000097000000}"/>
    <cellStyle name="Millares [0] 3 7" xfId="154" xr:uid="{00000000-0005-0000-0000-000098000000}"/>
    <cellStyle name="Millares [0] 3 7 2" xfId="155" xr:uid="{00000000-0005-0000-0000-000099000000}"/>
    <cellStyle name="Millares [0] 3 8" xfId="156" xr:uid="{00000000-0005-0000-0000-00009A000000}"/>
    <cellStyle name="Millares [0] 3 8 2" xfId="157" xr:uid="{00000000-0005-0000-0000-00009B000000}"/>
    <cellStyle name="Millares [0] 3 9" xfId="158" xr:uid="{00000000-0005-0000-0000-00009C000000}"/>
    <cellStyle name="Millares [0] 3 9 2" xfId="159" xr:uid="{00000000-0005-0000-0000-00009D000000}"/>
    <cellStyle name="Millares 2" xfId="160" xr:uid="{00000000-0005-0000-0000-00009E000000}"/>
    <cellStyle name="Millares 2 10" xfId="161" xr:uid="{00000000-0005-0000-0000-00009F000000}"/>
    <cellStyle name="Millares 2 10 2" xfId="162" xr:uid="{00000000-0005-0000-0000-0000A0000000}"/>
    <cellStyle name="Millares 2 10 2 2" xfId="163" xr:uid="{00000000-0005-0000-0000-0000A1000000}"/>
    <cellStyle name="Millares 2 10 3" xfId="164" xr:uid="{00000000-0005-0000-0000-0000A2000000}"/>
    <cellStyle name="Millares 2 10 3 2" xfId="165" xr:uid="{00000000-0005-0000-0000-0000A3000000}"/>
    <cellStyle name="Millares 2 10 4" xfId="166" xr:uid="{00000000-0005-0000-0000-0000A4000000}"/>
    <cellStyle name="Millares 2 11" xfId="167" xr:uid="{00000000-0005-0000-0000-0000A5000000}"/>
    <cellStyle name="Millares 2 11 2" xfId="168" xr:uid="{00000000-0005-0000-0000-0000A6000000}"/>
    <cellStyle name="Millares 2 12" xfId="169" xr:uid="{00000000-0005-0000-0000-0000A7000000}"/>
    <cellStyle name="Millares 2 12 2" xfId="170" xr:uid="{00000000-0005-0000-0000-0000A8000000}"/>
    <cellStyle name="Millares 2 13" xfId="171" xr:uid="{00000000-0005-0000-0000-0000A9000000}"/>
    <cellStyle name="Millares 2 13 2" xfId="172" xr:uid="{00000000-0005-0000-0000-0000AA000000}"/>
    <cellStyle name="Millares 2 14" xfId="173" xr:uid="{00000000-0005-0000-0000-0000AB000000}"/>
    <cellStyle name="Millares 2 14 2" xfId="174" xr:uid="{00000000-0005-0000-0000-0000AC000000}"/>
    <cellStyle name="Millares 2 15" xfId="175" xr:uid="{00000000-0005-0000-0000-0000AD000000}"/>
    <cellStyle name="Millares 2 16" xfId="176" xr:uid="{00000000-0005-0000-0000-0000AE000000}"/>
    <cellStyle name="Millares 2 17" xfId="2137" xr:uid="{E75A6D97-59A6-4637-9F2E-6FF3A9445CD5}"/>
    <cellStyle name="Millares 2 2" xfId="177" xr:uid="{00000000-0005-0000-0000-0000AF000000}"/>
    <cellStyle name="Millares 2 2 10" xfId="178" xr:uid="{00000000-0005-0000-0000-0000B0000000}"/>
    <cellStyle name="Millares 2 2 10 2" xfId="179" xr:uid="{00000000-0005-0000-0000-0000B1000000}"/>
    <cellStyle name="Millares 2 2 11" xfId="180" xr:uid="{00000000-0005-0000-0000-0000B2000000}"/>
    <cellStyle name="Millares 2 2 11 2" xfId="181" xr:uid="{00000000-0005-0000-0000-0000B3000000}"/>
    <cellStyle name="Millares 2 2 12" xfId="182" xr:uid="{00000000-0005-0000-0000-0000B4000000}"/>
    <cellStyle name="Millares 2 2 13" xfId="183" xr:uid="{00000000-0005-0000-0000-0000B5000000}"/>
    <cellStyle name="Millares 2 2 14" xfId="2140" xr:uid="{40D71313-639A-4779-B8AA-E730EA0AC42D}"/>
    <cellStyle name="Millares 2 2 2" xfId="184" xr:uid="{00000000-0005-0000-0000-0000B6000000}"/>
    <cellStyle name="Millares 2 2 2 10" xfId="185" xr:uid="{00000000-0005-0000-0000-0000B7000000}"/>
    <cellStyle name="Millares 2 2 2 10 2" xfId="186" xr:uid="{00000000-0005-0000-0000-0000B8000000}"/>
    <cellStyle name="Millares 2 2 2 11" xfId="187" xr:uid="{00000000-0005-0000-0000-0000B9000000}"/>
    <cellStyle name="Millares 2 2 2 12" xfId="188" xr:uid="{00000000-0005-0000-0000-0000BA000000}"/>
    <cellStyle name="Millares 2 2 2 13" xfId="2158" xr:uid="{69992FDA-333F-4FB8-B364-5CD927E4CC65}"/>
    <cellStyle name="Millares 2 2 2 2" xfId="189" xr:uid="{00000000-0005-0000-0000-0000BB000000}"/>
    <cellStyle name="Millares 2 2 2 2 10" xfId="190" xr:uid="{00000000-0005-0000-0000-0000BC000000}"/>
    <cellStyle name="Millares 2 2 2 2 11" xfId="191" xr:uid="{00000000-0005-0000-0000-0000BD000000}"/>
    <cellStyle name="Millares 2 2 2 2 12" xfId="2191" xr:uid="{4485CBFF-5CF6-488A-A743-2EA6D958A56F}"/>
    <cellStyle name="Millares 2 2 2 2 2" xfId="192" xr:uid="{00000000-0005-0000-0000-0000BE000000}"/>
    <cellStyle name="Millares 2 2 2 2 2 2" xfId="193" xr:uid="{00000000-0005-0000-0000-0000BF000000}"/>
    <cellStyle name="Millares 2 2 2 2 2 2 2" xfId="194" xr:uid="{00000000-0005-0000-0000-0000C0000000}"/>
    <cellStyle name="Millares 2 2 2 2 2 3" xfId="195" xr:uid="{00000000-0005-0000-0000-0000C1000000}"/>
    <cellStyle name="Millares 2 2 2 2 2 3 2" xfId="196" xr:uid="{00000000-0005-0000-0000-0000C2000000}"/>
    <cellStyle name="Millares 2 2 2 2 2 4" xfId="197" xr:uid="{00000000-0005-0000-0000-0000C3000000}"/>
    <cellStyle name="Millares 2 2 2 2 2 4 2" xfId="198" xr:uid="{00000000-0005-0000-0000-0000C4000000}"/>
    <cellStyle name="Millares 2 2 2 2 2 5" xfId="199" xr:uid="{00000000-0005-0000-0000-0000C5000000}"/>
    <cellStyle name="Millares 2 2 2 2 2 6" xfId="200" xr:uid="{00000000-0005-0000-0000-0000C6000000}"/>
    <cellStyle name="Millares 2 2 2 2 2 7" xfId="2312" xr:uid="{6A3F769C-715B-469A-9D57-13673B602628}"/>
    <cellStyle name="Millares 2 2 2 2 3" xfId="201" xr:uid="{00000000-0005-0000-0000-0000C7000000}"/>
    <cellStyle name="Millares 2 2 2 2 3 2" xfId="202" xr:uid="{00000000-0005-0000-0000-0000C8000000}"/>
    <cellStyle name="Millares 2 2 2 2 3 2 2" xfId="203" xr:uid="{00000000-0005-0000-0000-0000C9000000}"/>
    <cellStyle name="Millares 2 2 2 2 3 3" xfId="204" xr:uid="{00000000-0005-0000-0000-0000CA000000}"/>
    <cellStyle name="Millares 2 2 2 2 3 3 2" xfId="205" xr:uid="{00000000-0005-0000-0000-0000CB000000}"/>
    <cellStyle name="Millares 2 2 2 2 3 4" xfId="206" xr:uid="{00000000-0005-0000-0000-0000CC000000}"/>
    <cellStyle name="Millares 2 2 2 2 3 4 2" xfId="207" xr:uid="{00000000-0005-0000-0000-0000CD000000}"/>
    <cellStyle name="Millares 2 2 2 2 3 5" xfId="208" xr:uid="{00000000-0005-0000-0000-0000CE000000}"/>
    <cellStyle name="Millares 2 2 2 2 3 6" xfId="209" xr:uid="{00000000-0005-0000-0000-0000CF000000}"/>
    <cellStyle name="Millares 2 2 2 2 3 7" xfId="2285" xr:uid="{B717AADB-03F7-424F-BACB-3D9E4F6C321F}"/>
    <cellStyle name="Millares 2 2 2 2 4" xfId="210" xr:uid="{00000000-0005-0000-0000-0000D0000000}"/>
    <cellStyle name="Millares 2 2 2 2 4 2" xfId="211" xr:uid="{00000000-0005-0000-0000-0000D1000000}"/>
    <cellStyle name="Millares 2 2 2 2 4 2 2" xfId="212" xr:uid="{00000000-0005-0000-0000-0000D2000000}"/>
    <cellStyle name="Millares 2 2 2 2 4 3" xfId="213" xr:uid="{00000000-0005-0000-0000-0000D3000000}"/>
    <cellStyle name="Millares 2 2 2 2 4 3 2" xfId="214" xr:uid="{00000000-0005-0000-0000-0000D4000000}"/>
    <cellStyle name="Millares 2 2 2 2 4 4" xfId="215" xr:uid="{00000000-0005-0000-0000-0000D5000000}"/>
    <cellStyle name="Millares 2 2 2 2 4 4 2" xfId="216" xr:uid="{00000000-0005-0000-0000-0000D6000000}"/>
    <cellStyle name="Millares 2 2 2 2 4 5" xfId="217" xr:uid="{00000000-0005-0000-0000-0000D7000000}"/>
    <cellStyle name="Millares 2 2 2 2 4 6" xfId="218" xr:uid="{00000000-0005-0000-0000-0000D8000000}"/>
    <cellStyle name="Millares 2 2 2 2 4 7" xfId="2256" xr:uid="{EB6C5116-E057-4F7D-AE3D-D5EB1D08F327}"/>
    <cellStyle name="Millares 2 2 2 2 5" xfId="219" xr:uid="{00000000-0005-0000-0000-0000D9000000}"/>
    <cellStyle name="Millares 2 2 2 2 5 2" xfId="220" xr:uid="{00000000-0005-0000-0000-0000DA000000}"/>
    <cellStyle name="Millares 2 2 2 2 5 2 2" xfId="221" xr:uid="{00000000-0005-0000-0000-0000DB000000}"/>
    <cellStyle name="Millares 2 2 2 2 5 3" xfId="222" xr:uid="{00000000-0005-0000-0000-0000DC000000}"/>
    <cellStyle name="Millares 2 2 2 2 5 3 2" xfId="223" xr:uid="{00000000-0005-0000-0000-0000DD000000}"/>
    <cellStyle name="Millares 2 2 2 2 5 4" xfId="224" xr:uid="{00000000-0005-0000-0000-0000DE000000}"/>
    <cellStyle name="Millares 2 2 2 2 6" xfId="225" xr:uid="{00000000-0005-0000-0000-0000DF000000}"/>
    <cellStyle name="Millares 2 2 2 2 6 2" xfId="226" xr:uid="{00000000-0005-0000-0000-0000E0000000}"/>
    <cellStyle name="Millares 2 2 2 2 7" xfId="227" xr:uid="{00000000-0005-0000-0000-0000E1000000}"/>
    <cellStyle name="Millares 2 2 2 2 7 2" xfId="228" xr:uid="{00000000-0005-0000-0000-0000E2000000}"/>
    <cellStyle name="Millares 2 2 2 2 8" xfId="229" xr:uid="{00000000-0005-0000-0000-0000E3000000}"/>
    <cellStyle name="Millares 2 2 2 2 8 2" xfId="230" xr:uid="{00000000-0005-0000-0000-0000E4000000}"/>
    <cellStyle name="Millares 2 2 2 2 9" xfId="231" xr:uid="{00000000-0005-0000-0000-0000E5000000}"/>
    <cellStyle name="Millares 2 2 2 2 9 2" xfId="232" xr:uid="{00000000-0005-0000-0000-0000E6000000}"/>
    <cellStyle name="Millares 2 2 2 3" xfId="233" xr:uid="{00000000-0005-0000-0000-0000E7000000}"/>
    <cellStyle name="Millares 2 2 2 3 2" xfId="234" xr:uid="{00000000-0005-0000-0000-0000E8000000}"/>
    <cellStyle name="Millares 2 2 2 3 2 2" xfId="235" xr:uid="{00000000-0005-0000-0000-0000E9000000}"/>
    <cellStyle name="Millares 2 2 2 3 3" xfId="236" xr:uid="{00000000-0005-0000-0000-0000EA000000}"/>
    <cellStyle name="Millares 2 2 2 3 3 2" xfId="237" xr:uid="{00000000-0005-0000-0000-0000EB000000}"/>
    <cellStyle name="Millares 2 2 2 3 4" xfId="238" xr:uid="{00000000-0005-0000-0000-0000EC000000}"/>
    <cellStyle name="Millares 2 2 2 3 4 2" xfId="239" xr:uid="{00000000-0005-0000-0000-0000ED000000}"/>
    <cellStyle name="Millares 2 2 2 3 5" xfId="240" xr:uid="{00000000-0005-0000-0000-0000EE000000}"/>
    <cellStyle name="Millares 2 2 2 3 6" xfId="241" xr:uid="{00000000-0005-0000-0000-0000EF000000}"/>
    <cellStyle name="Millares 2 2 2 3 7" xfId="2297" xr:uid="{020D36AF-041B-4018-8FC2-E1368323F905}"/>
    <cellStyle name="Millares 2 2 2 4" xfId="242" xr:uid="{00000000-0005-0000-0000-0000F0000000}"/>
    <cellStyle name="Millares 2 2 2 4 2" xfId="243" xr:uid="{00000000-0005-0000-0000-0000F1000000}"/>
    <cellStyle name="Millares 2 2 2 4 2 2" xfId="244" xr:uid="{00000000-0005-0000-0000-0000F2000000}"/>
    <cellStyle name="Millares 2 2 2 4 3" xfId="245" xr:uid="{00000000-0005-0000-0000-0000F3000000}"/>
    <cellStyle name="Millares 2 2 2 4 3 2" xfId="246" xr:uid="{00000000-0005-0000-0000-0000F4000000}"/>
    <cellStyle name="Millares 2 2 2 4 4" xfId="247" xr:uid="{00000000-0005-0000-0000-0000F5000000}"/>
    <cellStyle name="Millares 2 2 2 4 4 2" xfId="248" xr:uid="{00000000-0005-0000-0000-0000F6000000}"/>
    <cellStyle name="Millares 2 2 2 4 5" xfId="249" xr:uid="{00000000-0005-0000-0000-0000F7000000}"/>
    <cellStyle name="Millares 2 2 2 4 6" xfId="250" xr:uid="{00000000-0005-0000-0000-0000F8000000}"/>
    <cellStyle name="Millares 2 2 2 4 7" xfId="2275" xr:uid="{3C91BFEE-37B0-40BB-A449-1379B2AFEB1B}"/>
    <cellStyle name="Millares 2 2 2 5" xfId="251" xr:uid="{00000000-0005-0000-0000-0000F9000000}"/>
    <cellStyle name="Millares 2 2 2 5 2" xfId="252" xr:uid="{00000000-0005-0000-0000-0000FA000000}"/>
    <cellStyle name="Millares 2 2 2 5 2 2" xfId="253" xr:uid="{00000000-0005-0000-0000-0000FB000000}"/>
    <cellStyle name="Millares 2 2 2 5 3" xfId="254" xr:uid="{00000000-0005-0000-0000-0000FC000000}"/>
    <cellStyle name="Millares 2 2 2 5 3 2" xfId="255" xr:uid="{00000000-0005-0000-0000-0000FD000000}"/>
    <cellStyle name="Millares 2 2 2 5 4" xfId="256" xr:uid="{00000000-0005-0000-0000-0000FE000000}"/>
    <cellStyle name="Millares 2 2 2 5 4 2" xfId="257" xr:uid="{00000000-0005-0000-0000-0000FF000000}"/>
    <cellStyle name="Millares 2 2 2 5 5" xfId="258" xr:uid="{00000000-0005-0000-0000-000000010000}"/>
    <cellStyle name="Millares 2 2 2 5 6" xfId="259" xr:uid="{00000000-0005-0000-0000-000001010000}"/>
    <cellStyle name="Millares 2 2 2 5 7" xfId="2223" xr:uid="{80087C66-32B3-4421-81B2-C0B60430AEBA}"/>
    <cellStyle name="Millares 2 2 2 6" xfId="260" xr:uid="{00000000-0005-0000-0000-000002010000}"/>
    <cellStyle name="Millares 2 2 2 6 2" xfId="261" xr:uid="{00000000-0005-0000-0000-000003010000}"/>
    <cellStyle name="Millares 2 2 2 6 2 2" xfId="262" xr:uid="{00000000-0005-0000-0000-000004010000}"/>
    <cellStyle name="Millares 2 2 2 6 3" xfId="263" xr:uid="{00000000-0005-0000-0000-000005010000}"/>
    <cellStyle name="Millares 2 2 2 6 3 2" xfId="264" xr:uid="{00000000-0005-0000-0000-000006010000}"/>
    <cellStyle name="Millares 2 2 2 6 4" xfId="265" xr:uid="{00000000-0005-0000-0000-000007010000}"/>
    <cellStyle name="Millares 2 2 2 7" xfId="266" xr:uid="{00000000-0005-0000-0000-000008010000}"/>
    <cellStyle name="Millares 2 2 2 7 2" xfId="267" xr:uid="{00000000-0005-0000-0000-000009010000}"/>
    <cellStyle name="Millares 2 2 2 8" xfId="268" xr:uid="{00000000-0005-0000-0000-00000A010000}"/>
    <cellStyle name="Millares 2 2 2 8 2" xfId="269" xr:uid="{00000000-0005-0000-0000-00000B010000}"/>
    <cellStyle name="Millares 2 2 2 9" xfId="270" xr:uid="{00000000-0005-0000-0000-00000C010000}"/>
    <cellStyle name="Millares 2 2 2 9 2" xfId="271" xr:uid="{00000000-0005-0000-0000-00000D010000}"/>
    <cellStyle name="Millares 2 2 3" xfId="272" xr:uid="{00000000-0005-0000-0000-00000E010000}"/>
    <cellStyle name="Millares 2 2 3 10" xfId="273" xr:uid="{00000000-0005-0000-0000-00000F010000}"/>
    <cellStyle name="Millares 2 2 3 11" xfId="274" xr:uid="{00000000-0005-0000-0000-000010010000}"/>
    <cellStyle name="Millares 2 2 3 12" xfId="2147" xr:uid="{5C526E4F-0416-4C10-BCC5-226A4E8B7F8C}"/>
    <cellStyle name="Millares 2 2 3 2" xfId="275" xr:uid="{00000000-0005-0000-0000-000011010000}"/>
    <cellStyle name="Millares 2 2 3 2 10" xfId="276" xr:uid="{00000000-0005-0000-0000-000012010000}"/>
    <cellStyle name="Millares 2 2 3 2 11" xfId="2180" xr:uid="{0BA37A02-CEB8-4E2F-AB5E-C19C9DB412B2}"/>
    <cellStyle name="Millares 2 2 3 2 2" xfId="277" xr:uid="{00000000-0005-0000-0000-000013010000}"/>
    <cellStyle name="Millares 2 2 3 2 2 2" xfId="278" xr:uid="{00000000-0005-0000-0000-000014010000}"/>
    <cellStyle name="Millares 2 2 3 2 2 2 2" xfId="279" xr:uid="{00000000-0005-0000-0000-000015010000}"/>
    <cellStyle name="Millares 2 2 3 2 2 3" xfId="280" xr:uid="{00000000-0005-0000-0000-000016010000}"/>
    <cellStyle name="Millares 2 2 3 2 2 3 2" xfId="281" xr:uid="{00000000-0005-0000-0000-000017010000}"/>
    <cellStyle name="Millares 2 2 3 2 2 4" xfId="282" xr:uid="{00000000-0005-0000-0000-000018010000}"/>
    <cellStyle name="Millares 2 2 3 2 2 4 2" xfId="283" xr:uid="{00000000-0005-0000-0000-000019010000}"/>
    <cellStyle name="Millares 2 2 3 2 2 5" xfId="284" xr:uid="{00000000-0005-0000-0000-00001A010000}"/>
    <cellStyle name="Millares 2 2 3 2 2 6" xfId="285" xr:uid="{00000000-0005-0000-0000-00001B010000}"/>
    <cellStyle name="Millares 2 2 3 2 2 7" xfId="2303" xr:uid="{19821B7C-6B36-41E1-A8DE-2EDAA2210665}"/>
    <cellStyle name="Millares 2 2 3 2 3" xfId="286" xr:uid="{00000000-0005-0000-0000-00001C010000}"/>
    <cellStyle name="Millares 2 2 3 2 3 2" xfId="287" xr:uid="{00000000-0005-0000-0000-00001D010000}"/>
    <cellStyle name="Millares 2 2 3 2 3 2 2" xfId="288" xr:uid="{00000000-0005-0000-0000-00001E010000}"/>
    <cellStyle name="Millares 2 2 3 2 3 3" xfId="289" xr:uid="{00000000-0005-0000-0000-00001F010000}"/>
    <cellStyle name="Millares 2 2 3 2 3 3 2" xfId="290" xr:uid="{00000000-0005-0000-0000-000020010000}"/>
    <cellStyle name="Millares 2 2 3 2 3 4" xfId="291" xr:uid="{00000000-0005-0000-0000-000021010000}"/>
    <cellStyle name="Millares 2 2 3 2 3 4 2" xfId="292" xr:uid="{00000000-0005-0000-0000-000022010000}"/>
    <cellStyle name="Millares 2 2 3 2 3 5" xfId="293" xr:uid="{00000000-0005-0000-0000-000023010000}"/>
    <cellStyle name="Millares 2 2 3 2 3 6" xfId="294" xr:uid="{00000000-0005-0000-0000-000024010000}"/>
    <cellStyle name="Millares 2 2 3 2 3 7" xfId="2245" xr:uid="{E9E4CFF6-0D5F-42EA-B793-765464C03F69}"/>
    <cellStyle name="Millares 2 2 3 2 4" xfId="295" xr:uid="{00000000-0005-0000-0000-000025010000}"/>
    <cellStyle name="Millares 2 2 3 2 4 2" xfId="296" xr:uid="{00000000-0005-0000-0000-000026010000}"/>
    <cellStyle name="Millares 2 2 3 2 4 2 2" xfId="297" xr:uid="{00000000-0005-0000-0000-000027010000}"/>
    <cellStyle name="Millares 2 2 3 2 4 3" xfId="298" xr:uid="{00000000-0005-0000-0000-000028010000}"/>
    <cellStyle name="Millares 2 2 3 2 4 3 2" xfId="299" xr:uid="{00000000-0005-0000-0000-000029010000}"/>
    <cellStyle name="Millares 2 2 3 2 4 4" xfId="300" xr:uid="{00000000-0005-0000-0000-00002A010000}"/>
    <cellStyle name="Millares 2 2 3 2 5" xfId="301" xr:uid="{00000000-0005-0000-0000-00002B010000}"/>
    <cellStyle name="Millares 2 2 3 2 5 2" xfId="302" xr:uid="{00000000-0005-0000-0000-00002C010000}"/>
    <cellStyle name="Millares 2 2 3 2 6" xfId="303" xr:uid="{00000000-0005-0000-0000-00002D010000}"/>
    <cellStyle name="Millares 2 2 3 2 6 2" xfId="304" xr:uid="{00000000-0005-0000-0000-00002E010000}"/>
    <cellStyle name="Millares 2 2 3 2 7" xfId="305" xr:uid="{00000000-0005-0000-0000-00002F010000}"/>
    <cellStyle name="Millares 2 2 3 2 7 2" xfId="306" xr:uid="{00000000-0005-0000-0000-000030010000}"/>
    <cellStyle name="Millares 2 2 3 2 8" xfId="307" xr:uid="{00000000-0005-0000-0000-000031010000}"/>
    <cellStyle name="Millares 2 2 3 2 8 2" xfId="308" xr:uid="{00000000-0005-0000-0000-000032010000}"/>
    <cellStyle name="Millares 2 2 3 2 9" xfId="309" xr:uid="{00000000-0005-0000-0000-000033010000}"/>
    <cellStyle name="Millares 2 2 3 3" xfId="310" xr:uid="{00000000-0005-0000-0000-000034010000}"/>
    <cellStyle name="Millares 2 2 3 3 2" xfId="311" xr:uid="{00000000-0005-0000-0000-000035010000}"/>
    <cellStyle name="Millares 2 2 3 3 2 2" xfId="312" xr:uid="{00000000-0005-0000-0000-000036010000}"/>
    <cellStyle name="Millares 2 2 3 3 3" xfId="313" xr:uid="{00000000-0005-0000-0000-000037010000}"/>
    <cellStyle name="Millares 2 2 3 3 3 2" xfId="314" xr:uid="{00000000-0005-0000-0000-000038010000}"/>
    <cellStyle name="Millares 2 2 3 3 4" xfId="315" xr:uid="{00000000-0005-0000-0000-000039010000}"/>
    <cellStyle name="Millares 2 2 3 3 4 2" xfId="316" xr:uid="{00000000-0005-0000-0000-00003A010000}"/>
    <cellStyle name="Millares 2 2 3 3 5" xfId="317" xr:uid="{00000000-0005-0000-0000-00003B010000}"/>
    <cellStyle name="Millares 2 2 3 3 6" xfId="318" xr:uid="{00000000-0005-0000-0000-00003C010000}"/>
    <cellStyle name="Millares 2 2 3 3 7" xfId="2279" xr:uid="{836C2283-ECCB-4F68-A4D2-74B1E5E5587A}"/>
    <cellStyle name="Millares 2 2 3 4" xfId="319" xr:uid="{00000000-0005-0000-0000-00003D010000}"/>
    <cellStyle name="Millares 2 2 3 4 2" xfId="320" xr:uid="{00000000-0005-0000-0000-00003E010000}"/>
    <cellStyle name="Millares 2 2 3 4 2 2" xfId="321" xr:uid="{00000000-0005-0000-0000-00003F010000}"/>
    <cellStyle name="Millares 2 2 3 4 3" xfId="322" xr:uid="{00000000-0005-0000-0000-000040010000}"/>
    <cellStyle name="Millares 2 2 3 4 3 2" xfId="323" xr:uid="{00000000-0005-0000-0000-000041010000}"/>
    <cellStyle name="Millares 2 2 3 4 4" xfId="324" xr:uid="{00000000-0005-0000-0000-000042010000}"/>
    <cellStyle name="Millares 2 2 3 4 4 2" xfId="325" xr:uid="{00000000-0005-0000-0000-000043010000}"/>
    <cellStyle name="Millares 2 2 3 4 5" xfId="326" xr:uid="{00000000-0005-0000-0000-000044010000}"/>
    <cellStyle name="Millares 2 2 3 4 6" xfId="327" xr:uid="{00000000-0005-0000-0000-000045010000}"/>
    <cellStyle name="Millares 2 2 3 4 7" xfId="2212" xr:uid="{0B00654A-27A0-4DD0-876D-E26FD1FA7504}"/>
    <cellStyle name="Millares 2 2 3 5" xfId="328" xr:uid="{00000000-0005-0000-0000-000046010000}"/>
    <cellStyle name="Millares 2 2 3 5 2" xfId="329" xr:uid="{00000000-0005-0000-0000-000047010000}"/>
    <cellStyle name="Millares 2 2 3 5 2 2" xfId="330" xr:uid="{00000000-0005-0000-0000-000048010000}"/>
    <cellStyle name="Millares 2 2 3 5 3" xfId="331" xr:uid="{00000000-0005-0000-0000-000049010000}"/>
    <cellStyle name="Millares 2 2 3 5 3 2" xfId="332" xr:uid="{00000000-0005-0000-0000-00004A010000}"/>
    <cellStyle name="Millares 2 2 3 5 4" xfId="333" xr:uid="{00000000-0005-0000-0000-00004B010000}"/>
    <cellStyle name="Millares 2 2 3 6" xfId="334" xr:uid="{00000000-0005-0000-0000-00004C010000}"/>
    <cellStyle name="Millares 2 2 3 6 2" xfId="335" xr:uid="{00000000-0005-0000-0000-00004D010000}"/>
    <cellStyle name="Millares 2 2 3 7" xfId="336" xr:uid="{00000000-0005-0000-0000-00004E010000}"/>
    <cellStyle name="Millares 2 2 3 7 2" xfId="337" xr:uid="{00000000-0005-0000-0000-00004F010000}"/>
    <cellStyle name="Millares 2 2 3 8" xfId="338" xr:uid="{00000000-0005-0000-0000-000050010000}"/>
    <cellStyle name="Millares 2 2 3 8 2" xfId="339" xr:uid="{00000000-0005-0000-0000-000051010000}"/>
    <cellStyle name="Millares 2 2 3 9" xfId="340" xr:uid="{00000000-0005-0000-0000-000052010000}"/>
    <cellStyle name="Millares 2 2 3 9 2" xfId="341" xr:uid="{00000000-0005-0000-0000-000053010000}"/>
    <cellStyle name="Millares 2 2 4" xfId="342" xr:uid="{00000000-0005-0000-0000-000054010000}"/>
    <cellStyle name="Millares 2 2 4 10" xfId="343" xr:uid="{00000000-0005-0000-0000-000055010000}"/>
    <cellStyle name="Millares 2 2 4 11" xfId="2174" xr:uid="{FBDD56D1-D349-46EA-99BD-4624F1C462ED}"/>
    <cellStyle name="Millares 2 2 4 2" xfId="344" xr:uid="{00000000-0005-0000-0000-000056010000}"/>
    <cellStyle name="Millares 2 2 4 2 2" xfId="345" xr:uid="{00000000-0005-0000-0000-000057010000}"/>
    <cellStyle name="Millares 2 2 4 2 2 2" xfId="346" xr:uid="{00000000-0005-0000-0000-000058010000}"/>
    <cellStyle name="Millares 2 2 4 2 3" xfId="347" xr:uid="{00000000-0005-0000-0000-000059010000}"/>
    <cellStyle name="Millares 2 2 4 2 3 2" xfId="348" xr:uid="{00000000-0005-0000-0000-00005A010000}"/>
    <cellStyle name="Millares 2 2 4 2 4" xfId="349" xr:uid="{00000000-0005-0000-0000-00005B010000}"/>
    <cellStyle name="Millares 2 2 4 2 4 2" xfId="350" xr:uid="{00000000-0005-0000-0000-00005C010000}"/>
    <cellStyle name="Millares 2 2 4 2 5" xfId="351" xr:uid="{00000000-0005-0000-0000-00005D010000}"/>
    <cellStyle name="Millares 2 2 4 2 6" xfId="352" xr:uid="{00000000-0005-0000-0000-00005E010000}"/>
    <cellStyle name="Millares 2 2 4 2 7" xfId="2289" xr:uid="{0D8B39C5-92FD-4790-862C-EAB815F26415}"/>
    <cellStyle name="Millares 2 2 4 3" xfId="353" xr:uid="{00000000-0005-0000-0000-00005F010000}"/>
    <cellStyle name="Millares 2 2 4 3 2" xfId="354" xr:uid="{00000000-0005-0000-0000-000060010000}"/>
    <cellStyle name="Millares 2 2 4 3 2 2" xfId="355" xr:uid="{00000000-0005-0000-0000-000061010000}"/>
    <cellStyle name="Millares 2 2 4 3 3" xfId="356" xr:uid="{00000000-0005-0000-0000-000062010000}"/>
    <cellStyle name="Millares 2 2 4 3 3 2" xfId="357" xr:uid="{00000000-0005-0000-0000-000063010000}"/>
    <cellStyle name="Millares 2 2 4 3 4" xfId="358" xr:uid="{00000000-0005-0000-0000-000064010000}"/>
    <cellStyle name="Millares 2 2 4 3 4 2" xfId="359" xr:uid="{00000000-0005-0000-0000-000065010000}"/>
    <cellStyle name="Millares 2 2 4 3 5" xfId="360" xr:uid="{00000000-0005-0000-0000-000066010000}"/>
    <cellStyle name="Millares 2 2 4 3 6" xfId="361" xr:uid="{00000000-0005-0000-0000-000067010000}"/>
    <cellStyle name="Millares 2 2 4 3 7" xfId="2239" xr:uid="{E1E14722-97CE-4EEE-B462-F2CED6EC6F36}"/>
    <cellStyle name="Millares 2 2 4 4" xfId="362" xr:uid="{00000000-0005-0000-0000-000068010000}"/>
    <cellStyle name="Millares 2 2 4 4 2" xfId="363" xr:uid="{00000000-0005-0000-0000-000069010000}"/>
    <cellStyle name="Millares 2 2 4 4 2 2" xfId="364" xr:uid="{00000000-0005-0000-0000-00006A010000}"/>
    <cellStyle name="Millares 2 2 4 4 3" xfId="365" xr:uid="{00000000-0005-0000-0000-00006B010000}"/>
    <cellStyle name="Millares 2 2 4 4 3 2" xfId="366" xr:uid="{00000000-0005-0000-0000-00006C010000}"/>
    <cellStyle name="Millares 2 2 4 4 4" xfId="367" xr:uid="{00000000-0005-0000-0000-00006D010000}"/>
    <cellStyle name="Millares 2 2 4 5" xfId="368" xr:uid="{00000000-0005-0000-0000-00006E010000}"/>
    <cellStyle name="Millares 2 2 4 5 2" xfId="369" xr:uid="{00000000-0005-0000-0000-00006F010000}"/>
    <cellStyle name="Millares 2 2 4 6" xfId="370" xr:uid="{00000000-0005-0000-0000-000070010000}"/>
    <cellStyle name="Millares 2 2 4 6 2" xfId="371" xr:uid="{00000000-0005-0000-0000-000071010000}"/>
    <cellStyle name="Millares 2 2 4 7" xfId="372" xr:uid="{00000000-0005-0000-0000-000072010000}"/>
    <cellStyle name="Millares 2 2 4 7 2" xfId="373" xr:uid="{00000000-0005-0000-0000-000073010000}"/>
    <cellStyle name="Millares 2 2 4 8" xfId="374" xr:uid="{00000000-0005-0000-0000-000074010000}"/>
    <cellStyle name="Millares 2 2 4 8 2" xfId="375" xr:uid="{00000000-0005-0000-0000-000075010000}"/>
    <cellStyle name="Millares 2 2 4 9" xfId="376" xr:uid="{00000000-0005-0000-0000-000076010000}"/>
    <cellStyle name="Millares 2 2 5" xfId="377" xr:uid="{00000000-0005-0000-0000-000077010000}"/>
    <cellStyle name="Millares 2 2 5 2" xfId="378" xr:uid="{00000000-0005-0000-0000-000078010000}"/>
    <cellStyle name="Millares 2 2 5 2 2" xfId="379" xr:uid="{00000000-0005-0000-0000-000079010000}"/>
    <cellStyle name="Millares 2 2 5 3" xfId="380" xr:uid="{00000000-0005-0000-0000-00007A010000}"/>
    <cellStyle name="Millares 2 2 5 3 2" xfId="381" xr:uid="{00000000-0005-0000-0000-00007B010000}"/>
    <cellStyle name="Millares 2 2 5 4" xfId="382" xr:uid="{00000000-0005-0000-0000-00007C010000}"/>
    <cellStyle name="Millares 2 2 5 4 2" xfId="383" xr:uid="{00000000-0005-0000-0000-00007D010000}"/>
    <cellStyle name="Millares 2 2 5 5" xfId="384" xr:uid="{00000000-0005-0000-0000-00007E010000}"/>
    <cellStyle name="Millares 2 2 5 6" xfId="385" xr:uid="{00000000-0005-0000-0000-00007F010000}"/>
    <cellStyle name="Millares 2 2 5 7" xfId="2270" xr:uid="{C7375953-5962-4C62-8FB4-C843E27D5470}"/>
    <cellStyle name="Millares 2 2 6" xfId="386" xr:uid="{00000000-0005-0000-0000-000080010000}"/>
    <cellStyle name="Millares 2 2 6 2" xfId="387" xr:uid="{00000000-0005-0000-0000-000081010000}"/>
    <cellStyle name="Millares 2 2 6 2 2" xfId="388" xr:uid="{00000000-0005-0000-0000-000082010000}"/>
    <cellStyle name="Millares 2 2 6 3" xfId="389" xr:uid="{00000000-0005-0000-0000-000083010000}"/>
    <cellStyle name="Millares 2 2 6 3 2" xfId="390" xr:uid="{00000000-0005-0000-0000-000084010000}"/>
    <cellStyle name="Millares 2 2 6 4" xfId="391" xr:uid="{00000000-0005-0000-0000-000085010000}"/>
    <cellStyle name="Millares 2 2 6 4 2" xfId="392" xr:uid="{00000000-0005-0000-0000-000086010000}"/>
    <cellStyle name="Millares 2 2 6 5" xfId="393" xr:uid="{00000000-0005-0000-0000-000087010000}"/>
    <cellStyle name="Millares 2 2 6 6" xfId="394" xr:uid="{00000000-0005-0000-0000-000088010000}"/>
    <cellStyle name="Millares 2 2 6 7" xfId="2206" xr:uid="{16790031-8862-4B28-9BFD-CF38BA65D411}"/>
    <cellStyle name="Millares 2 2 7" xfId="395" xr:uid="{00000000-0005-0000-0000-000089010000}"/>
    <cellStyle name="Millares 2 2 7 2" xfId="396" xr:uid="{00000000-0005-0000-0000-00008A010000}"/>
    <cellStyle name="Millares 2 2 7 2 2" xfId="397" xr:uid="{00000000-0005-0000-0000-00008B010000}"/>
    <cellStyle name="Millares 2 2 7 3" xfId="398" xr:uid="{00000000-0005-0000-0000-00008C010000}"/>
    <cellStyle name="Millares 2 2 7 3 2" xfId="399" xr:uid="{00000000-0005-0000-0000-00008D010000}"/>
    <cellStyle name="Millares 2 2 7 4" xfId="400" xr:uid="{00000000-0005-0000-0000-00008E010000}"/>
    <cellStyle name="Millares 2 2 8" xfId="401" xr:uid="{00000000-0005-0000-0000-00008F010000}"/>
    <cellStyle name="Millares 2 2 8 2" xfId="402" xr:uid="{00000000-0005-0000-0000-000090010000}"/>
    <cellStyle name="Millares 2 2 9" xfId="403" xr:uid="{00000000-0005-0000-0000-000091010000}"/>
    <cellStyle name="Millares 2 2 9 2" xfId="404" xr:uid="{00000000-0005-0000-0000-000092010000}"/>
    <cellStyle name="Millares 2 3" xfId="405" xr:uid="{00000000-0005-0000-0000-000093010000}"/>
    <cellStyle name="Millares 2 3 10" xfId="406" xr:uid="{00000000-0005-0000-0000-000094010000}"/>
    <cellStyle name="Millares 2 3 10 2" xfId="407" xr:uid="{00000000-0005-0000-0000-000095010000}"/>
    <cellStyle name="Millares 2 3 11" xfId="408" xr:uid="{00000000-0005-0000-0000-000096010000}"/>
    <cellStyle name="Millares 2 3 11 2" xfId="409" xr:uid="{00000000-0005-0000-0000-000097010000}"/>
    <cellStyle name="Millares 2 3 12" xfId="410" xr:uid="{00000000-0005-0000-0000-000098010000}"/>
    <cellStyle name="Millares 2 3 13" xfId="411" xr:uid="{00000000-0005-0000-0000-000099010000}"/>
    <cellStyle name="Millares 2 3 14" xfId="2141" xr:uid="{FF630184-B79A-4D06-AC8C-F97C027A5DA1}"/>
    <cellStyle name="Millares 2 3 2" xfId="412" xr:uid="{00000000-0005-0000-0000-00009A010000}"/>
    <cellStyle name="Millares 2 3 2 10" xfId="413" xr:uid="{00000000-0005-0000-0000-00009B010000}"/>
    <cellStyle name="Millares 2 3 2 10 2" xfId="414" xr:uid="{00000000-0005-0000-0000-00009C010000}"/>
    <cellStyle name="Millares 2 3 2 11" xfId="415" xr:uid="{00000000-0005-0000-0000-00009D010000}"/>
    <cellStyle name="Millares 2 3 2 12" xfId="416" xr:uid="{00000000-0005-0000-0000-00009E010000}"/>
    <cellStyle name="Millares 2 3 2 13" xfId="2161" xr:uid="{15E6FF75-495A-41F5-82B8-21347559EC0E}"/>
    <cellStyle name="Millares 2 3 2 2" xfId="417" xr:uid="{00000000-0005-0000-0000-00009F010000}"/>
    <cellStyle name="Millares 2 3 2 2 10" xfId="418" xr:uid="{00000000-0005-0000-0000-0000A0010000}"/>
    <cellStyle name="Millares 2 3 2 2 11" xfId="419" xr:uid="{00000000-0005-0000-0000-0000A1010000}"/>
    <cellStyle name="Millares 2 3 2 2 12" xfId="2194" xr:uid="{124B93EE-5B5D-460F-8B1E-A8D531E6E757}"/>
    <cellStyle name="Millares 2 3 2 2 2" xfId="420" xr:uid="{00000000-0005-0000-0000-0000A2010000}"/>
    <cellStyle name="Millares 2 3 2 2 2 2" xfId="421" xr:uid="{00000000-0005-0000-0000-0000A3010000}"/>
    <cellStyle name="Millares 2 3 2 2 2 2 2" xfId="422" xr:uid="{00000000-0005-0000-0000-0000A4010000}"/>
    <cellStyle name="Millares 2 3 2 2 2 3" xfId="423" xr:uid="{00000000-0005-0000-0000-0000A5010000}"/>
    <cellStyle name="Millares 2 3 2 2 2 3 2" xfId="424" xr:uid="{00000000-0005-0000-0000-0000A6010000}"/>
    <cellStyle name="Millares 2 3 2 2 2 4" xfId="425" xr:uid="{00000000-0005-0000-0000-0000A7010000}"/>
    <cellStyle name="Millares 2 3 2 2 2 4 2" xfId="426" xr:uid="{00000000-0005-0000-0000-0000A8010000}"/>
    <cellStyle name="Millares 2 3 2 2 2 5" xfId="427" xr:uid="{00000000-0005-0000-0000-0000A9010000}"/>
    <cellStyle name="Millares 2 3 2 2 2 6" xfId="428" xr:uid="{00000000-0005-0000-0000-0000AA010000}"/>
    <cellStyle name="Millares 2 3 2 2 2 7" xfId="2315" xr:uid="{3AA77F0F-B71B-4ACC-8023-423B34624F00}"/>
    <cellStyle name="Millares 2 3 2 2 3" xfId="429" xr:uid="{00000000-0005-0000-0000-0000AB010000}"/>
    <cellStyle name="Millares 2 3 2 2 3 2" xfId="430" xr:uid="{00000000-0005-0000-0000-0000AC010000}"/>
    <cellStyle name="Millares 2 3 2 2 3 2 2" xfId="431" xr:uid="{00000000-0005-0000-0000-0000AD010000}"/>
    <cellStyle name="Millares 2 3 2 2 3 3" xfId="432" xr:uid="{00000000-0005-0000-0000-0000AE010000}"/>
    <cellStyle name="Millares 2 3 2 2 3 3 2" xfId="433" xr:uid="{00000000-0005-0000-0000-0000AF010000}"/>
    <cellStyle name="Millares 2 3 2 2 3 4" xfId="434" xr:uid="{00000000-0005-0000-0000-0000B0010000}"/>
    <cellStyle name="Millares 2 3 2 2 3 4 2" xfId="435" xr:uid="{00000000-0005-0000-0000-0000B1010000}"/>
    <cellStyle name="Millares 2 3 2 2 3 5" xfId="436" xr:uid="{00000000-0005-0000-0000-0000B2010000}"/>
    <cellStyle name="Millares 2 3 2 2 3 6" xfId="437" xr:uid="{00000000-0005-0000-0000-0000B3010000}"/>
    <cellStyle name="Millares 2 3 2 2 3 7" xfId="2287" xr:uid="{1D7A6405-89B1-45FF-AE66-99A17EF7F526}"/>
    <cellStyle name="Millares 2 3 2 2 4" xfId="438" xr:uid="{00000000-0005-0000-0000-0000B4010000}"/>
    <cellStyle name="Millares 2 3 2 2 4 2" xfId="439" xr:uid="{00000000-0005-0000-0000-0000B5010000}"/>
    <cellStyle name="Millares 2 3 2 2 4 2 2" xfId="440" xr:uid="{00000000-0005-0000-0000-0000B6010000}"/>
    <cellStyle name="Millares 2 3 2 2 4 3" xfId="441" xr:uid="{00000000-0005-0000-0000-0000B7010000}"/>
    <cellStyle name="Millares 2 3 2 2 4 3 2" xfId="442" xr:uid="{00000000-0005-0000-0000-0000B8010000}"/>
    <cellStyle name="Millares 2 3 2 2 4 4" xfId="443" xr:uid="{00000000-0005-0000-0000-0000B9010000}"/>
    <cellStyle name="Millares 2 3 2 2 4 4 2" xfId="444" xr:uid="{00000000-0005-0000-0000-0000BA010000}"/>
    <cellStyle name="Millares 2 3 2 2 4 5" xfId="445" xr:uid="{00000000-0005-0000-0000-0000BB010000}"/>
    <cellStyle name="Millares 2 3 2 2 4 6" xfId="446" xr:uid="{00000000-0005-0000-0000-0000BC010000}"/>
    <cellStyle name="Millares 2 3 2 2 4 7" xfId="2259" xr:uid="{BCCD3603-D229-4860-8E35-BCB7A3BDA828}"/>
    <cellStyle name="Millares 2 3 2 2 5" xfId="447" xr:uid="{00000000-0005-0000-0000-0000BD010000}"/>
    <cellStyle name="Millares 2 3 2 2 5 2" xfId="448" xr:uid="{00000000-0005-0000-0000-0000BE010000}"/>
    <cellStyle name="Millares 2 3 2 2 5 2 2" xfId="449" xr:uid="{00000000-0005-0000-0000-0000BF010000}"/>
    <cellStyle name="Millares 2 3 2 2 5 3" xfId="450" xr:uid="{00000000-0005-0000-0000-0000C0010000}"/>
    <cellStyle name="Millares 2 3 2 2 5 3 2" xfId="451" xr:uid="{00000000-0005-0000-0000-0000C1010000}"/>
    <cellStyle name="Millares 2 3 2 2 5 4" xfId="452" xr:uid="{00000000-0005-0000-0000-0000C2010000}"/>
    <cellStyle name="Millares 2 3 2 2 6" xfId="453" xr:uid="{00000000-0005-0000-0000-0000C3010000}"/>
    <cellStyle name="Millares 2 3 2 2 6 2" xfId="454" xr:uid="{00000000-0005-0000-0000-0000C4010000}"/>
    <cellStyle name="Millares 2 3 2 2 7" xfId="455" xr:uid="{00000000-0005-0000-0000-0000C5010000}"/>
    <cellStyle name="Millares 2 3 2 2 7 2" xfId="456" xr:uid="{00000000-0005-0000-0000-0000C6010000}"/>
    <cellStyle name="Millares 2 3 2 2 8" xfId="457" xr:uid="{00000000-0005-0000-0000-0000C7010000}"/>
    <cellStyle name="Millares 2 3 2 2 8 2" xfId="458" xr:uid="{00000000-0005-0000-0000-0000C8010000}"/>
    <cellStyle name="Millares 2 3 2 2 9" xfId="459" xr:uid="{00000000-0005-0000-0000-0000C9010000}"/>
    <cellStyle name="Millares 2 3 2 2 9 2" xfId="460" xr:uid="{00000000-0005-0000-0000-0000CA010000}"/>
    <cellStyle name="Millares 2 3 2 3" xfId="461" xr:uid="{00000000-0005-0000-0000-0000CB010000}"/>
    <cellStyle name="Millares 2 3 2 3 2" xfId="462" xr:uid="{00000000-0005-0000-0000-0000CC010000}"/>
    <cellStyle name="Millares 2 3 2 3 2 2" xfId="463" xr:uid="{00000000-0005-0000-0000-0000CD010000}"/>
    <cellStyle name="Millares 2 3 2 3 3" xfId="464" xr:uid="{00000000-0005-0000-0000-0000CE010000}"/>
    <cellStyle name="Millares 2 3 2 3 3 2" xfId="465" xr:uid="{00000000-0005-0000-0000-0000CF010000}"/>
    <cellStyle name="Millares 2 3 2 3 4" xfId="466" xr:uid="{00000000-0005-0000-0000-0000D0010000}"/>
    <cellStyle name="Millares 2 3 2 3 4 2" xfId="467" xr:uid="{00000000-0005-0000-0000-0000D1010000}"/>
    <cellStyle name="Millares 2 3 2 3 5" xfId="468" xr:uid="{00000000-0005-0000-0000-0000D2010000}"/>
    <cellStyle name="Millares 2 3 2 3 6" xfId="469" xr:uid="{00000000-0005-0000-0000-0000D3010000}"/>
    <cellStyle name="Millares 2 3 2 3 7" xfId="2300" xr:uid="{36EE11D8-380E-4BA7-A2AB-E4C5E6C57078}"/>
    <cellStyle name="Millares 2 3 2 4" xfId="470" xr:uid="{00000000-0005-0000-0000-0000D4010000}"/>
    <cellStyle name="Millares 2 3 2 4 2" xfId="471" xr:uid="{00000000-0005-0000-0000-0000D5010000}"/>
    <cellStyle name="Millares 2 3 2 4 2 2" xfId="472" xr:uid="{00000000-0005-0000-0000-0000D6010000}"/>
    <cellStyle name="Millares 2 3 2 4 3" xfId="473" xr:uid="{00000000-0005-0000-0000-0000D7010000}"/>
    <cellStyle name="Millares 2 3 2 4 3 2" xfId="474" xr:uid="{00000000-0005-0000-0000-0000D8010000}"/>
    <cellStyle name="Millares 2 3 2 4 4" xfId="475" xr:uid="{00000000-0005-0000-0000-0000D9010000}"/>
    <cellStyle name="Millares 2 3 2 4 4 2" xfId="476" xr:uid="{00000000-0005-0000-0000-0000DA010000}"/>
    <cellStyle name="Millares 2 3 2 4 5" xfId="477" xr:uid="{00000000-0005-0000-0000-0000DB010000}"/>
    <cellStyle name="Millares 2 3 2 4 6" xfId="478" xr:uid="{00000000-0005-0000-0000-0000DC010000}"/>
    <cellStyle name="Millares 2 3 2 4 7" xfId="2277" xr:uid="{DB61E221-4F43-4860-993F-2861E5B85C13}"/>
    <cellStyle name="Millares 2 3 2 5" xfId="479" xr:uid="{00000000-0005-0000-0000-0000DD010000}"/>
    <cellStyle name="Millares 2 3 2 5 2" xfId="480" xr:uid="{00000000-0005-0000-0000-0000DE010000}"/>
    <cellStyle name="Millares 2 3 2 5 2 2" xfId="481" xr:uid="{00000000-0005-0000-0000-0000DF010000}"/>
    <cellStyle name="Millares 2 3 2 5 3" xfId="482" xr:uid="{00000000-0005-0000-0000-0000E0010000}"/>
    <cellStyle name="Millares 2 3 2 5 3 2" xfId="483" xr:uid="{00000000-0005-0000-0000-0000E1010000}"/>
    <cellStyle name="Millares 2 3 2 5 4" xfId="484" xr:uid="{00000000-0005-0000-0000-0000E2010000}"/>
    <cellStyle name="Millares 2 3 2 5 4 2" xfId="485" xr:uid="{00000000-0005-0000-0000-0000E3010000}"/>
    <cellStyle name="Millares 2 3 2 5 5" xfId="486" xr:uid="{00000000-0005-0000-0000-0000E4010000}"/>
    <cellStyle name="Millares 2 3 2 5 6" xfId="487" xr:uid="{00000000-0005-0000-0000-0000E5010000}"/>
    <cellStyle name="Millares 2 3 2 5 7" xfId="2226" xr:uid="{E8429921-81A0-46E4-81AA-BB58DB3AA8D6}"/>
    <cellStyle name="Millares 2 3 2 6" xfId="488" xr:uid="{00000000-0005-0000-0000-0000E6010000}"/>
    <cellStyle name="Millares 2 3 2 6 2" xfId="489" xr:uid="{00000000-0005-0000-0000-0000E7010000}"/>
    <cellStyle name="Millares 2 3 2 6 2 2" xfId="490" xr:uid="{00000000-0005-0000-0000-0000E8010000}"/>
    <cellStyle name="Millares 2 3 2 6 3" xfId="491" xr:uid="{00000000-0005-0000-0000-0000E9010000}"/>
    <cellStyle name="Millares 2 3 2 6 3 2" xfId="492" xr:uid="{00000000-0005-0000-0000-0000EA010000}"/>
    <cellStyle name="Millares 2 3 2 6 4" xfId="493" xr:uid="{00000000-0005-0000-0000-0000EB010000}"/>
    <cellStyle name="Millares 2 3 2 7" xfId="494" xr:uid="{00000000-0005-0000-0000-0000EC010000}"/>
    <cellStyle name="Millares 2 3 2 7 2" xfId="495" xr:uid="{00000000-0005-0000-0000-0000ED010000}"/>
    <cellStyle name="Millares 2 3 2 8" xfId="496" xr:uid="{00000000-0005-0000-0000-0000EE010000}"/>
    <cellStyle name="Millares 2 3 2 8 2" xfId="497" xr:uid="{00000000-0005-0000-0000-0000EF010000}"/>
    <cellStyle name="Millares 2 3 2 9" xfId="498" xr:uid="{00000000-0005-0000-0000-0000F0010000}"/>
    <cellStyle name="Millares 2 3 2 9 2" xfId="499" xr:uid="{00000000-0005-0000-0000-0000F1010000}"/>
    <cellStyle name="Millares 2 3 3" xfId="500" xr:uid="{00000000-0005-0000-0000-0000F2010000}"/>
    <cellStyle name="Millares 2 3 3 10" xfId="501" xr:uid="{00000000-0005-0000-0000-0000F3010000}"/>
    <cellStyle name="Millares 2 3 3 11" xfId="502" xr:uid="{00000000-0005-0000-0000-0000F4010000}"/>
    <cellStyle name="Millares 2 3 3 12" xfId="2150" xr:uid="{C6B2E0B1-B10D-47DF-B371-1C046CF459EE}"/>
    <cellStyle name="Millares 2 3 3 2" xfId="503" xr:uid="{00000000-0005-0000-0000-0000F5010000}"/>
    <cellStyle name="Millares 2 3 3 2 10" xfId="504" xr:uid="{00000000-0005-0000-0000-0000F6010000}"/>
    <cellStyle name="Millares 2 3 3 2 11" xfId="2183" xr:uid="{E9BAE22D-3855-48CC-9150-957FF78B0D27}"/>
    <cellStyle name="Millares 2 3 3 2 2" xfId="505" xr:uid="{00000000-0005-0000-0000-0000F7010000}"/>
    <cellStyle name="Millares 2 3 3 2 2 2" xfId="506" xr:uid="{00000000-0005-0000-0000-0000F8010000}"/>
    <cellStyle name="Millares 2 3 3 2 2 2 2" xfId="507" xr:uid="{00000000-0005-0000-0000-0000F9010000}"/>
    <cellStyle name="Millares 2 3 3 2 2 3" xfId="508" xr:uid="{00000000-0005-0000-0000-0000FA010000}"/>
    <cellStyle name="Millares 2 3 3 2 2 3 2" xfId="509" xr:uid="{00000000-0005-0000-0000-0000FB010000}"/>
    <cellStyle name="Millares 2 3 3 2 2 4" xfId="510" xr:uid="{00000000-0005-0000-0000-0000FC010000}"/>
    <cellStyle name="Millares 2 3 3 2 2 4 2" xfId="511" xr:uid="{00000000-0005-0000-0000-0000FD010000}"/>
    <cellStyle name="Millares 2 3 3 2 2 5" xfId="512" xr:uid="{00000000-0005-0000-0000-0000FE010000}"/>
    <cellStyle name="Millares 2 3 3 2 2 6" xfId="513" xr:uid="{00000000-0005-0000-0000-0000FF010000}"/>
    <cellStyle name="Millares 2 3 3 2 2 7" xfId="2305" xr:uid="{161D56BB-B9EB-489E-B8C5-23B61A10B1D1}"/>
    <cellStyle name="Millares 2 3 3 2 3" xfId="514" xr:uid="{00000000-0005-0000-0000-000000020000}"/>
    <cellStyle name="Millares 2 3 3 2 3 2" xfId="515" xr:uid="{00000000-0005-0000-0000-000001020000}"/>
    <cellStyle name="Millares 2 3 3 2 3 2 2" xfId="516" xr:uid="{00000000-0005-0000-0000-000002020000}"/>
    <cellStyle name="Millares 2 3 3 2 3 3" xfId="517" xr:uid="{00000000-0005-0000-0000-000003020000}"/>
    <cellStyle name="Millares 2 3 3 2 3 3 2" xfId="518" xr:uid="{00000000-0005-0000-0000-000004020000}"/>
    <cellStyle name="Millares 2 3 3 2 3 4" xfId="519" xr:uid="{00000000-0005-0000-0000-000005020000}"/>
    <cellStyle name="Millares 2 3 3 2 3 4 2" xfId="520" xr:uid="{00000000-0005-0000-0000-000006020000}"/>
    <cellStyle name="Millares 2 3 3 2 3 5" xfId="521" xr:uid="{00000000-0005-0000-0000-000007020000}"/>
    <cellStyle name="Millares 2 3 3 2 3 6" xfId="522" xr:uid="{00000000-0005-0000-0000-000008020000}"/>
    <cellStyle name="Millares 2 3 3 2 3 7" xfId="2248" xr:uid="{6FDB7131-92F0-4593-8156-61F0FD7FB4F5}"/>
    <cellStyle name="Millares 2 3 3 2 4" xfId="523" xr:uid="{00000000-0005-0000-0000-000009020000}"/>
    <cellStyle name="Millares 2 3 3 2 4 2" xfId="524" xr:uid="{00000000-0005-0000-0000-00000A020000}"/>
    <cellStyle name="Millares 2 3 3 2 4 2 2" xfId="525" xr:uid="{00000000-0005-0000-0000-00000B020000}"/>
    <cellStyle name="Millares 2 3 3 2 4 3" xfId="526" xr:uid="{00000000-0005-0000-0000-00000C020000}"/>
    <cellStyle name="Millares 2 3 3 2 4 3 2" xfId="527" xr:uid="{00000000-0005-0000-0000-00000D020000}"/>
    <cellStyle name="Millares 2 3 3 2 4 4" xfId="528" xr:uid="{00000000-0005-0000-0000-00000E020000}"/>
    <cellStyle name="Millares 2 3 3 2 5" xfId="529" xr:uid="{00000000-0005-0000-0000-00000F020000}"/>
    <cellStyle name="Millares 2 3 3 2 5 2" xfId="530" xr:uid="{00000000-0005-0000-0000-000010020000}"/>
    <cellStyle name="Millares 2 3 3 2 6" xfId="531" xr:uid="{00000000-0005-0000-0000-000011020000}"/>
    <cellStyle name="Millares 2 3 3 2 6 2" xfId="532" xr:uid="{00000000-0005-0000-0000-000012020000}"/>
    <cellStyle name="Millares 2 3 3 2 7" xfId="533" xr:uid="{00000000-0005-0000-0000-000013020000}"/>
    <cellStyle name="Millares 2 3 3 2 7 2" xfId="534" xr:uid="{00000000-0005-0000-0000-000014020000}"/>
    <cellStyle name="Millares 2 3 3 2 8" xfId="535" xr:uid="{00000000-0005-0000-0000-000015020000}"/>
    <cellStyle name="Millares 2 3 3 2 8 2" xfId="536" xr:uid="{00000000-0005-0000-0000-000016020000}"/>
    <cellStyle name="Millares 2 3 3 2 9" xfId="537" xr:uid="{00000000-0005-0000-0000-000017020000}"/>
    <cellStyle name="Millares 2 3 3 3" xfId="538" xr:uid="{00000000-0005-0000-0000-000018020000}"/>
    <cellStyle name="Millares 2 3 3 3 2" xfId="539" xr:uid="{00000000-0005-0000-0000-000019020000}"/>
    <cellStyle name="Millares 2 3 3 3 2 2" xfId="540" xr:uid="{00000000-0005-0000-0000-00001A020000}"/>
    <cellStyle name="Millares 2 3 3 3 3" xfId="541" xr:uid="{00000000-0005-0000-0000-00001B020000}"/>
    <cellStyle name="Millares 2 3 3 3 3 2" xfId="542" xr:uid="{00000000-0005-0000-0000-00001C020000}"/>
    <cellStyle name="Millares 2 3 3 3 4" xfId="543" xr:uid="{00000000-0005-0000-0000-00001D020000}"/>
    <cellStyle name="Millares 2 3 3 3 4 2" xfId="544" xr:uid="{00000000-0005-0000-0000-00001E020000}"/>
    <cellStyle name="Millares 2 3 3 3 5" xfId="545" xr:uid="{00000000-0005-0000-0000-00001F020000}"/>
    <cellStyle name="Millares 2 3 3 3 6" xfId="546" xr:uid="{00000000-0005-0000-0000-000020020000}"/>
    <cellStyle name="Millares 2 3 3 3 7" xfId="2281" xr:uid="{22ED81F3-D938-4E2A-9720-1814559BE6D0}"/>
    <cellStyle name="Millares 2 3 3 4" xfId="547" xr:uid="{00000000-0005-0000-0000-000021020000}"/>
    <cellStyle name="Millares 2 3 3 4 2" xfId="548" xr:uid="{00000000-0005-0000-0000-000022020000}"/>
    <cellStyle name="Millares 2 3 3 4 2 2" xfId="549" xr:uid="{00000000-0005-0000-0000-000023020000}"/>
    <cellStyle name="Millares 2 3 3 4 3" xfId="550" xr:uid="{00000000-0005-0000-0000-000024020000}"/>
    <cellStyle name="Millares 2 3 3 4 3 2" xfId="551" xr:uid="{00000000-0005-0000-0000-000025020000}"/>
    <cellStyle name="Millares 2 3 3 4 4" xfId="552" xr:uid="{00000000-0005-0000-0000-000026020000}"/>
    <cellStyle name="Millares 2 3 3 4 4 2" xfId="553" xr:uid="{00000000-0005-0000-0000-000027020000}"/>
    <cellStyle name="Millares 2 3 3 4 5" xfId="554" xr:uid="{00000000-0005-0000-0000-000028020000}"/>
    <cellStyle name="Millares 2 3 3 4 6" xfId="555" xr:uid="{00000000-0005-0000-0000-000029020000}"/>
    <cellStyle name="Millares 2 3 3 4 7" xfId="2215" xr:uid="{58C339C0-2A73-41FB-8C02-E3CADF35B5DF}"/>
    <cellStyle name="Millares 2 3 3 5" xfId="556" xr:uid="{00000000-0005-0000-0000-00002A020000}"/>
    <cellStyle name="Millares 2 3 3 5 2" xfId="557" xr:uid="{00000000-0005-0000-0000-00002B020000}"/>
    <cellStyle name="Millares 2 3 3 5 2 2" xfId="558" xr:uid="{00000000-0005-0000-0000-00002C020000}"/>
    <cellStyle name="Millares 2 3 3 5 3" xfId="559" xr:uid="{00000000-0005-0000-0000-00002D020000}"/>
    <cellStyle name="Millares 2 3 3 5 3 2" xfId="560" xr:uid="{00000000-0005-0000-0000-00002E020000}"/>
    <cellStyle name="Millares 2 3 3 5 4" xfId="561" xr:uid="{00000000-0005-0000-0000-00002F020000}"/>
    <cellStyle name="Millares 2 3 3 6" xfId="562" xr:uid="{00000000-0005-0000-0000-000030020000}"/>
    <cellStyle name="Millares 2 3 3 6 2" xfId="563" xr:uid="{00000000-0005-0000-0000-000031020000}"/>
    <cellStyle name="Millares 2 3 3 7" xfId="564" xr:uid="{00000000-0005-0000-0000-000032020000}"/>
    <cellStyle name="Millares 2 3 3 7 2" xfId="565" xr:uid="{00000000-0005-0000-0000-000033020000}"/>
    <cellStyle name="Millares 2 3 3 8" xfId="566" xr:uid="{00000000-0005-0000-0000-000034020000}"/>
    <cellStyle name="Millares 2 3 3 8 2" xfId="567" xr:uid="{00000000-0005-0000-0000-000035020000}"/>
    <cellStyle name="Millares 2 3 3 9" xfId="568" xr:uid="{00000000-0005-0000-0000-000036020000}"/>
    <cellStyle name="Millares 2 3 3 9 2" xfId="569" xr:uid="{00000000-0005-0000-0000-000037020000}"/>
    <cellStyle name="Millares 2 3 4" xfId="570" xr:uid="{00000000-0005-0000-0000-000038020000}"/>
    <cellStyle name="Millares 2 3 4 10" xfId="571" xr:uid="{00000000-0005-0000-0000-000039020000}"/>
    <cellStyle name="Millares 2 3 4 11" xfId="2175" xr:uid="{0546C1D3-76A2-427A-96BD-46A01DDC859F}"/>
    <cellStyle name="Millares 2 3 4 2" xfId="572" xr:uid="{00000000-0005-0000-0000-00003A020000}"/>
    <cellStyle name="Millares 2 3 4 2 2" xfId="573" xr:uid="{00000000-0005-0000-0000-00003B020000}"/>
    <cellStyle name="Millares 2 3 4 2 2 2" xfId="574" xr:uid="{00000000-0005-0000-0000-00003C020000}"/>
    <cellStyle name="Millares 2 3 4 2 3" xfId="575" xr:uid="{00000000-0005-0000-0000-00003D020000}"/>
    <cellStyle name="Millares 2 3 4 2 3 2" xfId="576" xr:uid="{00000000-0005-0000-0000-00003E020000}"/>
    <cellStyle name="Millares 2 3 4 2 4" xfId="577" xr:uid="{00000000-0005-0000-0000-00003F020000}"/>
    <cellStyle name="Millares 2 3 4 2 4 2" xfId="578" xr:uid="{00000000-0005-0000-0000-000040020000}"/>
    <cellStyle name="Millares 2 3 4 2 5" xfId="579" xr:uid="{00000000-0005-0000-0000-000041020000}"/>
    <cellStyle name="Millares 2 3 4 2 6" xfId="580" xr:uid="{00000000-0005-0000-0000-000042020000}"/>
    <cellStyle name="Millares 2 3 4 2 7" xfId="2290" xr:uid="{C8761826-DDCC-4D02-97EC-D26B8FBE751E}"/>
    <cellStyle name="Millares 2 3 4 3" xfId="581" xr:uid="{00000000-0005-0000-0000-000043020000}"/>
    <cellStyle name="Millares 2 3 4 3 2" xfId="582" xr:uid="{00000000-0005-0000-0000-000044020000}"/>
    <cellStyle name="Millares 2 3 4 3 2 2" xfId="583" xr:uid="{00000000-0005-0000-0000-000045020000}"/>
    <cellStyle name="Millares 2 3 4 3 3" xfId="584" xr:uid="{00000000-0005-0000-0000-000046020000}"/>
    <cellStyle name="Millares 2 3 4 3 3 2" xfId="585" xr:uid="{00000000-0005-0000-0000-000047020000}"/>
    <cellStyle name="Millares 2 3 4 3 4" xfId="586" xr:uid="{00000000-0005-0000-0000-000048020000}"/>
    <cellStyle name="Millares 2 3 4 3 4 2" xfId="587" xr:uid="{00000000-0005-0000-0000-000049020000}"/>
    <cellStyle name="Millares 2 3 4 3 5" xfId="588" xr:uid="{00000000-0005-0000-0000-00004A020000}"/>
    <cellStyle name="Millares 2 3 4 3 6" xfId="589" xr:uid="{00000000-0005-0000-0000-00004B020000}"/>
    <cellStyle name="Millares 2 3 4 3 7" xfId="2240" xr:uid="{9243EFEE-0F5E-40D0-9797-359051F7A988}"/>
    <cellStyle name="Millares 2 3 4 4" xfId="590" xr:uid="{00000000-0005-0000-0000-00004C020000}"/>
    <cellStyle name="Millares 2 3 4 4 2" xfId="591" xr:uid="{00000000-0005-0000-0000-00004D020000}"/>
    <cellStyle name="Millares 2 3 4 4 2 2" xfId="592" xr:uid="{00000000-0005-0000-0000-00004E020000}"/>
    <cellStyle name="Millares 2 3 4 4 3" xfId="593" xr:uid="{00000000-0005-0000-0000-00004F020000}"/>
    <cellStyle name="Millares 2 3 4 4 3 2" xfId="594" xr:uid="{00000000-0005-0000-0000-000050020000}"/>
    <cellStyle name="Millares 2 3 4 4 4" xfId="595" xr:uid="{00000000-0005-0000-0000-000051020000}"/>
    <cellStyle name="Millares 2 3 4 5" xfId="596" xr:uid="{00000000-0005-0000-0000-000052020000}"/>
    <cellStyle name="Millares 2 3 4 5 2" xfId="597" xr:uid="{00000000-0005-0000-0000-000053020000}"/>
    <cellStyle name="Millares 2 3 4 6" xfId="598" xr:uid="{00000000-0005-0000-0000-000054020000}"/>
    <cellStyle name="Millares 2 3 4 6 2" xfId="599" xr:uid="{00000000-0005-0000-0000-000055020000}"/>
    <cellStyle name="Millares 2 3 4 7" xfId="600" xr:uid="{00000000-0005-0000-0000-000056020000}"/>
    <cellStyle name="Millares 2 3 4 7 2" xfId="601" xr:uid="{00000000-0005-0000-0000-000057020000}"/>
    <cellStyle name="Millares 2 3 4 8" xfId="602" xr:uid="{00000000-0005-0000-0000-000058020000}"/>
    <cellStyle name="Millares 2 3 4 8 2" xfId="603" xr:uid="{00000000-0005-0000-0000-000059020000}"/>
    <cellStyle name="Millares 2 3 4 9" xfId="604" xr:uid="{00000000-0005-0000-0000-00005A020000}"/>
    <cellStyle name="Millares 2 3 5" xfId="605" xr:uid="{00000000-0005-0000-0000-00005B020000}"/>
    <cellStyle name="Millares 2 3 5 2" xfId="606" xr:uid="{00000000-0005-0000-0000-00005C020000}"/>
    <cellStyle name="Millares 2 3 5 2 2" xfId="607" xr:uid="{00000000-0005-0000-0000-00005D020000}"/>
    <cellStyle name="Millares 2 3 5 3" xfId="608" xr:uid="{00000000-0005-0000-0000-00005E020000}"/>
    <cellStyle name="Millares 2 3 5 3 2" xfId="609" xr:uid="{00000000-0005-0000-0000-00005F020000}"/>
    <cellStyle name="Millares 2 3 5 4" xfId="610" xr:uid="{00000000-0005-0000-0000-000060020000}"/>
    <cellStyle name="Millares 2 3 5 4 2" xfId="611" xr:uid="{00000000-0005-0000-0000-000061020000}"/>
    <cellStyle name="Millares 2 3 5 5" xfId="612" xr:uid="{00000000-0005-0000-0000-000062020000}"/>
    <cellStyle name="Millares 2 3 5 6" xfId="613" xr:uid="{00000000-0005-0000-0000-000063020000}"/>
    <cellStyle name="Millares 2 3 5 7" xfId="2271" xr:uid="{D9B60332-E454-42AD-98B5-C2B3EF35711F}"/>
    <cellStyle name="Millares 2 3 6" xfId="614" xr:uid="{00000000-0005-0000-0000-000064020000}"/>
    <cellStyle name="Millares 2 3 6 2" xfId="615" xr:uid="{00000000-0005-0000-0000-000065020000}"/>
    <cellStyle name="Millares 2 3 6 2 2" xfId="616" xr:uid="{00000000-0005-0000-0000-000066020000}"/>
    <cellStyle name="Millares 2 3 6 3" xfId="617" xr:uid="{00000000-0005-0000-0000-000067020000}"/>
    <cellStyle name="Millares 2 3 6 3 2" xfId="618" xr:uid="{00000000-0005-0000-0000-000068020000}"/>
    <cellStyle name="Millares 2 3 6 4" xfId="619" xr:uid="{00000000-0005-0000-0000-000069020000}"/>
    <cellStyle name="Millares 2 3 6 4 2" xfId="620" xr:uid="{00000000-0005-0000-0000-00006A020000}"/>
    <cellStyle name="Millares 2 3 6 5" xfId="621" xr:uid="{00000000-0005-0000-0000-00006B020000}"/>
    <cellStyle name="Millares 2 3 6 6" xfId="622" xr:uid="{00000000-0005-0000-0000-00006C020000}"/>
    <cellStyle name="Millares 2 3 6 7" xfId="2207" xr:uid="{07612357-15F8-412C-99FA-5AB822674F9A}"/>
    <cellStyle name="Millares 2 3 7" xfId="623" xr:uid="{00000000-0005-0000-0000-00006D020000}"/>
    <cellStyle name="Millares 2 3 7 2" xfId="624" xr:uid="{00000000-0005-0000-0000-00006E020000}"/>
    <cellStyle name="Millares 2 3 7 2 2" xfId="625" xr:uid="{00000000-0005-0000-0000-00006F020000}"/>
    <cellStyle name="Millares 2 3 7 3" xfId="626" xr:uid="{00000000-0005-0000-0000-000070020000}"/>
    <cellStyle name="Millares 2 3 7 3 2" xfId="627" xr:uid="{00000000-0005-0000-0000-000071020000}"/>
    <cellStyle name="Millares 2 3 7 4" xfId="628" xr:uid="{00000000-0005-0000-0000-000072020000}"/>
    <cellStyle name="Millares 2 3 8" xfId="629" xr:uid="{00000000-0005-0000-0000-000073020000}"/>
    <cellStyle name="Millares 2 3 8 2" xfId="630" xr:uid="{00000000-0005-0000-0000-000074020000}"/>
    <cellStyle name="Millares 2 3 9" xfId="631" xr:uid="{00000000-0005-0000-0000-000075020000}"/>
    <cellStyle name="Millares 2 3 9 2" xfId="632" xr:uid="{00000000-0005-0000-0000-000076020000}"/>
    <cellStyle name="Millares 2 4" xfId="633" xr:uid="{00000000-0005-0000-0000-000077020000}"/>
    <cellStyle name="Millares 2 4 10" xfId="634" xr:uid="{00000000-0005-0000-0000-000078020000}"/>
    <cellStyle name="Millares 2 4 10 2" xfId="635" xr:uid="{00000000-0005-0000-0000-000079020000}"/>
    <cellStyle name="Millares 2 4 11" xfId="636" xr:uid="{00000000-0005-0000-0000-00007A020000}"/>
    <cellStyle name="Millares 2 4 12" xfId="637" xr:uid="{00000000-0005-0000-0000-00007B020000}"/>
    <cellStyle name="Millares 2 4 13" xfId="2152" xr:uid="{81189587-A1CF-40F6-AB2B-887679B04FBE}"/>
    <cellStyle name="Millares 2 4 2" xfId="638" xr:uid="{00000000-0005-0000-0000-00007C020000}"/>
    <cellStyle name="Millares 2 4 2 10" xfId="639" xr:uid="{00000000-0005-0000-0000-00007D020000}"/>
    <cellStyle name="Millares 2 4 2 11" xfId="640" xr:uid="{00000000-0005-0000-0000-00007E020000}"/>
    <cellStyle name="Millares 2 4 2 12" xfId="2185" xr:uid="{8350DCDF-E8AF-449F-9F10-057119FB47D8}"/>
    <cellStyle name="Millares 2 4 2 2" xfId="641" xr:uid="{00000000-0005-0000-0000-00007F020000}"/>
    <cellStyle name="Millares 2 4 2 2 2" xfId="642" xr:uid="{00000000-0005-0000-0000-000080020000}"/>
    <cellStyle name="Millares 2 4 2 2 2 2" xfId="643" xr:uid="{00000000-0005-0000-0000-000081020000}"/>
    <cellStyle name="Millares 2 4 2 2 3" xfId="644" xr:uid="{00000000-0005-0000-0000-000082020000}"/>
    <cellStyle name="Millares 2 4 2 2 3 2" xfId="645" xr:uid="{00000000-0005-0000-0000-000083020000}"/>
    <cellStyle name="Millares 2 4 2 2 4" xfId="646" xr:uid="{00000000-0005-0000-0000-000084020000}"/>
    <cellStyle name="Millares 2 4 2 2 4 2" xfId="647" xr:uid="{00000000-0005-0000-0000-000085020000}"/>
    <cellStyle name="Millares 2 4 2 2 5" xfId="648" xr:uid="{00000000-0005-0000-0000-000086020000}"/>
    <cellStyle name="Millares 2 4 2 2 6" xfId="649" xr:uid="{00000000-0005-0000-0000-000087020000}"/>
    <cellStyle name="Millares 2 4 2 2 7" xfId="2306" xr:uid="{630839C6-2D86-4FCF-A3D3-9BC4276E5DFF}"/>
    <cellStyle name="Millares 2 4 2 3" xfId="650" xr:uid="{00000000-0005-0000-0000-000088020000}"/>
    <cellStyle name="Millares 2 4 2 3 2" xfId="651" xr:uid="{00000000-0005-0000-0000-000089020000}"/>
    <cellStyle name="Millares 2 4 2 3 2 2" xfId="652" xr:uid="{00000000-0005-0000-0000-00008A020000}"/>
    <cellStyle name="Millares 2 4 2 3 3" xfId="653" xr:uid="{00000000-0005-0000-0000-00008B020000}"/>
    <cellStyle name="Millares 2 4 2 3 3 2" xfId="654" xr:uid="{00000000-0005-0000-0000-00008C020000}"/>
    <cellStyle name="Millares 2 4 2 3 4" xfId="655" xr:uid="{00000000-0005-0000-0000-00008D020000}"/>
    <cellStyle name="Millares 2 4 2 3 4 2" xfId="656" xr:uid="{00000000-0005-0000-0000-00008E020000}"/>
    <cellStyle name="Millares 2 4 2 3 5" xfId="657" xr:uid="{00000000-0005-0000-0000-00008F020000}"/>
    <cellStyle name="Millares 2 4 2 3 6" xfId="658" xr:uid="{00000000-0005-0000-0000-000090020000}"/>
    <cellStyle name="Millares 2 4 2 3 7" xfId="2282" xr:uid="{D95CDC6F-2C9E-4BE0-8548-2CA277CC484B}"/>
    <cellStyle name="Millares 2 4 2 4" xfId="659" xr:uid="{00000000-0005-0000-0000-000091020000}"/>
    <cellStyle name="Millares 2 4 2 4 2" xfId="660" xr:uid="{00000000-0005-0000-0000-000092020000}"/>
    <cellStyle name="Millares 2 4 2 4 2 2" xfId="661" xr:uid="{00000000-0005-0000-0000-000093020000}"/>
    <cellStyle name="Millares 2 4 2 4 3" xfId="662" xr:uid="{00000000-0005-0000-0000-000094020000}"/>
    <cellStyle name="Millares 2 4 2 4 3 2" xfId="663" xr:uid="{00000000-0005-0000-0000-000095020000}"/>
    <cellStyle name="Millares 2 4 2 4 4" xfId="664" xr:uid="{00000000-0005-0000-0000-000096020000}"/>
    <cellStyle name="Millares 2 4 2 4 4 2" xfId="665" xr:uid="{00000000-0005-0000-0000-000097020000}"/>
    <cellStyle name="Millares 2 4 2 4 5" xfId="666" xr:uid="{00000000-0005-0000-0000-000098020000}"/>
    <cellStyle name="Millares 2 4 2 4 6" xfId="667" xr:uid="{00000000-0005-0000-0000-000099020000}"/>
    <cellStyle name="Millares 2 4 2 4 7" xfId="2250" xr:uid="{B7B2B927-58C4-45CE-AFEB-487A95247042}"/>
    <cellStyle name="Millares 2 4 2 5" xfId="668" xr:uid="{00000000-0005-0000-0000-00009A020000}"/>
    <cellStyle name="Millares 2 4 2 5 2" xfId="669" xr:uid="{00000000-0005-0000-0000-00009B020000}"/>
    <cellStyle name="Millares 2 4 2 5 2 2" xfId="670" xr:uid="{00000000-0005-0000-0000-00009C020000}"/>
    <cellStyle name="Millares 2 4 2 5 3" xfId="671" xr:uid="{00000000-0005-0000-0000-00009D020000}"/>
    <cellStyle name="Millares 2 4 2 5 3 2" xfId="672" xr:uid="{00000000-0005-0000-0000-00009E020000}"/>
    <cellStyle name="Millares 2 4 2 5 4" xfId="673" xr:uid="{00000000-0005-0000-0000-00009F020000}"/>
    <cellStyle name="Millares 2 4 2 6" xfId="674" xr:uid="{00000000-0005-0000-0000-0000A0020000}"/>
    <cellStyle name="Millares 2 4 2 6 2" xfId="675" xr:uid="{00000000-0005-0000-0000-0000A1020000}"/>
    <cellStyle name="Millares 2 4 2 7" xfId="676" xr:uid="{00000000-0005-0000-0000-0000A2020000}"/>
    <cellStyle name="Millares 2 4 2 7 2" xfId="677" xr:uid="{00000000-0005-0000-0000-0000A3020000}"/>
    <cellStyle name="Millares 2 4 2 8" xfId="678" xr:uid="{00000000-0005-0000-0000-0000A4020000}"/>
    <cellStyle name="Millares 2 4 2 8 2" xfId="679" xr:uid="{00000000-0005-0000-0000-0000A5020000}"/>
    <cellStyle name="Millares 2 4 2 9" xfId="680" xr:uid="{00000000-0005-0000-0000-0000A6020000}"/>
    <cellStyle name="Millares 2 4 2 9 2" xfId="681" xr:uid="{00000000-0005-0000-0000-0000A7020000}"/>
    <cellStyle name="Millares 2 4 3" xfId="682" xr:uid="{00000000-0005-0000-0000-0000A8020000}"/>
    <cellStyle name="Millares 2 4 3 2" xfId="683" xr:uid="{00000000-0005-0000-0000-0000A9020000}"/>
    <cellStyle name="Millares 2 4 3 2 2" xfId="684" xr:uid="{00000000-0005-0000-0000-0000AA020000}"/>
    <cellStyle name="Millares 2 4 3 3" xfId="685" xr:uid="{00000000-0005-0000-0000-0000AB020000}"/>
    <cellStyle name="Millares 2 4 3 3 2" xfId="686" xr:uid="{00000000-0005-0000-0000-0000AC020000}"/>
    <cellStyle name="Millares 2 4 3 4" xfId="687" xr:uid="{00000000-0005-0000-0000-0000AD020000}"/>
    <cellStyle name="Millares 2 4 3 4 2" xfId="688" xr:uid="{00000000-0005-0000-0000-0000AE020000}"/>
    <cellStyle name="Millares 2 4 3 5" xfId="689" xr:uid="{00000000-0005-0000-0000-0000AF020000}"/>
    <cellStyle name="Millares 2 4 3 6" xfId="690" xr:uid="{00000000-0005-0000-0000-0000B0020000}"/>
    <cellStyle name="Millares 2 4 3 7" xfId="2291" xr:uid="{A75FB01F-ABCE-4F2B-B786-B9AB4DF7DC06}"/>
    <cellStyle name="Millares 2 4 4" xfId="691" xr:uid="{00000000-0005-0000-0000-0000B1020000}"/>
    <cellStyle name="Millares 2 4 4 2" xfId="692" xr:uid="{00000000-0005-0000-0000-0000B2020000}"/>
    <cellStyle name="Millares 2 4 4 2 2" xfId="693" xr:uid="{00000000-0005-0000-0000-0000B3020000}"/>
    <cellStyle name="Millares 2 4 4 3" xfId="694" xr:uid="{00000000-0005-0000-0000-0000B4020000}"/>
    <cellStyle name="Millares 2 4 4 3 2" xfId="695" xr:uid="{00000000-0005-0000-0000-0000B5020000}"/>
    <cellStyle name="Millares 2 4 4 4" xfId="696" xr:uid="{00000000-0005-0000-0000-0000B6020000}"/>
    <cellStyle name="Millares 2 4 4 4 2" xfId="697" xr:uid="{00000000-0005-0000-0000-0000B7020000}"/>
    <cellStyle name="Millares 2 4 4 5" xfId="698" xr:uid="{00000000-0005-0000-0000-0000B8020000}"/>
    <cellStyle name="Millares 2 4 4 6" xfId="699" xr:uid="{00000000-0005-0000-0000-0000B9020000}"/>
    <cellStyle name="Millares 2 4 4 7" xfId="2272" xr:uid="{CA3AE07B-5F5F-49C1-B2E2-986C35A1FBB1}"/>
    <cellStyle name="Millares 2 4 5" xfId="700" xr:uid="{00000000-0005-0000-0000-0000BA020000}"/>
    <cellStyle name="Millares 2 4 5 2" xfId="701" xr:uid="{00000000-0005-0000-0000-0000BB020000}"/>
    <cellStyle name="Millares 2 4 5 2 2" xfId="702" xr:uid="{00000000-0005-0000-0000-0000BC020000}"/>
    <cellStyle name="Millares 2 4 5 3" xfId="703" xr:uid="{00000000-0005-0000-0000-0000BD020000}"/>
    <cellStyle name="Millares 2 4 5 3 2" xfId="704" xr:uid="{00000000-0005-0000-0000-0000BE020000}"/>
    <cellStyle name="Millares 2 4 5 4" xfId="705" xr:uid="{00000000-0005-0000-0000-0000BF020000}"/>
    <cellStyle name="Millares 2 4 5 4 2" xfId="706" xr:uid="{00000000-0005-0000-0000-0000C0020000}"/>
    <cellStyle name="Millares 2 4 5 5" xfId="707" xr:uid="{00000000-0005-0000-0000-0000C1020000}"/>
    <cellStyle name="Millares 2 4 5 6" xfId="708" xr:uid="{00000000-0005-0000-0000-0000C2020000}"/>
    <cellStyle name="Millares 2 4 5 7" xfId="2217" xr:uid="{CC551BAC-E7E7-4921-9C75-6C8EA5865711}"/>
    <cellStyle name="Millares 2 4 6" xfId="709" xr:uid="{00000000-0005-0000-0000-0000C3020000}"/>
    <cellStyle name="Millares 2 4 6 2" xfId="710" xr:uid="{00000000-0005-0000-0000-0000C4020000}"/>
    <cellStyle name="Millares 2 4 6 2 2" xfId="711" xr:uid="{00000000-0005-0000-0000-0000C5020000}"/>
    <cellStyle name="Millares 2 4 6 3" xfId="712" xr:uid="{00000000-0005-0000-0000-0000C6020000}"/>
    <cellStyle name="Millares 2 4 6 3 2" xfId="713" xr:uid="{00000000-0005-0000-0000-0000C7020000}"/>
    <cellStyle name="Millares 2 4 6 4" xfId="714" xr:uid="{00000000-0005-0000-0000-0000C8020000}"/>
    <cellStyle name="Millares 2 4 7" xfId="715" xr:uid="{00000000-0005-0000-0000-0000C9020000}"/>
    <cellStyle name="Millares 2 4 7 2" xfId="716" xr:uid="{00000000-0005-0000-0000-0000CA020000}"/>
    <cellStyle name="Millares 2 4 8" xfId="717" xr:uid="{00000000-0005-0000-0000-0000CB020000}"/>
    <cellStyle name="Millares 2 4 8 2" xfId="718" xr:uid="{00000000-0005-0000-0000-0000CC020000}"/>
    <cellStyle name="Millares 2 4 9" xfId="719" xr:uid="{00000000-0005-0000-0000-0000CD020000}"/>
    <cellStyle name="Millares 2 4 9 2" xfId="720" xr:uid="{00000000-0005-0000-0000-0000CE020000}"/>
    <cellStyle name="Millares 2 5" xfId="721" xr:uid="{00000000-0005-0000-0000-0000CF020000}"/>
    <cellStyle name="Millares 2 5 10" xfId="722" xr:uid="{00000000-0005-0000-0000-0000D0020000}"/>
    <cellStyle name="Millares 2 5 10 2" xfId="723" xr:uid="{00000000-0005-0000-0000-0000D1020000}"/>
    <cellStyle name="Millares 2 5 11" xfId="724" xr:uid="{00000000-0005-0000-0000-0000D2020000}"/>
    <cellStyle name="Millares 2 5 12" xfId="725" xr:uid="{00000000-0005-0000-0000-0000D3020000}"/>
    <cellStyle name="Millares 2 5 13" xfId="2154" xr:uid="{7EEA2E47-8AE0-45C9-A1D0-16814BDA549A}"/>
    <cellStyle name="Millares 2 5 2" xfId="726" xr:uid="{00000000-0005-0000-0000-0000D4020000}"/>
    <cellStyle name="Millares 2 5 2 10" xfId="727" xr:uid="{00000000-0005-0000-0000-0000D5020000}"/>
    <cellStyle name="Millares 2 5 2 11" xfId="728" xr:uid="{00000000-0005-0000-0000-0000D6020000}"/>
    <cellStyle name="Millares 2 5 2 12" xfId="2187" xr:uid="{EEEC5FBD-6665-4428-8A8B-7C7343325D95}"/>
    <cellStyle name="Millares 2 5 2 2" xfId="729" xr:uid="{00000000-0005-0000-0000-0000D7020000}"/>
    <cellStyle name="Millares 2 5 2 2 2" xfId="730" xr:uid="{00000000-0005-0000-0000-0000D8020000}"/>
    <cellStyle name="Millares 2 5 2 2 2 2" xfId="731" xr:uid="{00000000-0005-0000-0000-0000D9020000}"/>
    <cellStyle name="Millares 2 5 2 2 3" xfId="732" xr:uid="{00000000-0005-0000-0000-0000DA020000}"/>
    <cellStyle name="Millares 2 5 2 2 3 2" xfId="733" xr:uid="{00000000-0005-0000-0000-0000DB020000}"/>
    <cellStyle name="Millares 2 5 2 2 4" xfId="734" xr:uid="{00000000-0005-0000-0000-0000DC020000}"/>
    <cellStyle name="Millares 2 5 2 2 4 2" xfId="735" xr:uid="{00000000-0005-0000-0000-0000DD020000}"/>
    <cellStyle name="Millares 2 5 2 2 5" xfId="736" xr:uid="{00000000-0005-0000-0000-0000DE020000}"/>
    <cellStyle name="Millares 2 5 2 2 6" xfId="737" xr:uid="{00000000-0005-0000-0000-0000DF020000}"/>
    <cellStyle name="Millares 2 5 2 2 7" xfId="2308" xr:uid="{D89AD620-A44C-45DD-AE6D-56C2335405DA}"/>
    <cellStyle name="Millares 2 5 2 3" xfId="738" xr:uid="{00000000-0005-0000-0000-0000E0020000}"/>
    <cellStyle name="Millares 2 5 2 3 2" xfId="739" xr:uid="{00000000-0005-0000-0000-0000E1020000}"/>
    <cellStyle name="Millares 2 5 2 3 2 2" xfId="740" xr:uid="{00000000-0005-0000-0000-0000E2020000}"/>
    <cellStyle name="Millares 2 5 2 3 3" xfId="741" xr:uid="{00000000-0005-0000-0000-0000E3020000}"/>
    <cellStyle name="Millares 2 5 2 3 3 2" xfId="742" xr:uid="{00000000-0005-0000-0000-0000E4020000}"/>
    <cellStyle name="Millares 2 5 2 3 4" xfId="743" xr:uid="{00000000-0005-0000-0000-0000E5020000}"/>
    <cellStyle name="Millares 2 5 2 3 4 2" xfId="744" xr:uid="{00000000-0005-0000-0000-0000E6020000}"/>
    <cellStyle name="Millares 2 5 2 3 5" xfId="745" xr:uid="{00000000-0005-0000-0000-0000E7020000}"/>
    <cellStyle name="Millares 2 5 2 3 6" xfId="746" xr:uid="{00000000-0005-0000-0000-0000E8020000}"/>
    <cellStyle name="Millares 2 5 2 3 7" xfId="2283" xr:uid="{042D8076-54D8-4DD1-9C3B-3EA6149E0A94}"/>
    <cellStyle name="Millares 2 5 2 4" xfId="747" xr:uid="{00000000-0005-0000-0000-0000E9020000}"/>
    <cellStyle name="Millares 2 5 2 4 2" xfId="748" xr:uid="{00000000-0005-0000-0000-0000EA020000}"/>
    <cellStyle name="Millares 2 5 2 4 2 2" xfId="749" xr:uid="{00000000-0005-0000-0000-0000EB020000}"/>
    <cellStyle name="Millares 2 5 2 4 3" xfId="750" xr:uid="{00000000-0005-0000-0000-0000EC020000}"/>
    <cellStyle name="Millares 2 5 2 4 3 2" xfId="751" xr:uid="{00000000-0005-0000-0000-0000ED020000}"/>
    <cellStyle name="Millares 2 5 2 4 4" xfId="752" xr:uid="{00000000-0005-0000-0000-0000EE020000}"/>
    <cellStyle name="Millares 2 5 2 4 4 2" xfId="753" xr:uid="{00000000-0005-0000-0000-0000EF020000}"/>
    <cellStyle name="Millares 2 5 2 4 5" xfId="754" xr:uid="{00000000-0005-0000-0000-0000F0020000}"/>
    <cellStyle name="Millares 2 5 2 4 6" xfId="755" xr:uid="{00000000-0005-0000-0000-0000F1020000}"/>
    <cellStyle name="Millares 2 5 2 4 7" xfId="2252" xr:uid="{EB9BBE3E-A525-4DD9-BD08-3B094DE40AFC}"/>
    <cellStyle name="Millares 2 5 2 5" xfId="756" xr:uid="{00000000-0005-0000-0000-0000F2020000}"/>
    <cellStyle name="Millares 2 5 2 5 2" xfId="757" xr:uid="{00000000-0005-0000-0000-0000F3020000}"/>
    <cellStyle name="Millares 2 5 2 5 2 2" xfId="758" xr:uid="{00000000-0005-0000-0000-0000F4020000}"/>
    <cellStyle name="Millares 2 5 2 5 3" xfId="759" xr:uid="{00000000-0005-0000-0000-0000F5020000}"/>
    <cellStyle name="Millares 2 5 2 5 3 2" xfId="760" xr:uid="{00000000-0005-0000-0000-0000F6020000}"/>
    <cellStyle name="Millares 2 5 2 5 4" xfId="761" xr:uid="{00000000-0005-0000-0000-0000F7020000}"/>
    <cellStyle name="Millares 2 5 2 6" xfId="762" xr:uid="{00000000-0005-0000-0000-0000F8020000}"/>
    <cellStyle name="Millares 2 5 2 6 2" xfId="763" xr:uid="{00000000-0005-0000-0000-0000F9020000}"/>
    <cellStyle name="Millares 2 5 2 7" xfId="764" xr:uid="{00000000-0005-0000-0000-0000FA020000}"/>
    <cellStyle name="Millares 2 5 2 7 2" xfId="765" xr:uid="{00000000-0005-0000-0000-0000FB020000}"/>
    <cellStyle name="Millares 2 5 2 8" xfId="766" xr:uid="{00000000-0005-0000-0000-0000FC020000}"/>
    <cellStyle name="Millares 2 5 2 8 2" xfId="767" xr:uid="{00000000-0005-0000-0000-0000FD020000}"/>
    <cellStyle name="Millares 2 5 2 9" xfId="768" xr:uid="{00000000-0005-0000-0000-0000FE020000}"/>
    <cellStyle name="Millares 2 5 2 9 2" xfId="769" xr:uid="{00000000-0005-0000-0000-0000FF020000}"/>
    <cellStyle name="Millares 2 5 3" xfId="770" xr:uid="{00000000-0005-0000-0000-000000030000}"/>
    <cellStyle name="Millares 2 5 3 2" xfId="771" xr:uid="{00000000-0005-0000-0000-000001030000}"/>
    <cellStyle name="Millares 2 5 3 2 2" xfId="772" xr:uid="{00000000-0005-0000-0000-000002030000}"/>
    <cellStyle name="Millares 2 5 3 3" xfId="773" xr:uid="{00000000-0005-0000-0000-000003030000}"/>
    <cellStyle name="Millares 2 5 3 3 2" xfId="774" xr:uid="{00000000-0005-0000-0000-000004030000}"/>
    <cellStyle name="Millares 2 5 3 4" xfId="775" xr:uid="{00000000-0005-0000-0000-000005030000}"/>
    <cellStyle name="Millares 2 5 3 4 2" xfId="776" xr:uid="{00000000-0005-0000-0000-000006030000}"/>
    <cellStyle name="Millares 2 5 3 5" xfId="777" xr:uid="{00000000-0005-0000-0000-000007030000}"/>
    <cellStyle name="Millares 2 5 3 6" xfId="778" xr:uid="{00000000-0005-0000-0000-000008030000}"/>
    <cellStyle name="Millares 2 5 3 7" xfId="2293" xr:uid="{52F15C14-F5EF-4EF8-ADD8-26A41B6858A5}"/>
    <cellStyle name="Millares 2 5 4" xfId="779" xr:uid="{00000000-0005-0000-0000-000009030000}"/>
    <cellStyle name="Millares 2 5 4 2" xfId="780" xr:uid="{00000000-0005-0000-0000-00000A030000}"/>
    <cellStyle name="Millares 2 5 4 2 2" xfId="781" xr:uid="{00000000-0005-0000-0000-00000B030000}"/>
    <cellStyle name="Millares 2 5 4 3" xfId="782" xr:uid="{00000000-0005-0000-0000-00000C030000}"/>
    <cellStyle name="Millares 2 5 4 3 2" xfId="783" xr:uid="{00000000-0005-0000-0000-00000D030000}"/>
    <cellStyle name="Millares 2 5 4 4" xfId="784" xr:uid="{00000000-0005-0000-0000-00000E030000}"/>
    <cellStyle name="Millares 2 5 4 4 2" xfId="785" xr:uid="{00000000-0005-0000-0000-00000F030000}"/>
    <cellStyle name="Millares 2 5 4 5" xfId="786" xr:uid="{00000000-0005-0000-0000-000010030000}"/>
    <cellStyle name="Millares 2 5 4 6" xfId="787" xr:uid="{00000000-0005-0000-0000-000011030000}"/>
    <cellStyle name="Millares 2 5 4 7" xfId="2273" xr:uid="{A57E2F78-4F4C-4BD5-A971-6726610A0FBA}"/>
    <cellStyle name="Millares 2 5 5" xfId="788" xr:uid="{00000000-0005-0000-0000-000012030000}"/>
    <cellStyle name="Millares 2 5 5 2" xfId="789" xr:uid="{00000000-0005-0000-0000-000013030000}"/>
    <cellStyle name="Millares 2 5 5 2 2" xfId="790" xr:uid="{00000000-0005-0000-0000-000014030000}"/>
    <cellStyle name="Millares 2 5 5 3" xfId="791" xr:uid="{00000000-0005-0000-0000-000015030000}"/>
    <cellStyle name="Millares 2 5 5 3 2" xfId="792" xr:uid="{00000000-0005-0000-0000-000016030000}"/>
    <cellStyle name="Millares 2 5 5 4" xfId="793" xr:uid="{00000000-0005-0000-0000-000017030000}"/>
    <cellStyle name="Millares 2 5 5 4 2" xfId="794" xr:uid="{00000000-0005-0000-0000-000018030000}"/>
    <cellStyle name="Millares 2 5 5 5" xfId="795" xr:uid="{00000000-0005-0000-0000-000019030000}"/>
    <cellStyle name="Millares 2 5 5 6" xfId="796" xr:uid="{00000000-0005-0000-0000-00001A030000}"/>
    <cellStyle name="Millares 2 5 5 7" xfId="2219" xr:uid="{2BC5265D-F387-48B7-B472-FA4DCE1FD9B5}"/>
    <cellStyle name="Millares 2 5 6" xfId="797" xr:uid="{00000000-0005-0000-0000-00001B030000}"/>
    <cellStyle name="Millares 2 5 6 2" xfId="798" xr:uid="{00000000-0005-0000-0000-00001C030000}"/>
    <cellStyle name="Millares 2 5 6 2 2" xfId="799" xr:uid="{00000000-0005-0000-0000-00001D030000}"/>
    <cellStyle name="Millares 2 5 6 3" xfId="800" xr:uid="{00000000-0005-0000-0000-00001E030000}"/>
    <cellStyle name="Millares 2 5 6 3 2" xfId="801" xr:uid="{00000000-0005-0000-0000-00001F030000}"/>
    <cellStyle name="Millares 2 5 6 4" xfId="802" xr:uid="{00000000-0005-0000-0000-000020030000}"/>
    <cellStyle name="Millares 2 5 7" xfId="803" xr:uid="{00000000-0005-0000-0000-000021030000}"/>
    <cellStyle name="Millares 2 5 7 2" xfId="804" xr:uid="{00000000-0005-0000-0000-000022030000}"/>
    <cellStyle name="Millares 2 5 8" xfId="805" xr:uid="{00000000-0005-0000-0000-000023030000}"/>
    <cellStyle name="Millares 2 5 8 2" xfId="806" xr:uid="{00000000-0005-0000-0000-000024030000}"/>
    <cellStyle name="Millares 2 5 9" xfId="807" xr:uid="{00000000-0005-0000-0000-000025030000}"/>
    <cellStyle name="Millares 2 5 9 2" xfId="808" xr:uid="{00000000-0005-0000-0000-000026030000}"/>
    <cellStyle name="Millares 2 6" xfId="809" xr:uid="{00000000-0005-0000-0000-000027030000}"/>
    <cellStyle name="Millares 2 6 10" xfId="810" xr:uid="{00000000-0005-0000-0000-000028030000}"/>
    <cellStyle name="Millares 2 6 11" xfId="811" xr:uid="{00000000-0005-0000-0000-000029030000}"/>
    <cellStyle name="Millares 2 6 12" xfId="2144" xr:uid="{5472F5F4-4E15-4C0A-8F3A-6ADD2E7F3118}"/>
    <cellStyle name="Millares 2 6 2" xfId="812" xr:uid="{00000000-0005-0000-0000-00002A030000}"/>
    <cellStyle name="Millares 2 6 2 10" xfId="813" xr:uid="{00000000-0005-0000-0000-00002B030000}"/>
    <cellStyle name="Millares 2 6 2 11" xfId="2178" xr:uid="{54560409-591B-45B3-A630-2DF1B12D7806}"/>
    <cellStyle name="Millares 2 6 2 2" xfId="814" xr:uid="{00000000-0005-0000-0000-00002C030000}"/>
    <cellStyle name="Millares 2 6 2 2 2" xfId="815" xr:uid="{00000000-0005-0000-0000-00002D030000}"/>
    <cellStyle name="Millares 2 6 2 2 2 2" xfId="816" xr:uid="{00000000-0005-0000-0000-00002E030000}"/>
    <cellStyle name="Millares 2 6 2 2 3" xfId="817" xr:uid="{00000000-0005-0000-0000-00002F030000}"/>
    <cellStyle name="Millares 2 6 2 2 3 2" xfId="818" xr:uid="{00000000-0005-0000-0000-000030030000}"/>
    <cellStyle name="Millares 2 6 2 2 4" xfId="819" xr:uid="{00000000-0005-0000-0000-000031030000}"/>
    <cellStyle name="Millares 2 6 2 2 4 2" xfId="820" xr:uid="{00000000-0005-0000-0000-000032030000}"/>
    <cellStyle name="Millares 2 6 2 2 5" xfId="821" xr:uid="{00000000-0005-0000-0000-000033030000}"/>
    <cellStyle name="Millares 2 6 2 2 6" xfId="822" xr:uid="{00000000-0005-0000-0000-000034030000}"/>
    <cellStyle name="Millares 2 6 2 2 7" xfId="2302" xr:uid="{B5AC6C7A-29F3-4B41-8E92-EE083C53771B}"/>
    <cellStyle name="Millares 2 6 2 3" xfId="823" xr:uid="{00000000-0005-0000-0000-000035030000}"/>
    <cellStyle name="Millares 2 6 2 3 2" xfId="824" xr:uid="{00000000-0005-0000-0000-000036030000}"/>
    <cellStyle name="Millares 2 6 2 3 2 2" xfId="825" xr:uid="{00000000-0005-0000-0000-000037030000}"/>
    <cellStyle name="Millares 2 6 2 3 3" xfId="826" xr:uid="{00000000-0005-0000-0000-000038030000}"/>
    <cellStyle name="Millares 2 6 2 3 3 2" xfId="827" xr:uid="{00000000-0005-0000-0000-000039030000}"/>
    <cellStyle name="Millares 2 6 2 3 4" xfId="828" xr:uid="{00000000-0005-0000-0000-00003A030000}"/>
    <cellStyle name="Millares 2 6 2 3 4 2" xfId="829" xr:uid="{00000000-0005-0000-0000-00003B030000}"/>
    <cellStyle name="Millares 2 6 2 3 5" xfId="830" xr:uid="{00000000-0005-0000-0000-00003C030000}"/>
    <cellStyle name="Millares 2 6 2 3 6" xfId="831" xr:uid="{00000000-0005-0000-0000-00003D030000}"/>
    <cellStyle name="Millares 2 6 2 3 7" xfId="2243" xr:uid="{9D7487BD-7838-4A6C-98AF-ED0BE8488BD3}"/>
    <cellStyle name="Millares 2 6 2 4" xfId="832" xr:uid="{00000000-0005-0000-0000-00003E030000}"/>
    <cellStyle name="Millares 2 6 2 4 2" xfId="833" xr:uid="{00000000-0005-0000-0000-00003F030000}"/>
    <cellStyle name="Millares 2 6 2 4 2 2" xfId="834" xr:uid="{00000000-0005-0000-0000-000040030000}"/>
    <cellStyle name="Millares 2 6 2 4 3" xfId="835" xr:uid="{00000000-0005-0000-0000-000041030000}"/>
    <cellStyle name="Millares 2 6 2 4 3 2" xfId="836" xr:uid="{00000000-0005-0000-0000-000042030000}"/>
    <cellStyle name="Millares 2 6 2 4 4" xfId="837" xr:uid="{00000000-0005-0000-0000-000043030000}"/>
    <cellStyle name="Millares 2 6 2 5" xfId="838" xr:uid="{00000000-0005-0000-0000-000044030000}"/>
    <cellStyle name="Millares 2 6 2 5 2" xfId="839" xr:uid="{00000000-0005-0000-0000-000045030000}"/>
    <cellStyle name="Millares 2 6 2 6" xfId="840" xr:uid="{00000000-0005-0000-0000-000046030000}"/>
    <cellStyle name="Millares 2 6 2 6 2" xfId="841" xr:uid="{00000000-0005-0000-0000-000047030000}"/>
    <cellStyle name="Millares 2 6 2 7" xfId="842" xr:uid="{00000000-0005-0000-0000-000048030000}"/>
    <cellStyle name="Millares 2 6 2 7 2" xfId="843" xr:uid="{00000000-0005-0000-0000-000049030000}"/>
    <cellStyle name="Millares 2 6 2 8" xfId="844" xr:uid="{00000000-0005-0000-0000-00004A030000}"/>
    <cellStyle name="Millares 2 6 2 8 2" xfId="845" xr:uid="{00000000-0005-0000-0000-00004B030000}"/>
    <cellStyle name="Millares 2 6 2 9" xfId="846" xr:uid="{00000000-0005-0000-0000-00004C030000}"/>
    <cellStyle name="Millares 2 6 3" xfId="847" xr:uid="{00000000-0005-0000-0000-00004D030000}"/>
    <cellStyle name="Millares 2 6 3 2" xfId="848" xr:uid="{00000000-0005-0000-0000-00004E030000}"/>
    <cellStyle name="Millares 2 6 3 2 2" xfId="849" xr:uid="{00000000-0005-0000-0000-00004F030000}"/>
    <cellStyle name="Millares 2 6 3 3" xfId="850" xr:uid="{00000000-0005-0000-0000-000050030000}"/>
    <cellStyle name="Millares 2 6 3 3 2" xfId="851" xr:uid="{00000000-0005-0000-0000-000051030000}"/>
    <cellStyle name="Millares 2 6 3 4" xfId="852" xr:uid="{00000000-0005-0000-0000-000052030000}"/>
    <cellStyle name="Millares 2 6 3 4 2" xfId="853" xr:uid="{00000000-0005-0000-0000-000053030000}"/>
    <cellStyle name="Millares 2 6 3 5" xfId="854" xr:uid="{00000000-0005-0000-0000-000054030000}"/>
    <cellStyle name="Millares 2 6 3 6" xfId="855" xr:uid="{00000000-0005-0000-0000-000055030000}"/>
    <cellStyle name="Millares 2 6 3 7" xfId="2278" xr:uid="{D85153FC-BBCD-46B2-87FF-39BB4807095A}"/>
    <cellStyle name="Millares 2 6 4" xfId="856" xr:uid="{00000000-0005-0000-0000-000056030000}"/>
    <cellStyle name="Millares 2 6 4 2" xfId="857" xr:uid="{00000000-0005-0000-0000-000057030000}"/>
    <cellStyle name="Millares 2 6 4 2 2" xfId="858" xr:uid="{00000000-0005-0000-0000-000058030000}"/>
    <cellStyle name="Millares 2 6 4 3" xfId="859" xr:uid="{00000000-0005-0000-0000-000059030000}"/>
    <cellStyle name="Millares 2 6 4 3 2" xfId="860" xr:uid="{00000000-0005-0000-0000-00005A030000}"/>
    <cellStyle name="Millares 2 6 4 4" xfId="861" xr:uid="{00000000-0005-0000-0000-00005B030000}"/>
    <cellStyle name="Millares 2 6 4 4 2" xfId="862" xr:uid="{00000000-0005-0000-0000-00005C030000}"/>
    <cellStyle name="Millares 2 6 4 5" xfId="863" xr:uid="{00000000-0005-0000-0000-00005D030000}"/>
    <cellStyle name="Millares 2 6 4 6" xfId="864" xr:uid="{00000000-0005-0000-0000-00005E030000}"/>
    <cellStyle name="Millares 2 6 4 7" xfId="2210" xr:uid="{9ACF769B-5758-4181-A58A-58FF7EB5E6ED}"/>
    <cellStyle name="Millares 2 6 5" xfId="865" xr:uid="{00000000-0005-0000-0000-00005F030000}"/>
    <cellStyle name="Millares 2 6 5 2" xfId="866" xr:uid="{00000000-0005-0000-0000-000060030000}"/>
    <cellStyle name="Millares 2 6 5 2 2" xfId="867" xr:uid="{00000000-0005-0000-0000-000061030000}"/>
    <cellStyle name="Millares 2 6 5 3" xfId="868" xr:uid="{00000000-0005-0000-0000-000062030000}"/>
    <cellStyle name="Millares 2 6 5 3 2" xfId="869" xr:uid="{00000000-0005-0000-0000-000063030000}"/>
    <cellStyle name="Millares 2 6 5 4" xfId="870" xr:uid="{00000000-0005-0000-0000-000064030000}"/>
    <cellStyle name="Millares 2 6 6" xfId="871" xr:uid="{00000000-0005-0000-0000-000065030000}"/>
    <cellStyle name="Millares 2 6 6 2" xfId="872" xr:uid="{00000000-0005-0000-0000-000066030000}"/>
    <cellStyle name="Millares 2 6 7" xfId="873" xr:uid="{00000000-0005-0000-0000-000067030000}"/>
    <cellStyle name="Millares 2 6 7 2" xfId="874" xr:uid="{00000000-0005-0000-0000-000068030000}"/>
    <cellStyle name="Millares 2 6 8" xfId="875" xr:uid="{00000000-0005-0000-0000-000069030000}"/>
    <cellStyle name="Millares 2 6 8 2" xfId="876" xr:uid="{00000000-0005-0000-0000-00006A030000}"/>
    <cellStyle name="Millares 2 6 9" xfId="877" xr:uid="{00000000-0005-0000-0000-00006B030000}"/>
    <cellStyle name="Millares 2 6 9 2" xfId="878" xr:uid="{00000000-0005-0000-0000-00006C030000}"/>
    <cellStyle name="Millares 2 7" xfId="879" xr:uid="{00000000-0005-0000-0000-00006D030000}"/>
    <cellStyle name="Millares 2 7 10" xfId="880" xr:uid="{00000000-0005-0000-0000-00006E030000}"/>
    <cellStyle name="Millares 2 7 11" xfId="2172" xr:uid="{ACB0DE79-D4B8-4388-AAD6-2C54AD48836F}"/>
    <cellStyle name="Millares 2 7 2" xfId="881" xr:uid="{00000000-0005-0000-0000-00006F030000}"/>
    <cellStyle name="Millares 2 7 2 2" xfId="882" xr:uid="{00000000-0005-0000-0000-000070030000}"/>
    <cellStyle name="Millares 2 7 2 2 2" xfId="883" xr:uid="{00000000-0005-0000-0000-000071030000}"/>
    <cellStyle name="Millares 2 7 2 3" xfId="884" xr:uid="{00000000-0005-0000-0000-000072030000}"/>
    <cellStyle name="Millares 2 7 2 3 2" xfId="885" xr:uid="{00000000-0005-0000-0000-000073030000}"/>
    <cellStyle name="Millares 2 7 2 4" xfId="886" xr:uid="{00000000-0005-0000-0000-000074030000}"/>
    <cellStyle name="Millares 2 7 2 4 2" xfId="887" xr:uid="{00000000-0005-0000-0000-000075030000}"/>
    <cellStyle name="Millares 2 7 2 5" xfId="888" xr:uid="{00000000-0005-0000-0000-000076030000}"/>
    <cellStyle name="Millares 2 7 2 6" xfId="889" xr:uid="{00000000-0005-0000-0000-000077030000}"/>
    <cellStyle name="Millares 2 7 2 7" xfId="2288" xr:uid="{DE6A8288-E3A3-4377-8B3E-B77D0ED60356}"/>
    <cellStyle name="Millares 2 7 3" xfId="890" xr:uid="{00000000-0005-0000-0000-000078030000}"/>
    <cellStyle name="Millares 2 7 3 2" xfId="891" xr:uid="{00000000-0005-0000-0000-000079030000}"/>
    <cellStyle name="Millares 2 7 3 2 2" xfId="892" xr:uid="{00000000-0005-0000-0000-00007A030000}"/>
    <cellStyle name="Millares 2 7 3 3" xfId="893" xr:uid="{00000000-0005-0000-0000-00007B030000}"/>
    <cellStyle name="Millares 2 7 3 3 2" xfId="894" xr:uid="{00000000-0005-0000-0000-00007C030000}"/>
    <cellStyle name="Millares 2 7 3 4" xfId="895" xr:uid="{00000000-0005-0000-0000-00007D030000}"/>
    <cellStyle name="Millares 2 7 3 4 2" xfId="896" xr:uid="{00000000-0005-0000-0000-00007E030000}"/>
    <cellStyle name="Millares 2 7 3 5" xfId="897" xr:uid="{00000000-0005-0000-0000-00007F030000}"/>
    <cellStyle name="Millares 2 7 3 6" xfId="898" xr:uid="{00000000-0005-0000-0000-000080030000}"/>
    <cellStyle name="Millares 2 7 3 7" xfId="2237" xr:uid="{3DD39C52-3B2F-480B-8247-16EC74E1F270}"/>
    <cellStyle name="Millares 2 7 4" xfId="899" xr:uid="{00000000-0005-0000-0000-000081030000}"/>
    <cellStyle name="Millares 2 7 4 2" xfId="900" xr:uid="{00000000-0005-0000-0000-000082030000}"/>
    <cellStyle name="Millares 2 7 4 2 2" xfId="901" xr:uid="{00000000-0005-0000-0000-000083030000}"/>
    <cellStyle name="Millares 2 7 4 3" xfId="902" xr:uid="{00000000-0005-0000-0000-000084030000}"/>
    <cellStyle name="Millares 2 7 4 3 2" xfId="903" xr:uid="{00000000-0005-0000-0000-000085030000}"/>
    <cellStyle name="Millares 2 7 4 4" xfId="904" xr:uid="{00000000-0005-0000-0000-000086030000}"/>
    <cellStyle name="Millares 2 7 5" xfId="905" xr:uid="{00000000-0005-0000-0000-000087030000}"/>
    <cellStyle name="Millares 2 7 5 2" xfId="906" xr:uid="{00000000-0005-0000-0000-000088030000}"/>
    <cellStyle name="Millares 2 7 6" xfId="907" xr:uid="{00000000-0005-0000-0000-000089030000}"/>
    <cellStyle name="Millares 2 7 6 2" xfId="908" xr:uid="{00000000-0005-0000-0000-00008A030000}"/>
    <cellStyle name="Millares 2 7 7" xfId="909" xr:uid="{00000000-0005-0000-0000-00008B030000}"/>
    <cellStyle name="Millares 2 7 7 2" xfId="910" xr:uid="{00000000-0005-0000-0000-00008C030000}"/>
    <cellStyle name="Millares 2 7 8" xfId="911" xr:uid="{00000000-0005-0000-0000-00008D030000}"/>
    <cellStyle name="Millares 2 7 8 2" xfId="912" xr:uid="{00000000-0005-0000-0000-00008E030000}"/>
    <cellStyle name="Millares 2 7 9" xfId="913" xr:uid="{00000000-0005-0000-0000-00008F030000}"/>
    <cellStyle name="Millares 2 8" xfId="914" xr:uid="{00000000-0005-0000-0000-000090030000}"/>
    <cellStyle name="Millares 2 8 2" xfId="915" xr:uid="{00000000-0005-0000-0000-000091030000}"/>
    <cellStyle name="Millares 2 8 2 2" xfId="916" xr:uid="{00000000-0005-0000-0000-000092030000}"/>
    <cellStyle name="Millares 2 8 3" xfId="917" xr:uid="{00000000-0005-0000-0000-000093030000}"/>
    <cellStyle name="Millares 2 8 3 2" xfId="918" xr:uid="{00000000-0005-0000-0000-000094030000}"/>
    <cellStyle name="Millares 2 8 4" xfId="919" xr:uid="{00000000-0005-0000-0000-000095030000}"/>
    <cellStyle name="Millares 2 8 4 2" xfId="920" xr:uid="{00000000-0005-0000-0000-000096030000}"/>
    <cellStyle name="Millares 2 8 5" xfId="921" xr:uid="{00000000-0005-0000-0000-000097030000}"/>
    <cellStyle name="Millares 2 8 6" xfId="922" xr:uid="{00000000-0005-0000-0000-000098030000}"/>
    <cellStyle name="Millares 2 8 7" xfId="2269" xr:uid="{A958506F-6083-4881-9309-9A34C116133F}"/>
    <cellStyle name="Millares 2 9" xfId="923" xr:uid="{00000000-0005-0000-0000-000099030000}"/>
    <cellStyle name="Millares 2 9 2" xfId="924" xr:uid="{00000000-0005-0000-0000-00009A030000}"/>
    <cellStyle name="Millares 2 9 2 2" xfId="925" xr:uid="{00000000-0005-0000-0000-00009B030000}"/>
    <cellStyle name="Millares 2 9 3" xfId="926" xr:uid="{00000000-0005-0000-0000-00009C030000}"/>
    <cellStyle name="Millares 2 9 3 2" xfId="927" xr:uid="{00000000-0005-0000-0000-00009D030000}"/>
    <cellStyle name="Millares 2 9 4" xfId="928" xr:uid="{00000000-0005-0000-0000-00009E030000}"/>
    <cellStyle name="Millares 2 9 4 2" xfId="929" xr:uid="{00000000-0005-0000-0000-00009F030000}"/>
    <cellStyle name="Millares 2 9 5" xfId="930" xr:uid="{00000000-0005-0000-0000-0000A0030000}"/>
    <cellStyle name="Millares 2 9 6" xfId="931" xr:uid="{00000000-0005-0000-0000-0000A1030000}"/>
    <cellStyle name="Millares 2 9 7" xfId="2204" xr:uid="{86BA92D1-4407-4C75-BAF5-BBAE72954291}"/>
    <cellStyle name="Millares 3" xfId="932" xr:uid="{00000000-0005-0000-0000-0000A2030000}"/>
    <cellStyle name="Millares 3 10" xfId="933" xr:uid="{00000000-0005-0000-0000-0000A3030000}"/>
    <cellStyle name="Millares 3 10 2" xfId="934" xr:uid="{00000000-0005-0000-0000-0000A4030000}"/>
    <cellStyle name="Millares 3 11" xfId="935" xr:uid="{00000000-0005-0000-0000-0000A5030000}"/>
    <cellStyle name="Millares 3 12" xfId="936" xr:uid="{00000000-0005-0000-0000-0000A6030000}"/>
    <cellStyle name="Millares 3 13" xfId="2156" xr:uid="{F24A4297-B418-4369-B409-022C134AAF23}"/>
    <cellStyle name="Millares 3 2" xfId="937" xr:uid="{00000000-0005-0000-0000-0000A7030000}"/>
    <cellStyle name="Millares 3 2 10" xfId="938" xr:uid="{00000000-0005-0000-0000-0000A8030000}"/>
    <cellStyle name="Millares 3 2 11" xfId="939" xr:uid="{00000000-0005-0000-0000-0000A9030000}"/>
    <cellStyle name="Millares 3 2 12" xfId="2189" xr:uid="{FEA6B8C6-1EA5-422B-843C-E4A26E2E7AE2}"/>
    <cellStyle name="Millares 3 2 2" xfId="940" xr:uid="{00000000-0005-0000-0000-0000AA030000}"/>
    <cellStyle name="Millares 3 2 2 2" xfId="941" xr:uid="{00000000-0005-0000-0000-0000AB030000}"/>
    <cellStyle name="Millares 3 2 2 2 2" xfId="942" xr:uid="{00000000-0005-0000-0000-0000AC030000}"/>
    <cellStyle name="Millares 3 2 2 3" xfId="943" xr:uid="{00000000-0005-0000-0000-0000AD030000}"/>
    <cellStyle name="Millares 3 2 2 3 2" xfId="944" xr:uid="{00000000-0005-0000-0000-0000AE030000}"/>
    <cellStyle name="Millares 3 2 2 4" xfId="945" xr:uid="{00000000-0005-0000-0000-0000AF030000}"/>
    <cellStyle name="Millares 3 2 2 4 2" xfId="946" xr:uid="{00000000-0005-0000-0000-0000B0030000}"/>
    <cellStyle name="Millares 3 2 2 5" xfId="947" xr:uid="{00000000-0005-0000-0000-0000B1030000}"/>
    <cellStyle name="Millares 3 2 2 6" xfId="948" xr:uid="{00000000-0005-0000-0000-0000B2030000}"/>
    <cellStyle name="Millares 3 2 2 7" xfId="2310" xr:uid="{56D81E6D-FD91-495B-8E17-2D63B77014A0}"/>
    <cellStyle name="Millares 3 2 3" xfId="949" xr:uid="{00000000-0005-0000-0000-0000B3030000}"/>
    <cellStyle name="Millares 3 2 3 2" xfId="950" xr:uid="{00000000-0005-0000-0000-0000B4030000}"/>
    <cellStyle name="Millares 3 2 3 2 2" xfId="951" xr:uid="{00000000-0005-0000-0000-0000B5030000}"/>
    <cellStyle name="Millares 3 2 3 3" xfId="952" xr:uid="{00000000-0005-0000-0000-0000B6030000}"/>
    <cellStyle name="Millares 3 2 3 3 2" xfId="953" xr:uid="{00000000-0005-0000-0000-0000B7030000}"/>
    <cellStyle name="Millares 3 2 3 4" xfId="954" xr:uid="{00000000-0005-0000-0000-0000B8030000}"/>
    <cellStyle name="Millares 3 2 3 4 2" xfId="955" xr:uid="{00000000-0005-0000-0000-0000B9030000}"/>
    <cellStyle name="Millares 3 2 3 5" xfId="956" xr:uid="{00000000-0005-0000-0000-0000BA030000}"/>
    <cellStyle name="Millares 3 2 3 6" xfId="957" xr:uid="{00000000-0005-0000-0000-0000BB030000}"/>
    <cellStyle name="Millares 3 2 3 7" xfId="2284" xr:uid="{2188FAD3-7928-4341-894A-A2BB1760E795}"/>
    <cellStyle name="Millares 3 2 4" xfId="958" xr:uid="{00000000-0005-0000-0000-0000BC030000}"/>
    <cellStyle name="Millares 3 2 4 2" xfId="959" xr:uid="{00000000-0005-0000-0000-0000BD030000}"/>
    <cellStyle name="Millares 3 2 4 2 2" xfId="960" xr:uid="{00000000-0005-0000-0000-0000BE030000}"/>
    <cellStyle name="Millares 3 2 4 3" xfId="961" xr:uid="{00000000-0005-0000-0000-0000BF030000}"/>
    <cellStyle name="Millares 3 2 4 3 2" xfId="962" xr:uid="{00000000-0005-0000-0000-0000C0030000}"/>
    <cellStyle name="Millares 3 2 4 4" xfId="963" xr:uid="{00000000-0005-0000-0000-0000C1030000}"/>
    <cellStyle name="Millares 3 2 4 4 2" xfId="964" xr:uid="{00000000-0005-0000-0000-0000C2030000}"/>
    <cellStyle name="Millares 3 2 4 5" xfId="965" xr:uid="{00000000-0005-0000-0000-0000C3030000}"/>
    <cellStyle name="Millares 3 2 4 6" xfId="966" xr:uid="{00000000-0005-0000-0000-0000C4030000}"/>
    <cellStyle name="Millares 3 2 4 7" xfId="2254" xr:uid="{4191AFF2-C82D-4CF1-9587-97AA95671101}"/>
    <cellStyle name="Millares 3 2 5" xfId="967" xr:uid="{00000000-0005-0000-0000-0000C5030000}"/>
    <cellStyle name="Millares 3 2 5 2" xfId="968" xr:uid="{00000000-0005-0000-0000-0000C6030000}"/>
    <cellStyle name="Millares 3 2 5 2 2" xfId="969" xr:uid="{00000000-0005-0000-0000-0000C7030000}"/>
    <cellStyle name="Millares 3 2 5 3" xfId="970" xr:uid="{00000000-0005-0000-0000-0000C8030000}"/>
    <cellStyle name="Millares 3 2 5 3 2" xfId="971" xr:uid="{00000000-0005-0000-0000-0000C9030000}"/>
    <cellStyle name="Millares 3 2 5 4" xfId="972" xr:uid="{00000000-0005-0000-0000-0000CA030000}"/>
    <cellStyle name="Millares 3 2 6" xfId="973" xr:uid="{00000000-0005-0000-0000-0000CB030000}"/>
    <cellStyle name="Millares 3 2 6 2" xfId="974" xr:uid="{00000000-0005-0000-0000-0000CC030000}"/>
    <cellStyle name="Millares 3 2 7" xfId="975" xr:uid="{00000000-0005-0000-0000-0000CD030000}"/>
    <cellStyle name="Millares 3 2 7 2" xfId="976" xr:uid="{00000000-0005-0000-0000-0000CE030000}"/>
    <cellStyle name="Millares 3 2 8" xfId="977" xr:uid="{00000000-0005-0000-0000-0000CF030000}"/>
    <cellStyle name="Millares 3 2 8 2" xfId="978" xr:uid="{00000000-0005-0000-0000-0000D0030000}"/>
    <cellStyle name="Millares 3 2 9" xfId="979" xr:uid="{00000000-0005-0000-0000-0000D1030000}"/>
    <cellStyle name="Millares 3 2 9 2" xfId="980" xr:uid="{00000000-0005-0000-0000-0000D2030000}"/>
    <cellStyle name="Millares 3 3" xfId="981" xr:uid="{00000000-0005-0000-0000-0000D3030000}"/>
    <cellStyle name="Millares 3 3 2" xfId="982" xr:uid="{00000000-0005-0000-0000-0000D4030000}"/>
    <cellStyle name="Millares 3 3 2 2" xfId="983" xr:uid="{00000000-0005-0000-0000-0000D5030000}"/>
    <cellStyle name="Millares 3 3 3" xfId="984" xr:uid="{00000000-0005-0000-0000-0000D6030000}"/>
    <cellStyle name="Millares 3 3 3 2" xfId="985" xr:uid="{00000000-0005-0000-0000-0000D7030000}"/>
    <cellStyle name="Millares 3 3 4" xfId="986" xr:uid="{00000000-0005-0000-0000-0000D8030000}"/>
    <cellStyle name="Millares 3 3 4 2" xfId="987" xr:uid="{00000000-0005-0000-0000-0000D9030000}"/>
    <cellStyle name="Millares 3 3 5" xfId="988" xr:uid="{00000000-0005-0000-0000-0000DA030000}"/>
    <cellStyle name="Millares 3 3 6" xfId="989" xr:uid="{00000000-0005-0000-0000-0000DB030000}"/>
    <cellStyle name="Millares 3 3 7" xfId="2295" xr:uid="{3E81A57F-0A02-496D-BD67-65B5B6630A5A}"/>
    <cellStyle name="Millares 3 4" xfId="990" xr:uid="{00000000-0005-0000-0000-0000DC030000}"/>
    <cellStyle name="Millares 3 4 2" xfId="991" xr:uid="{00000000-0005-0000-0000-0000DD030000}"/>
    <cellStyle name="Millares 3 4 2 2" xfId="992" xr:uid="{00000000-0005-0000-0000-0000DE030000}"/>
    <cellStyle name="Millares 3 4 3" xfId="993" xr:uid="{00000000-0005-0000-0000-0000DF030000}"/>
    <cellStyle name="Millares 3 4 3 2" xfId="994" xr:uid="{00000000-0005-0000-0000-0000E0030000}"/>
    <cellStyle name="Millares 3 4 4" xfId="995" xr:uid="{00000000-0005-0000-0000-0000E1030000}"/>
    <cellStyle name="Millares 3 4 4 2" xfId="996" xr:uid="{00000000-0005-0000-0000-0000E2030000}"/>
    <cellStyle name="Millares 3 4 5" xfId="997" xr:uid="{00000000-0005-0000-0000-0000E3030000}"/>
    <cellStyle name="Millares 3 4 6" xfId="998" xr:uid="{00000000-0005-0000-0000-0000E4030000}"/>
    <cellStyle name="Millares 3 4 7" xfId="2274" xr:uid="{74955DA1-38D8-4E4C-894E-E3E967939293}"/>
    <cellStyle name="Millares 3 5" xfId="999" xr:uid="{00000000-0005-0000-0000-0000E5030000}"/>
    <cellStyle name="Millares 3 5 2" xfId="1000" xr:uid="{00000000-0005-0000-0000-0000E6030000}"/>
    <cellStyle name="Millares 3 5 2 2" xfId="1001" xr:uid="{00000000-0005-0000-0000-0000E7030000}"/>
    <cellStyle name="Millares 3 5 3" xfId="1002" xr:uid="{00000000-0005-0000-0000-0000E8030000}"/>
    <cellStyle name="Millares 3 5 3 2" xfId="1003" xr:uid="{00000000-0005-0000-0000-0000E9030000}"/>
    <cellStyle name="Millares 3 5 4" xfId="1004" xr:uid="{00000000-0005-0000-0000-0000EA030000}"/>
    <cellStyle name="Millares 3 5 4 2" xfId="1005" xr:uid="{00000000-0005-0000-0000-0000EB030000}"/>
    <cellStyle name="Millares 3 5 5" xfId="1006" xr:uid="{00000000-0005-0000-0000-0000EC030000}"/>
    <cellStyle name="Millares 3 5 6" xfId="1007" xr:uid="{00000000-0005-0000-0000-0000ED030000}"/>
    <cellStyle name="Millares 3 5 7" xfId="2221" xr:uid="{490F6116-D883-4767-94D8-20C4C3FC8D10}"/>
    <cellStyle name="Millares 3 6" xfId="1008" xr:uid="{00000000-0005-0000-0000-0000EE030000}"/>
    <cellStyle name="Millares 3 6 2" xfId="1009" xr:uid="{00000000-0005-0000-0000-0000EF030000}"/>
    <cellStyle name="Millares 3 6 2 2" xfId="1010" xr:uid="{00000000-0005-0000-0000-0000F0030000}"/>
    <cellStyle name="Millares 3 6 3" xfId="1011" xr:uid="{00000000-0005-0000-0000-0000F1030000}"/>
    <cellStyle name="Millares 3 6 3 2" xfId="1012" xr:uid="{00000000-0005-0000-0000-0000F2030000}"/>
    <cellStyle name="Millares 3 6 4" xfId="1013" xr:uid="{00000000-0005-0000-0000-0000F3030000}"/>
    <cellStyle name="Millares 3 7" xfId="1014" xr:uid="{00000000-0005-0000-0000-0000F4030000}"/>
    <cellStyle name="Millares 3 7 2" xfId="1015" xr:uid="{00000000-0005-0000-0000-0000F5030000}"/>
    <cellStyle name="Millares 3 8" xfId="1016" xr:uid="{00000000-0005-0000-0000-0000F6030000}"/>
    <cellStyle name="Millares 3 8 2" xfId="1017" xr:uid="{00000000-0005-0000-0000-0000F7030000}"/>
    <cellStyle name="Millares 3 9" xfId="1018" xr:uid="{00000000-0005-0000-0000-0000F8030000}"/>
    <cellStyle name="Millares 3 9 2" xfId="1019" xr:uid="{00000000-0005-0000-0000-0000F9030000}"/>
    <cellStyle name="Millares 4" xfId="1020" xr:uid="{00000000-0005-0000-0000-0000FA030000}"/>
    <cellStyle name="Millares 4 10" xfId="1021" xr:uid="{00000000-0005-0000-0000-0000FB030000}"/>
    <cellStyle name="Millares 4 11" xfId="2165" xr:uid="{3DEE9F80-255B-491D-B0B2-0C4724292A15}"/>
    <cellStyle name="Millares 4 2" xfId="1022" xr:uid="{00000000-0005-0000-0000-0000FC030000}"/>
    <cellStyle name="Millares 4 2 10" xfId="2198" xr:uid="{4D5CA1EC-38FD-497E-B2F7-58FEEBFEAE61}"/>
    <cellStyle name="Millares 4 2 2" xfId="1023" xr:uid="{00000000-0005-0000-0000-0000FD030000}"/>
    <cellStyle name="Millares 4 2 2 2" xfId="1024" xr:uid="{00000000-0005-0000-0000-0000FE030000}"/>
    <cellStyle name="Millares 4 2 2 2 2" xfId="1025" xr:uid="{00000000-0005-0000-0000-0000FF030000}"/>
    <cellStyle name="Millares 4 2 2 3" xfId="1026" xr:uid="{00000000-0005-0000-0000-000000040000}"/>
    <cellStyle name="Millares 4 2 2 3 2" xfId="1027" xr:uid="{00000000-0005-0000-0000-000001040000}"/>
    <cellStyle name="Millares 4 2 2 4" xfId="1028" xr:uid="{00000000-0005-0000-0000-000002040000}"/>
    <cellStyle name="Millares 4 2 2 4 2" xfId="1029" xr:uid="{00000000-0005-0000-0000-000003040000}"/>
    <cellStyle name="Millares 4 2 2 5" xfId="1030" xr:uid="{00000000-0005-0000-0000-000004040000}"/>
    <cellStyle name="Millares 4 2 2 6" xfId="1031" xr:uid="{00000000-0005-0000-0000-000005040000}"/>
    <cellStyle name="Millares 4 2 2 7" xfId="2263" xr:uid="{F5810F24-B222-4C16-9626-20F92360302E}"/>
    <cellStyle name="Millares 4 2 3" xfId="1032" xr:uid="{00000000-0005-0000-0000-000006040000}"/>
    <cellStyle name="Millares 4 2 3 2" xfId="1033" xr:uid="{00000000-0005-0000-0000-000007040000}"/>
    <cellStyle name="Millares 4 2 3 2 2" xfId="1034" xr:uid="{00000000-0005-0000-0000-000008040000}"/>
    <cellStyle name="Millares 4 2 3 3" xfId="1035" xr:uid="{00000000-0005-0000-0000-000009040000}"/>
    <cellStyle name="Millares 4 2 3 3 2" xfId="1036" xr:uid="{00000000-0005-0000-0000-00000A040000}"/>
    <cellStyle name="Millares 4 2 3 4" xfId="1037" xr:uid="{00000000-0005-0000-0000-00000B040000}"/>
    <cellStyle name="Millares 4 2 4" xfId="1038" xr:uid="{00000000-0005-0000-0000-00000C040000}"/>
    <cellStyle name="Millares 4 2 4 2" xfId="1039" xr:uid="{00000000-0005-0000-0000-00000D040000}"/>
    <cellStyle name="Millares 4 2 5" xfId="1040" xr:uid="{00000000-0005-0000-0000-00000E040000}"/>
    <cellStyle name="Millares 4 2 5 2" xfId="1041" xr:uid="{00000000-0005-0000-0000-00000F040000}"/>
    <cellStyle name="Millares 4 2 6" xfId="1042" xr:uid="{00000000-0005-0000-0000-000010040000}"/>
    <cellStyle name="Millares 4 2 6 2" xfId="1043" xr:uid="{00000000-0005-0000-0000-000011040000}"/>
    <cellStyle name="Millares 4 2 7" xfId="1044" xr:uid="{00000000-0005-0000-0000-000012040000}"/>
    <cellStyle name="Millares 4 2 7 2" xfId="1045" xr:uid="{00000000-0005-0000-0000-000013040000}"/>
    <cellStyle name="Millares 4 2 8" xfId="1046" xr:uid="{00000000-0005-0000-0000-000014040000}"/>
    <cellStyle name="Millares 4 2 9" xfId="1047" xr:uid="{00000000-0005-0000-0000-000015040000}"/>
    <cellStyle name="Millares 4 3" xfId="1048" xr:uid="{00000000-0005-0000-0000-000016040000}"/>
    <cellStyle name="Millares 4 3 2" xfId="1049" xr:uid="{00000000-0005-0000-0000-000017040000}"/>
    <cellStyle name="Millares 4 3 2 2" xfId="1050" xr:uid="{00000000-0005-0000-0000-000018040000}"/>
    <cellStyle name="Millares 4 3 3" xfId="1051" xr:uid="{00000000-0005-0000-0000-000019040000}"/>
    <cellStyle name="Millares 4 3 3 2" xfId="1052" xr:uid="{00000000-0005-0000-0000-00001A040000}"/>
    <cellStyle name="Millares 4 3 4" xfId="1053" xr:uid="{00000000-0005-0000-0000-00001B040000}"/>
    <cellStyle name="Millares 4 3 4 2" xfId="1054" xr:uid="{00000000-0005-0000-0000-00001C040000}"/>
    <cellStyle name="Millares 4 3 5" xfId="1055" xr:uid="{00000000-0005-0000-0000-00001D040000}"/>
    <cellStyle name="Millares 4 3 6" xfId="1056" xr:uid="{00000000-0005-0000-0000-00001E040000}"/>
    <cellStyle name="Millares 4 3 7" xfId="2230" xr:uid="{1FB73DEF-6C20-4EA3-9866-06E3332C2310}"/>
    <cellStyle name="Millares 4 4" xfId="1057" xr:uid="{00000000-0005-0000-0000-00001F040000}"/>
    <cellStyle name="Millares 4 4 2" xfId="1058" xr:uid="{00000000-0005-0000-0000-000020040000}"/>
    <cellStyle name="Millares 4 4 2 2" xfId="1059" xr:uid="{00000000-0005-0000-0000-000021040000}"/>
    <cellStyle name="Millares 4 4 3" xfId="1060" xr:uid="{00000000-0005-0000-0000-000022040000}"/>
    <cellStyle name="Millares 4 4 3 2" xfId="1061" xr:uid="{00000000-0005-0000-0000-000023040000}"/>
    <cellStyle name="Millares 4 4 4" xfId="1062" xr:uid="{00000000-0005-0000-0000-000024040000}"/>
    <cellStyle name="Millares 4 5" xfId="1063" xr:uid="{00000000-0005-0000-0000-000025040000}"/>
    <cellStyle name="Millares 4 5 2" xfId="1064" xr:uid="{00000000-0005-0000-0000-000026040000}"/>
    <cellStyle name="Millares 4 6" xfId="1065" xr:uid="{00000000-0005-0000-0000-000027040000}"/>
    <cellStyle name="Millares 4 6 2" xfId="1066" xr:uid="{00000000-0005-0000-0000-000028040000}"/>
    <cellStyle name="Millares 4 7" xfId="1067" xr:uid="{00000000-0005-0000-0000-000029040000}"/>
    <cellStyle name="Millares 4 7 2" xfId="1068" xr:uid="{00000000-0005-0000-0000-00002A040000}"/>
    <cellStyle name="Millares 4 8" xfId="1069" xr:uid="{00000000-0005-0000-0000-00002B040000}"/>
    <cellStyle name="Millares 4 8 2" xfId="1070" xr:uid="{00000000-0005-0000-0000-00002C040000}"/>
    <cellStyle name="Millares 4 9" xfId="1071" xr:uid="{00000000-0005-0000-0000-00002D040000}"/>
    <cellStyle name="Millares 5" xfId="1072" xr:uid="{00000000-0005-0000-0000-00002E040000}"/>
    <cellStyle name="Millares 5 10" xfId="1073" xr:uid="{00000000-0005-0000-0000-00002F040000}"/>
    <cellStyle name="Millares 5 11" xfId="2168" xr:uid="{EDA6F003-8029-4D85-9695-9B307E9DDF36}"/>
    <cellStyle name="Millares 5 2" xfId="1074" xr:uid="{00000000-0005-0000-0000-000030040000}"/>
    <cellStyle name="Millares 5 2 10" xfId="2201" xr:uid="{CF8E319A-C6BA-4579-8D48-7150801596B3}"/>
    <cellStyle name="Millares 5 2 2" xfId="1075" xr:uid="{00000000-0005-0000-0000-000031040000}"/>
    <cellStyle name="Millares 5 2 2 2" xfId="1076" xr:uid="{00000000-0005-0000-0000-000032040000}"/>
    <cellStyle name="Millares 5 2 2 2 2" xfId="1077" xr:uid="{00000000-0005-0000-0000-000033040000}"/>
    <cellStyle name="Millares 5 2 2 3" xfId="1078" xr:uid="{00000000-0005-0000-0000-000034040000}"/>
    <cellStyle name="Millares 5 2 2 3 2" xfId="1079" xr:uid="{00000000-0005-0000-0000-000035040000}"/>
    <cellStyle name="Millares 5 2 2 4" xfId="1080" xr:uid="{00000000-0005-0000-0000-000036040000}"/>
    <cellStyle name="Millares 5 2 2 4 2" xfId="1081" xr:uid="{00000000-0005-0000-0000-000037040000}"/>
    <cellStyle name="Millares 5 2 2 5" xfId="1082" xr:uid="{00000000-0005-0000-0000-000038040000}"/>
    <cellStyle name="Millares 5 2 2 6" xfId="1083" xr:uid="{00000000-0005-0000-0000-000039040000}"/>
    <cellStyle name="Millares 5 2 2 7" xfId="2266" xr:uid="{053A5291-9073-46AF-9EF0-800C27AF6A14}"/>
    <cellStyle name="Millares 5 2 3" xfId="1084" xr:uid="{00000000-0005-0000-0000-00003A040000}"/>
    <cellStyle name="Millares 5 2 3 2" xfId="1085" xr:uid="{00000000-0005-0000-0000-00003B040000}"/>
    <cellStyle name="Millares 5 2 3 2 2" xfId="1086" xr:uid="{00000000-0005-0000-0000-00003C040000}"/>
    <cellStyle name="Millares 5 2 3 3" xfId="1087" xr:uid="{00000000-0005-0000-0000-00003D040000}"/>
    <cellStyle name="Millares 5 2 3 3 2" xfId="1088" xr:uid="{00000000-0005-0000-0000-00003E040000}"/>
    <cellStyle name="Millares 5 2 3 4" xfId="1089" xr:uid="{00000000-0005-0000-0000-00003F040000}"/>
    <cellStyle name="Millares 5 2 4" xfId="1090" xr:uid="{00000000-0005-0000-0000-000040040000}"/>
    <cellStyle name="Millares 5 2 4 2" xfId="1091" xr:uid="{00000000-0005-0000-0000-000041040000}"/>
    <cellStyle name="Millares 5 2 5" xfId="1092" xr:uid="{00000000-0005-0000-0000-000042040000}"/>
    <cellStyle name="Millares 5 2 5 2" xfId="1093" xr:uid="{00000000-0005-0000-0000-000043040000}"/>
    <cellStyle name="Millares 5 2 6" xfId="1094" xr:uid="{00000000-0005-0000-0000-000044040000}"/>
    <cellStyle name="Millares 5 2 6 2" xfId="1095" xr:uid="{00000000-0005-0000-0000-000045040000}"/>
    <cellStyle name="Millares 5 2 7" xfId="1096" xr:uid="{00000000-0005-0000-0000-000046040000}"/>
    <cellStyle name="Millares 5 2 7 2" xfId="1097" xr:uid="{00000000-0005-0000-0000-000047040000}"/>
    <cellStyle name="Millares 5 2 8" xfId="1098" xr:uid="{00000000-0005-0000-0000-000048040000}"/>
    <cellStyle name="Millares 5 2 9" xfId="1099" xr:uid="{00000000-0005-0000-0000-000049040000}"/>
    <cellStyle name="Millares 5 3" xfId="1100" xr:uid="{00000000-0005-0000-0000-00004A040000}"/>
    <cellStyle name="Millares 5 3 2" xfId="1101" xr:uid="{00000000-0005-0000-0000-00004B040000}"/>
    <cellStyle name="Millares 5 3 2 2" xfId="1102" xr:uid="{00000000-0005-0000-0000-00004C040000}"/>
    <cellStyle name="Millares 5 3 3" xfId="1103" xr:uid="{00000000-0005-0000-0000-00004D040000}"/>
    <cellStyle name="Millares 5 3 3 2" xfId="1104" xr:uid="{00000000-0005-0000-0000-00004E040000}"/>
    <cellStyle name="Millares 5 3 4" xfId="1105" xr:uid="{00000000-0005-0000-0000-00004F040000}"/>
    <cellStyle name="Millares 5 3 4 2" xfId="1106" xr:uid="{00000000-0005-0000-0000-000050040000}"/>
    <cellStyle name="Millares 5 3 5" xfId="1107" xr:uid="{00000000-0005-0000-0000-000051040000}"/>
    <cellStyle name="Millares 5 3 6" xfId="1108" xr:uid="{00000000-0005-0000-0000-000052040000}"/>
    <cellStyle name="Millares 5 3 7" xfId="2233" xr:uid="{5AFF9637-14E7-4882-A089-A5A30B13D6DA}"/>
    <cellStyle name="Millares 5 4" xfId="1109" xr:uid="{00000000-0005-0000-0000-000053040000}"/>
    <cellStyle name="Millares 5 4 2" xfId="1110" xr:uid="{00000000-0005-0000-0000-000054040000}"/>
    <cellStyle name="Millares 5 4 2 2" xfId="1111" xr:uid="{00000000-0005-0000-0000-000055040000}"/>
    <cellStyle name="Millares 5 4 3" xfId="1112" xr:uid="{00000000-0005-0000-0000-000056040000}"/>
    <cellStyle name="Millares 5 4 3 2" xfId="1113" xr:uid="{00000000-0005-0000-0000-000057040000}"/>
    <cellStyle name="Millares 5 4 4" xfId="1114" xr:uid="{00000000-0005-0000-0000-000058040000}"/>
    <cellStyle name="Millares 5 5" xfId="1115" xr:uid="{00000000-0005-0000-0000-000059040000}"/>
    <cellStyle name="Millares 5 5 2" xfId="1116" xr:uid="{00000000-0005-0000-0000-00005A040000}"/>
    <cellStyle name="Millares 5 6" xfId="1117" xr:uid="{00000000-0005-0000-0000-00005B040000}"/>
    <cellStyle name="Millares 5 6 2" xfId="1118" xr:uid="{00000000-0005-0000-0000-00005C040000}"/>
    <cellStyle name="Millares 5 7" xfId="1119" xr:uid="{00000000-0005-0000-0000-00005D040000}"/>
    <cellStyle name="Millares 5 7 2" xfId="1120" xr:uid="{00000000-0005-0000-0000-00005E040000}"/>
    <cellStyle name="Millares 5 8" xfId="1121" xr:uid="{00000000-0005-0000-0000-00005F040000}"/>
    <cellStyle name="Millares 5 8 2" xfId="1122" xr:uid="{00000000-0005-0000-0000-000060040000}"/>
    <cellStyle name="Millares 5 9" xfId="1123" xr:uid="{00000000-0005-0000-0000-000061040000}"/>
    <cellStyle name="Millares 6" xfId="1124" xr:uid="{00000000-0005-0000-0000-000062040000}"/>
    <cellStyle name="Millares 6 10" xfId="1125" xr:uid="{00000000-0005-0000-0000-000063040000}"/>
    <cellStyle name="Millares 6 11" xfId="2167" xr:uid="{C870295E-5E3D-44C8-8CED-8B80EFB51430}"/>
    <cellStyle name="Millares 6 2" xfId="1126" xr:uid="{00000000-0005-0000-0000-000064040000}"/>
    <cellStyle name="Millares 6 2 10" xfId="2200" xr:uid="{D1D28900-7BF4-4190-8BF9-C5A5B66A00D6}"/>
    <cellStyle name="Millares 6 2 2" xfId="1127" xr:uid="{00000000-0005-0000-0000-000065040000}"/>
    <cellStyle name="Millares 6 2 2 2" xfId="1128" xr:uid="{00000000-0005-0000-0000-000066040000}"/>
    <cellStyle name="Millares 6 2 2 2 2" xfId="1129" xr:uid="{00000000-0005-0000-0000-000067040000}"/>
    <cellStyle name="Millares 6 2 2 3" xfId="1130" xr:uid="{00000000-0005-0000-0000-000068040000}"/>
    <cellStyle name="Millares 6 2 2 3 2" xfId="1131" xr:uid="{00000000-0005-0000-0000-000069040000}"/>
    <cellStyle name="Millares 6 2 2 4" xfId="1132" xr:uid="{00000000-0005-0000-0000-00006A040000}"/>
    <cellStyle name="Millares 6 2 2 4 2" xfId="1133" xr:uid="{00000000-0005-0000-0000-00006B040000}"/>
    <cellStyle name="Millares 6 2 2 5" xfId="1134" xr:uid="{00000000-0005-0000-0000-00006C040000}"/>
    <cellStyle name="Millares 6 2 2 6" xfId="1135" xr:uid="{00000000-0005-0000-0000-00006D040000}"/>
    <cellStyle name="Millares 6 2 2 7" xfId="2265" xr:uid="{C9D8508A-153C-42E3-997E-E18242DD6DDA}"/>
    <cellStyle name="Millares 6 2 3" xfId="1136" xr:uid="{00000000-0005-0000-0000-00006E040000}"/>
    <cellStyle name="Millares 6 2 3 2" xfId="1137" xr:uid="{00000000-0005-0000-0000-00006F040000}"/>
    <cellStyle name="Millares 6 2 3 2 2" xfId="1138" xr:uid="{00000000-0005-0000-0000-000070040000}"/>
    <cellStyle name="Millares 6 2 3 3" xfId="1139" xr:uid="{00000000-0005-0000-0000-000071040000}"/>
    <cellStyle name="Millares 6 2 3 3 2" xfId="1140" xr:uid="{00000000-0005-0000-0000-000072040000}"/>
    <cellStyle name="Millares 6 2 3 4" xfId="1141" xr:uid="{00000000-0005-0000-0000-000073040000}"/>
    <cellStyle name="Millares 6 2 4" xfId="1142" xr:uid="{00000000-0005-0000-0000-000074040000}"/>
    <cellStyle name="Millares 6 2 4 2" xfId="1143" xr:uid="{00000000-0005-0000-0000-000075040000}"/>
    <cellStyle name="Millares 6 2 5" xfId="1144" xr:uid="{00000000-0005-0000-0000-000076040000}"/>
    <cellStyle name="Millares 6 2 5 2" xfId="1145" xr:uid="{00000000-0005-0000-0000-000077040000}"/>
    <cellStyle name="Millares 6 2 6" xfId="1146" xr:uid="{00000000-0005-0000-0000-000078040000}"/>
    <cellStyle name="Millares 6 2 6 2" xfId="1147" xr:uid="{00000000-0005-0000-0000-000079040000}"/>
    <cellStyle name="Millares 6 2 7" xfId="1148" xr:uid="{00000000-0005-0000-0000-00007A040000}"/>
    <cellStyle name="Millares 6 2 7 2" xfId="1149" xr:uid="{00000000-0005-0000-0000-00007B040000}"/>
    <cellStyle name="Millares 6 2 8" xfId="1150" xr:uid="{00000000-0005-0000-0000-00007C040000}"/>
    <cellStyle name="Millares 6 2 9" xfId="1151" xr:uid="{00000000-0005-0000-0000-00007D040000}"/>
    <cellStyle name="Millares 6 3" xfId="1152" xr:uid="{00000000-0005-0000-0000-00007E040000}"/>
    <cellStyle name="Millares 6 3 2" xfId="1153" xr:uid="{00000000-0005-0000-0000-00007F040000}"/>
    <cellStyle name="Millares 6 3 2 2" xfId="1154" xr:uid="{00000000-0005-0000-0000-000080040000}"/>
    <cellStyle name="Millares 6 3 3" xfId="1155" xr:uid="{00000000-0005-0000-0000-000081040000}"/>
    <cellStyle name="Millares 6 3 3 2" xfId="1156" xr:uid="{00000000-0005-0000-0000-000082040000}"/>
    <cellStyle name="Millares 6 3 4" xfId="1157" xr:uid="{00000000-0005-0000-0000-000083040000}"/>
    <cellStyle name="Millares 6 3 4 2" xfId="1158" xr:uid="{00000000-0005-0000-0000-000084040000}"/>
    <cellStyle name="Millares 6 3 5" xfId="1159" xr:uid="{00000000-0005-0000-0000-000085040000}"/>
    <cellStyle name="Millares 6 3 6" xfId="1160" xr:uid="{00000000-0005-0000-0000-000086040000}"/>
    <cellStyle name="Millares 6 3 7" xfId="2232" xr:uid="{DFABE7C4-EB2D-4AD2-B889-E456EAFCE03C}"/>
    <cellStyle name="Millares 6 4" xfId="1161" xr:uid="{00000000-0005-0000-0000-000087040000}"/>
    <cellStyle name="Millares 6 4 2" xfId="1162" xr:uid="{00000000-0005-0000-0000-000088040000}"/>
    <cellStyle name="Millares 6 4 2 2" xfId="1163" xr:uid="{00000000-0005-0000-0000-000089040000}"/>
    <cellStyle name="Millares 6 4 3" xfId="1164" xr:uid="{00000000-0005-0000-0000-00008A040000}"/>
    <cellStyle name="Millares 6 4 3 2" xfId="1165" xr:uid="{00000000-0005-0000-0000-00008B040000}"/>
    <cellStyle name="Millares 6 4 4" xfId="1166" xr:uid="{00000000-0005-0000-0000-00008C040000}"/>
    <cellStyle name="Millares 6 5" xfId="1167" xr:uid="{00000000-0005-0000-0000-00008D040000}"/>
    <cellStyle name="Millares 6 5 2" xfId="1168" xr:uid="{00000000-0005-0000-0000-00008E040000}"/>
    <cellStyle name="Millares 6 6" xfId="1169" xr:uid="{00000000-0005-0000-0000-00008F040000}"/>
    <cellStyle name="Millares 6 6 2" xfId="1170" xr:uid="{00000000-0005-0000-0000-000090040000}"/>
    <cellStyle name="Millares 6 7" xfId="1171" xr:uid="{00000000-0005-0000-0000-000091040000}"/>
    <cellStyle name="Millares 6 7 2" xfId="1172" xr:uid="{00000000-0005-0000-0000-000092040000}"/>
    <cellStyle name="Millares 6 8" xfId="1173" xr:uid="{00000000-0005-0000-0000-000093040000}"/>
    <cellStyle name="Millares 6 8 2" xfId="1174" xr:uid="{00000000-0005-0000-0000-000094040000}"/>
    <cellStyle name="Millares 6 9" xfId="1175" xr:uid="{00000000-0005-0000-0000-000095040000}"/>
    <cellStyle name="Millares 7" xfId="1176" xr:uid="{00000000-0005-0000-0000-000096040000}"/>
    <cellStyle name="Millares 7 10" xfId="1177" xr:uid="{00000000-0005-0000-0000-000097040000}"/>
    <cellStyle name="Millares 7 11" xfId="2166" xr:uid="{E8930002-9DC3-410A-8977-D2EB2EBD6D1F}"/>
    <cellStyle name="Millares 7 2" xfId="1178" xr:uid="{00000000-0005-0000-0000-000098040000}"/>
    <cellStyle name="Millares 7 2 10" xfId="2199" xr:uid="{1D040CBB-0A73-49DA-9796-5EDE8E61E4D6}"/>
    <cellStyle name="Millares 7 2 2" xfId="1179" xr:uid="{00000000-0005-0000-0000-000099040000}"/>
    <cellStyle name="Millares 7 2 2 2" xfId="1180" xr:uid="{00000000-0005-0000-0000-00009A040000}"/>
    <cellStyle name="Millares 7 2 2 2 2" xfId="1181" xr:uid="{00000000-0005-0000-0000-00009B040000}"/>
    <cellStyle name="Millares 7 2 2 3" xfId="1182" xr:uid="{00000000-0005-0000-0000-00009C040000}"/>
    <cellStyle name="Millares 7 2 2 3 2" xfId="1183" xr:uid="{00000000-0005-0000-0000-00009D040000}"/>
    <cellStyle name="Millares 7 2 2 4" xfId="1184" xr:uid="{00000000-0005-0000-0000-00009E040000}"/>
    <cellStyle name="Millares 7 2 2 4 2" xfId="1185" xr:uid="{00000000-0005-0000-0000-00009F040000}"/>
    <cellStyle name="Millares 7 2 2 5" xfId="1186" xr:uid="{00000000-0005-0000-0000-0000A0040000}"/>
    <cellStyle name="Millares 7 2 2 6" xfId="1187" xr:uid="{00000000-0005-0000-0000-0000A1040000}"/>
    <cellStyle name="Millares 7 2 2 7" xfId="2264" xr:uid="{ED994FD2-9D1E-4148-80C6-F263D8266137}"/>
    <cellStyle name="Millares 7 2 3" xfId="1188" xr:uid="{00000000-0005-0000-0000-0000A2040000}"/>
    <cellStyle name="Millares 7 2 3 2" xfId="1189" xr:uid="{00000000-0005-0000-0000-0000A3040000}"/>
    <cellStyle name="Millares 7 2 3 2 2" xfId="1190" xr:uid="{00000000-0005-0000-0000-0000A4040000}"/>
    <cellStyle name="Millares 7 2 3 3" xfId="1191" xr:uid="{00000000-0005-0000-0000-0000A5040000}"/>
    <cellStyle name="Millares 7 2 3 3 2" xfId="1192" xr:uid="{00000000-0005-0000-0000-0000A6040000}"/>
    <cellStyle name="Millares 7 2 3 4" xfId="1193" xr:uid="{00000000-0005-0000-0000-0000A7040000}"/>
    <cellStyle name="Millares 7 2 4" xfId="1194" xr:uid="{00000000-0005-0000-0000-0000A8040000}"/>
    <cellStyle name="Millares 7 2 4 2" xfId="1195" xr:uid="{00000000-0005-0000-0000-0000A9040000}"/>
    <cellStyle name="Millares 7 2 5" xfId="1196" xr:uid="{00000000-0005-0000-0000-0000AA040000}"/>
    <cellStyle name="Millares 7 2 5 2" xfId="1197" xr:uid="{00000000-0005-0000-0000-0000AB040000}"/>
    <cellStyle name="Millares 7 2 6" xfId="1198" xr:uid="{00000000-0005-0000-0000-0000AC040000}"/>
    <cellStyle name="Millares 7 2 6 2" xfId="1199" xr:uid="{00000000-0005-0000-0000-0000AD040000}"/>
    <cellStyle name="Millares 7 2 7" xfId="1200" xr:uid="{00000000-0005-0000-0000-0000AE040000}"/>
    <cellStyle name="Millares 7 2 7 2" xfId="1201" xr:uid="{00000000-0005-0000-0000-0000AF040000}"/>
    <cellStyle name="Millares 7 2 8" xfId="1202" xr:uid="{00000000-0005-0000-0000-0000B0040000}"/>
    <cellStyle name="Millares 7 2 9" xfId="1203" xr:uid="{00000000-0005-0000-0000-0000B1040000}"/>
    <cellStyle name="Millares 7 3" xfId="1204" xr:uid="{00000000-0005-0000-0000-0000B2040000}"/>
    <cellStyle name="Millares 7 3 2" xfId="1205" xr:uid="{00000000-0005-0000-0000-0000B3040000}"/>
    <cellStyle name="Millares 7 3 2 2" xfId="1206" xr:uid="{00000000-0005-0000-0000-0000B4040000}"/>
    <cellStyle name="Millares 7 3 3" xfId="1207" xr:uid="{00000000-0005-0000-0000-0000B5040000}"/>
    <cellStyle name="Millares 7 3 3 2" xfId="1208" xr:uid="{00000000-0005-0000-0000-0000B6040000}"/>
    <cellStyle name="Millares 7 3 4" xfId="1209" xr:uid="{00000000-0005-0000-0000-0000B7040000}"/>
    <cellStyle name="Millares 7 3 4 2" xfId="1210" xr:uid="{00000000-0005-0000-0000-0000B8040000}"/>
    <cellStyle name="Millares 7 3 5" xfId="1211" xr:uid="{00000000-0005-0000-0000-0000B9040000}"/>
    <cellStyle name="Millares 7 3 6" xfId="1212" xr:uid="{00000000-0005-0000-0000-0000BA040000}"/>
    <cellStyle name="Millares 7 3 7" xfId="2231" xr:uid="{318F82A3-9ADB-430C-B02B-5D77EB4C319F}"/>
    <cellStyle name="Millares 7 4" xfId="1213" xr:uid="{00000000-0005-0000-0000-0000BB040000}"/>
    <cellStyle name="Millares 7 4 2" xfId="1214" xr:uid="{00000000-0005-0000-0000-0000BC040000}"/>
    <cellStyle name="Millares 7 4 2 2" xfId="1215" xr:uid="{00000000-0005-0000-0000-0000BD040000}"/>
    <cellStyle name="Millares 7 4 3" xfId="1216" xr:uid="{00000000-0005-0000-0000-0000BE040000}"/>
    <cellStyle name="Millares 7 4 3 2" xfId="1217" xr:uid="{00000000-0005-0000-0000-0000BF040000}"/>
    <cellStyle name="Millares 7 4 4" xfId="1218" xr:uid="{00000000-0005-0000-0000-0000C0040000}"/>
    <cellStyle name="Millares 7 5" xfId="1219" xr:uid="{00000000-0005-0000-0000-0000C1040000}"/>
    <cellStyle name="Millares 7 5 2" xfId="1220" xr:uid="{00000000-0005-0000-0000-0000C2040000}"/>
    <cellStyle name="Millares 7 6" xfId="1221" xr:uid="{00000000-0005-0000-0000-0000C3040000}"/>
    <cellStyle name="Millares 7 6 2" xfId="1222" xr:uid="{00000000-0005-0000-0000-0000C4040000}"/>
    <cellStyle name="Millares 7 7" xfId="1223" xr:uid="{00000000-0005-0000-0000-0000C5040000}"/>
    <cellStyle name="Millares 7 7 2" xfId="1224" xr:uid="{00000000-0005-0000-0000-0000C6040000}"/>
    <cellStyle name="Millares 7 8" xfId="1225" xr:uid="{00000000-0005-0000-0000-0000C7040000}"/>
    <cellStyle name="Millares 7 8 2" xfId="1226" xr:uid="{00000000-0005-0000-0000-0000C8040000}"/>
    <cellStyle name="Millares 7 9" xfId="1227" xr:uid="{00000000-0005-0000-0000-0000C9040000}"/>
    <cellStyle name="Moneda [0] 2" xfId="1228" xr:uid="{00000000-0005-0000-0000-0000CA040000}"/>
    <cellStyle name="Moneda [0] 2 10" xfId="1229" xr:uid="{00000000-0005-0000-0000-0000CB040000}"/>
    <cellStyle name="Moneda [0] 2 11" xfId="1230" xr:uid="{00000000-0005-0000-0000-0000CC040000}"/>
    <cellStyle name="Moneda [0] 2 12" xfId="2160" xr:uid="{0FEE15F2-34D2-463E-8FC1-3CAF672D3E96}"/>
    <cellStyle name="Moneda [0] 2 2" xfId="1231" xr:uid="{00000000-0005-0000-0000-0000CD040000}"/>
    <cellStyle name="Moneda [0] 2 2 10" xfId="1232" xr:uid="{00000000-0005-0000-0000-0000CE040000}"/>
    <cellStyle name="Moneda [0] 2 2 11" xfId="2193" xr:uid="{665DD08A-3492-4428-ACD5-5A53F98C6BB3}"/>
    <cellStyle name="Moneda [0] 2 2 2" xfId="1233" xr:uid="{00000000-0005-0000-0000-0000CF040000}"/>
    <cellStyle name="Moneda [0] 2 2 2 2" xfId="1234" xr:uid="{00000000-0005-0000-0000-0000D0040000}"/>
    <cellStyle name="Moneda [0] 2 2 2 2 2" xfId="1235" xr:uid="{00000000-0005-0000-0000-0000D1040000}"/>
    <cellStyle name="Moneda [0] 2 2 2 3" xfId="1236" xr:uid="{00000000-0005-0000-0000-0000D2040000}"/>
    <cellStyle name="Moneda [0] 2 2 2 3 2" xfId="1237" xr:uid="{00000000-0005-0000-0000-0000D3040000}"/>
    <cellStyle name="Moneda [0] 2 2 2 4" xfId="1238" xr:uid="{00000000-0005-0000-0000-0000D4040000}"/>
    <cellStyle name="Moneda [0] 2 2 2 4 2" xfId="1239" xr:uid="{00000000-0005-0000-0000-0000D5040000}"/>
    <cellStyle name="Moneda [0] 2 2 2 5" xfId="1240" xr:uid="{00000000-0005-0000-0000-0000D6040000}"/>
    <cellStyle name="Moneda [0] 2 2 2 6" xfId="1241" xr:uid="{00000000-0005-0000-0000-0000D7040000}"/>
    <cellStyle name="Moneda [0] 2 2 2 7" xfId="2314" xr:uid="{14C2B8E8-3814-4831-95E7-8C4A08007C47}"/>
    <cellStyle name="Moneda [0] 2 2 3" xfId="1242" xr:uid="{00000000-0005-0000-0000-0000D8040000}"/>
    <cellStyle name="Moneda [0] 2 2 3 2" xfId="1243" xr:uid="{00000000-0005-0000-0000-0000D9040000}"/>
    <cellStyle name="Moneda [0] 2 2 3 2 2" xfId="1244" xr:uid="{00000000-0005-0000-0000-0000DA040000}"/>
    <cellStyle name="Moneda [0] 2 2 3 3" xfId="1245" xr:uid="{00000000-0005-0000-0000-0000DB040000}"/>
    <cellStyle name="Moneda [0] 2 2 3 3 2" xfId="1246" xr:uid="{00000000-0005-0000-0000-0000DC040000}"/>
    <cellStyle name="Moneda [0] 2 2 3 4" xfId="1247" xr:uid="{00000000-0005-0000-0000-0000DD040000}"/>
    <cellStyle name="Moneda [0] 2 2 3 4 2" xfId="1248" xr:uid="{00000000-0005-0000-0000-0000DE040000}"/>
    <cellStyle name="Moneda [0] 2 2 3 5" xfId="1249" xr:uid="{00000000-0005-0000-0000-0000DF040000}"/>
    <cellStyle name="Moneda [0] 2 2 3 6" xfId="1250" xr:uid="{00000000-0005-0000-0000-0000E0040000}"/>
    <cellStyle name="Moneda [0] 2 2 3 7" xfId="2258" xr:uid="{005D739D-4CA7-4DC3-808E-ECE517579488}"/>
    <cellStyle name="Moneda [0] 2 2 4" xfId="1251" xr:uid="{00000000-0005-0000-0000-0000E1040000}"/>
    <cellStyle name="Moneda [0] 2 2 4 2" xfId="1252" xr:uid="{00000000-0005-0000-0000-0000E2040000}"/>
    <cellStyle name="Moneda [0] 2 2 4 2 2" xfId="1253" xr:uid="{00000000-0005-0000-0000-0000E3040000}"/>
    <cellStyle name="Moneda [0] 2 2 4 3" xfId="1254" xr:uid="{00000000-0005-0000-0000-0000E4040000}"/>
    <cellStyle name="Moneda [0] 2 2 4 3 2" xfId="1255" xr:uid="{00000000-0005-0000-0000-0000E5040000}"/>
    <cellStyle name="Moneda [0] 2 2 4 4" xfId="1256" xr:uid="{00000000-0005-0000-0000-0000E6040000}"/>
    <cellStyle name="Moneda [0] 2 2 5" xfId="1257" xr:uid="{00000000-0005-0000-0000-0000E7040000}"/>
    <cellStyle name="Moneda [0] 2 2 5 2" xfId="1258" xr:uid="{00000000-0005-0000-0000-0000E8040000}"/>
    <cellStyle name="Moneda [0] 2 2 6" xfId="1259" xr:uid="{00000000-0005-0000-0000-0000E9040000}"/>
    <cellStyle name="Moneda [0] 2 2 6 2" xfId="1260" xr:uid="{00000000-0005-0000-0000-0000EA040000}"/>
    <cellStyle name="Moneda [0] 2 2 7" xfId="1261" xr:uid="{00000000-0005-0000-0000-0000EB040000}"/>
    <cellStyle name="Moneda [0] 2 2 7 2" xfId="1262" xr:uid="{00000000-0005-0000-0000-0000EC040000}"/>
    <cellStyle name="Moneda [0] 2 2 8" xfId="1263" xr:uid="{00000000-0005-0000-0000-0000ED040000}"/>
    <cellStyle name="Moneda [0] 2 2 8 2" xfId="1264" xr:uid="{00000000-0005-0000-0000-0000EE040000}"/>
    <cellStyle name="Moneda [0] 2 2 9" xfId="1265" xr:uid="{00000000-0005-0000-0000-0000EF040000}"/>
    <cellStyle name="Moneda [0] 2 3" xfId="1266" xr:uid="{00000000-0005-0000-0000-0000F0040000}"/>
    <cellStyle name="Moneda [0] 2 3 2" xfId="1267" xr:uid="{00000000-0005-0000-0000-0000F1040000}"/>
    <cellStyle name="Moneda [0] 2 3 2 2" xfId="1268" xr:uid="{00000000-0005-0000-0000-0000F2040000}"/>
    <cellStyle name="Moneda [0] 2 3 3" xfId="1269" xr:uid="{00000000-0005-0000-0000-0000F3040000}"/>
    <cellStyle name="Moneda [0] 2 3 3 2" xfId="1270" xr:uid="{00000000-0005-0000-0000-0000F4040000}"/>
    <cellStyle name="Moneda [0] 2 3 4" xfId="1271" xr:uid="{00000000-0005-0000-0000-0000F5040000}"/>
    <cellStyle name="Moneda [0] 2 3 4 2" xfId="1272" xr:uid="{00000000-0005-0000-0000-0000F6040000}"/>
    <cellStyle name="Moneda [0] 2 3 5" xfId="1273" xr:uid="{00000000-0005-0000-0000-0000F7040000}"/>
    <cellStyle name="Moneda [0] 2 3 6" xfId="1274" xr:uid="{00000000-0005-0000-0000-0000F8040000}"/>
    <cellStyle name="Moneda [0] 2 3 7" xfId="2299" xr:uid="{3A494AFA-B8F6-42EE-B669-0C5230852ABB}"/>
    <cellStyle name="Moneda [0] 2 4" xfId="1275" xr:uid="{00000000-0005-0000-0000-0000F9040000}"/>
    <cellStyle name="Moneda [0] 2 4 2" xfId="1276" xr:uid="{00000000-0005-0000-0000-0000FA040000}"/>
    <cellStyle name="Moneda [0] 2 4 2 2" xfId="1277" xr:uid="{00000000-0005-0000-0000-0000FB040000}"/>
    <cellStyle name="Moneda [0] 2 4 3" xfId="1278" xr:uid="{00000000-0005-0000-0000-0000FC040000}"/>
    <cellStyle name="Moneda [0] 2 4 3 2" xfId="1279" xr:uid="{00000000-0005-0000-0000-0000FD040000}"/>
    <cellStyle name="Moneda [0] 2 4 4" xfId="1280" xr:uid="{00000000-0005-0000-0000-0000FE040000}"/>
    <cellStyle name="Moneda [0] 2 4 4 2" xfId="1281" xr:uid="{00000000-0005-0000-0000-0000FF040000}"/>
    <cellStyle name="Moneda [0] 2 4 5" xfId="1282" xr:uid="{00000000-0005-0000-0000-000000050000}"/>
    <cellStyle name="Moneda [0] 2 4 6" xfId="1283" xr:uid="{00000000-0005-0000-0000-000001050000}"/>
    <cellStyle name="Moneda [0] 2 4 7" xfId="2225" xr:uid="{F9FEAA3E-A365-413A-BD70-4B2500A3E6EF}"/>
    <cellStyle name="Moneda [0] 2 5" xfId="1284" xr:uid="{00000000-0005-0000-0000-000002050000}"/>
    <cellStyle name="Moneda [0] 2 5 2" xfId="1285" xr:uid="{00000000-0005-0000-0000-000003050000}"/>
    <cellStyle name="Moneda [0] 2 5 2 2" xfId="1286" xr:uid="{00000000-0005-0000-0000-000004050000}"/>
    <cellStyle name="Moneda [0] 2 5 3" xfId="1287" xr:uid="{00000000-0005-0000-0000-000005050000}"/>
    <cellStyle name="Moneda [0] 2 5 3 2" xfId="1288" xr:uid="{00000000-0005-0000-0000-000006050000}"/>
    <cellStyle name="Moneda [0] 2 5 4" xfId="1289" xr:uid="{00000000-0005-0000-0000-000007050000}"/>
    <cellStyle name="Moneda [0] 2 6" xfId="1290" xr:uid="{00000000-0005-0000-0000-000008050000}"/>
    <cellStyle name="Moneda [0] 2 6 2" xfId="1291" xr:uid="{00000000-0005-0000-0000-000009050000}"/>
    <cellStyle name="Moneda [0] 2 7" xfId="1292" xr:uid="{00000000-0005-0000-0000-00000A050000}"/>
    <cellStyle name="Moneda [0] 2 7 2" xfId="1293" xr:uid="{00000000-0005-0000-0000-00000B050000}"/>
    <cellStyle name="Moneda [0] 2 8" xfId="1294" xr:uid="{00000000-0005-0000-0000-00000C050000}"/>
    <cellStyle name="Moneda [0] 2 8 2" xfId="1295" xr:uid="{00000000-0005-0000-0000-00000D050000}"/>
    <cellStyle name="Moneda [0] 2 9" xfId="1296" xr:uid="{00000000-0005-0000-0000-00000E050000}"/>
    <cellStyle name="Moneda [0] 2 9 2" xfId="1297" xr:uid="{00000000-0005-0000-0000-00000F050000}"/>
    <cellStyle name="Moneda [0] 3" xfId="1298" xr:uid="{00000000-0005-0000-0000-000010050000}"/>
    <cellStyle name="Moneda [0] 3 10" xfId="1299" xr:uid="{00000000-0005-0000-0000-000011050000}"/>
    <cellStyle name="Moneda [0] 3 11" xfId="2149" xr:uid="{A6EA6F89-84A3-4EC6-AF7A-46826CAECC05}"/>
    <cellStyle name="Moneda [0] 3 2" xfId="1300" xr:uid="{00000000-0005-0000-0000-000012050000}"/>
    <cellStyle name="Moneda [0] 3 2 10" xfId="2182" xr:uid="{63C2299C-FBC7-441A-81B7-D846C1B12372}"/>
    <cellStyle name="Moneda [0] 3 2 2" xfId="1301" xr:uid="{00000000-0005-0000-0000-000013050000}"/>
    <cellStyle name="Moneda [0] 3 2 2 2" xfId="1302" xr:uid="{00000000-0005-0000-0000-000014050000}"/>
    <cellStyle name="Moneda [0] 3 2 2 2 2" xfId="1303" xr:uid="{00000000-0005-0000-0000-000015050000}"/>
    <cellStyle name="Moneda [0] 3 2 2 3" xfId="1304" xr:uid="{00000000-0005-0000-0000-000016050000}"/>
    <cellStyle name="Moneda [0] 3 2 2 3 2" xfId="1305" xr:uid="{00000000-0005-0000-0000-000017050000}"/>
    <cellStyle name="Moneda [0] 3 2 2 4" xfId="1306" xr:uid="{00000000-0005-0000-0000-000018050000}"/>
    <cellStyle name="Moneda [0] 3 2 2 4 2" xfId="1307" xr:uid="{00000000-0005-0000-0000-000019050000}"/>
    <cellStyle name="Moneda [0] 3 2 2 5" xfId="1308" xr:uid="{00000000-0005-0000-0000-00001A050000}"/>
    <cellStyle name="Moneda [0] 3 2 2 6" xfId="1309" xr:uid="{00000000-0005-0000-0000-00001B050000}"/>
    <cellStyle name="Moneda [0] 3 2 2 7" xfId="2247" xr:uid="{B7DC77C8-162A-4774-9DC0-8FB3A6D43CF9}"/>
    <cellStyle name="Moneda [0] 3 2 3" xfId="1310" xr:uid="{00000000-0005-0000-0000-00001C050000}"/>
    <cellStyle name="Moneda [0] 3 2 3 2" xfId="1311" xr:uid="{00000000-0005-0000-0000-00001D050000}"/>
    <cellStyle name="Moneda [0] 3 2 3 2 2" xfId="1312" xr:uid="{00000000-0005-0000-0000-00001E050000}"/>
    <cellStyle name="Moneda [0] 3 2 3 3" xfId="1313" xr:uid="{00000000-0005-0000-0000-00001F050000}"/>
    <cellStyle name="Moneda [0] 3 2 3 3 2" xfId="1314" xr:uid="{00000000-0005-0000-0000-000020050000}"/>
    <cellStyle name="Moneda [0] 3 2 3 4" xfId="1315" xr:uid="{00000000-0005-0000-0000-000021050000}"/>
    <cellStyle name="Moneda [0] 3 2 4" xfId="1316" xr:uid="{00000000-0005-0000-0000-000022050000}"/>
    <cellStyle name="Moneda [0] 3 2 4 2" xfId="1317" xr:uid="{00000000-0005-0000-0000-000023050000}"/>
    <cellStyle name="Moneda [0] 3 2 5" xfId="1318" xr:uid="{00000000-0005-0000-0000-000024050000}"/>
    <cellStyle name="Moneda [0] 3 2 5 2" xfId="1319" xr:uid="{00000000-0005-0000-0000-000025050000}"/>
    <cellStyle name="Moneda [0] 3 2 6" xfId="1320" xr:uid="{00000000-0005-0000-0000-000026050000}"/>
    <cellStyle name="Moneda [0] 3 2 6 2" xfId="1321" xr:uid="{00000000-0005-0000-0000-000027050000}"/>
    <cellStyle name="Moneda [0] 3 2 7" xfId="1322" xr:uid="{00000000-0005-0000-0000-000028050000}"/>
    <cellStyle name="Moneda [0] 3 2 7 2" xfId="1323" xr:uid="{00000000-0005-0000-0000-000029050000}"/>
    <cellStyle name="Moneda [0] 3 2 8" xfId="1324" xr:uid="{00000000-0005-0000-0000-00002A050000}"/>
    <cellStyle name="Moneda [0] 3 2 9" xfId="1325" xr:uid="{00000000-0005-0000-0000-00002B050000}"/>
    <cellStyle name="Moneda [0] 3 3" xfId="1326" xr:uid="{00000000-0005-0000-0000-00002C050000}"/>
    <cellStyle name="Moneda [0] 3 3 2" xfId="1327" xr:uid="{00000000-0005-0000-0000-00002D050000}"/>
    <cellStyle name="Moneda [0] 3 3 2 2" xfId="1328" xr:uid="{00000000-0005-0000-0000-00002E050000}"/>
    <cellStyle name="Moneda [0] 3 3 3" xfId="1329" xr:uid="{00000000-0005-0000-0000-00002F050000}"/>
    <cellStyle name="Moneda [0] 3 3 3 2" xfId="1330" xr:uid="{00000000-0005-0000-0000-000030050000}"/>
    <cellStyle name="Moneda [0] 3 3 4" xfId="1331" xr:uid="{00000000-0005-0000-0000-000031050000}"/>
    <cellStyle name="Moneda [0] 3 3 4 2" xfId="1332" xr:uid="{00000000-0005-0000-0000-000032050000}"/>
    <cellStyle name="Moneda [0] 3 3 5" xfId="1333" xr:uid="{00000000-0005-0000-0000-000033050000}"/>
    <cellStyle name="Moneda [0] 3 3 6" xfId="1334" xr:uid="{00000000-0005-0000-0000-000034050000}"/>
    <cellStyle name="Moneda [0] 3 3 7" xfId="2214" xr:uid="{4768D9AF-18E1-49B4-80C2-856D7A75B025}"/>
    <cellStyle name="Moneda [0] 3 4" xfId="1335" xr:uid="{00000000-0005-0000-0000-000035050000}"/>
    <cellStyle name="Moneda [0] 3 4 2" xfId="1336" xr:uid="{00000000-0005-0000-0000-000036050000}"/>
    <cellStyle name="Moneda [0] 3 4 2 2" xfId="1337" xr:uid="{00000000-0005-0000-0000-000037050000}"/>
    <cellStyle name="Moneda [0] 3 4 3" xfId="1338" xr:uid="{00000000-0005-0000-0000-000038050000}"/>
    <cellStyle name="Moneda [0] 3 4 3 2" xfId="1339" xr:uid="{00000000-0005-0000-0000-000039050000}"/>
    <cellStyle name="Moneda [0] 3 4 4" xfId="1340" xr:uid="{00000000-0005-0000-0000-00003A050000}"/>
    <cellStyle name="Moneda [0] 3 5" xfId="1341" xr:uid="{00000000-0005-0000-0000-00003B050000}"/>
    <cellStyle name="Moneda [0] 3 5 2" xfId="1342" xr:uid="{00000000-0005-0000-0000-00003C050000}"/>
    <cellStyle name="Moneda [0] 3 6" xfId="1343" xr:uid="{00000000-0005-0000-0000-00003D050000}"/>
    <cellStyle name="Moneda [0] 3 6 2" xfId="1344" xr:uid="{00000000-0005-0000-0000-00003E050000}"/>
    <cellStyle name="Moneda [0] 3 7" xfId="1345" xr:uid="{00000000-0005-0000-0000-00003F050000}"/>
    <cellStyle name="Moneda [0] 3 7 2" xfId="1346" xr:uid="{00000000-0005-0000-0000-000040050000}"/>
    <cellStyle name="Moneda [0] 3 8" xfId="1347" xr:uid="{00000000-0005-0000-0000-000041050000}"/>
    <cellStyle name="Moneda [0] 3 8 2" xfId="1348" xr:uid="{00000000-0005-0000-0000-000042050000}"/>
    <cellStyle name="Moneda [0] 3 9" xfId="1349" xr:uid="{00000000-0005-0000-0000-000043050000}"/>
    <cellStyle name="Moneda 10" xfId="1350" xr:uid="{00000000-0005-0000-0000-000044050000}"/>
    <cellStyle name="Moneda 10 10" xfId="1351" xr:uid="{00000000-0005-0000-0000-000045050000}"/>
    <cellStyle name="Moneda 10 11" xfId="2170" xr:uid="{3517FD5D-B043-40B2-8ED2-A4341A1C7169}"/>
    <cellStyle name="Moneda 10 2" xfId="1352" xr:uid="{00000000-0005-0000-0000-000046050000}"/>
    <cellStyle name="Moneda 10 2 10" xfId="2203" xr:uid="{83BBE248-173E-4439-9DF3-3A466CC57E20}"/>
    <cellStyle name="Moneda 10 2 2" xfId="1353" xr:uid="{00000000-0005-0000-0000-000047050000}"/>
    <cellStyle name="Moneda 10 2 2 2" xfId="1354" xr:uid="{00000000-0005-0000-0000-000048050000}"/>
    <cellStyle name="Moneda 10 2 2 2 2" xfId="1355" xr:uid="{00000000-0005-0000-0000-000049050000}"/>
    <cellStyle name="Moneda 10 2 2 3" xfId="1356" xr:uid="{00000000-0005-0000-0000-00004A050000}"/>
    <cellStyle name="Moneda 10 2 2 3 2" xfId="1357" xr:uid="{00000000-0005-0000-0000-00004B050000}"/>
    <cellStyle name="Moneda 10 2 2 4" xfId="1358" xr:uid="{00000000-0005-0000-0000-00004C050000}"/>
    <cellStyle name="Moneda 10 2 2 4 2" xfId="1359" xr:uid="{00000000-0005-0000-0000-00004D050000}"/>
    <cellStyle name="Moneda 10 2 2 5" xfId="1360" xr:uid="{00000000-0005-0000-0000-00004E050000}"/>
    <cellStyle name="Moneda 10 2 2 6" xfId="1361" xr:uid="{00000000-0005-0000-0000-00004F050000}"/>
    <cellStyle name="Moneda 10 2 2 7" xfId="2268" xr:uid="{3F194F57-F982-48C1-862F-4A357FBF7031}"/>
    <cellStyle name="Moneda 10 2 3" xfId="1362" xr:uid="{00000000-0005-0000-0000-000050050000}"/>
    <cellStyle name="Moneda 10 2 3 2" xfId="1363" xr:uid="{00000000-0005-0000-0000-000051050000}"/>
    <cellStyle name="Moneda 10 2 3 2 2" xfId="1364" xr:uid="{00000000-0005-0000-0000-000052050000}"/>
    <cellStyle name="Moneda 10 2 3 3" xfId="1365" xr:uid="{00000000-0005-0000-0000-000053050000}"/>
    <cellStyle name="Moneda 10 2 3 3 2" xfId="1366" xr:uid="{00000000-0005-0000-0000-000054050000}"/>
    <cellStyle name="Moneda 10 2 3 4" xfId="1367" xr:uid="{00000000-0005-0000-0000-000055050000}"/>
    <cellStyle name="Moneda 10 2 4" xfId="1368" xr:uid="{00000000-0005-0000-0000-000056050000}"/>
    <cellStyle name="Moneda 10 2 4 2" xfId="1369" xr:uid="{00000000-0005-0000-0000-000057050000}"/>
    <cellStyle name="Moneda 10 2 5" xfId="1370" xr:uid="{00000000-0005-0000-0000-000058050000}"/>
    <cellStyle name="Moneda 10 2 5 2" xfId="1371" xr:uid="{00000000-0005-0000-0000-000059050000}"/>
    <cellStyle name="Moneda 10 2 6" xfId="1372" xr:uid="{00000000-0005-0000-0000-00005A050000}"/>
    <cellStyle name="Moneda 10 2 6 2" xfId="1373" xr:uid="{00000000-0005-0000-0000-00005B050000}"/>
    <cellStyle name="Moneda 10 2 7" xfId="1374" xr:uid="{00000000-0005-0000-0000-00005C050000}"/>
    <cellStyle name="Moneda 10 2 7 2" xfId="1375" xr:uid="{00000000-0005-0000-0000-00005D050000}"/>
    <cellStyle name="Moneda 10 2 8" xfId="1376" xr:uid="{00000000-0005-0000-0000-00005E050000}"/>
    <cellStyle name="Moneda 10 2 9" xfId="1377" xr:uid="{00000000-0005-0000-0000-00005F050000}"/>
    <cellStyle name="Moneda 10 3" xfId="1378" xr:uid="{00000000-0005-0000-0000-000060050000}"/>
    <cellStyle name="Moneda 10 3 2" xfId="1379" xr:uid="{00000000-0005-0000-0000-000061050000}"/>
    <cellStyle name="Moneda 10 3 2 2" xfId="1380" xr:uid="{00000000-0005-0000-0000-000062050000}"/>
    <cellStyle name="Moneda 10 3 3" xfId="1381" xr:uid="{00000000-0005-0000-0000-000063050000}"/>
    <cellStyle name="Moneda 10 3 3 2" xfId="1382" xr:uid="{00000000-0005-0000-0000-000064050000}"/>
    <cellStyle name="Moneda 10 3 4" xfId="1383" xr:uid="{00000000-0005-0000-0000-000065050000}"/>
    <cellStyle name="Moneda 10 3 4 2" xfId="1384" xr:uid="{00000000-0005-0000-0000-000066050000}"/>
    <cellStyle name="Moneda 10 3 5" xfId="1385" xr:uid="{00000000-0005-0000-0000-000067050000}"/>
    <cellStyle name="Moneda 10 3 6" xfId="1386" xr:uid="{00000000-0005-0000-0000-000068050000}"/>
    <cellStyle name="Moneda 10 3 7" xfId="2235" xr:uid="{E9BB3637-E992-4C4E-99BE-137E13B2CB75}"/>
    <cellStyle name="Moneda 10 4" xfId="1387" xr:uid="{00000000-0005-0000-0000-000069050000}"/>
    <cellStyle name="Moneda 10 4 2" xfId="1388" xr:uid="{00000000-0005-0000-0000-00006A050000}"/>
    <cellStyle name="Moneda 10 4 2 2" xfId="1389" xr:uid="{00000000-0005-0000-0000-00006B050000}"/>
    <cellStyle name="Moneda 10 4 3" xfId="1390" xr:uid="{00000000-0005-0000-0000-00006C050000}"/>
    <cellStyle name="Moneda 10 4 3 2" xfId="1391" xr:uid="{00000000-0005-0000-0000-00006D050000}"/>
    <cellStyle name="Moneda 10 4 4" xfId="1392" xr:uid="{00000000-0005-0000-0000-00006E050000}"/>
    <cellStyle name="Moneda 10 5" xfId="1393" xr:uid="{00000000-0005-0000-0000-00006F050000}"/>
    <cellStyle name="Moneda 10 5 2" xfId="1394" xr:uid="{00000000-0005-0000-0000-000070050000}"/>
    <cellStyle name="Moneda 10 6" xfId="1395" xr:uid="{00000000-0005-0000-0000-000071050000}"/>
    <cellStyle name="Moneda 10 6 2" xfId="1396" xr:uid="{00000000-0005-0000-0000-000072050000}"/>
    <cellStyle name="Moneda 10 7" xfId="1397" xr:uid="{00000000-0005-0000-0000-000073050000}"/>
    <cellStyle name="Moneda 10 7 2" xfId="1398" xr:uid="{00000000-0005-0000-0000-000074050000}"/>
    <cellStyle name="Moneda 10 8" xfId="1399" xr:uid="{00000000-0005-0000-0000-000075050000}"/>
    <cellStyle name="Moneda 10 8 2" xfId="1400" xr:uid="{00000000-0005-0000-0000-000076050000}"/>
    <cellStyle name="Moneda 10 9" xfId="1401" xr:uid="{00000000-0005-0000-0000-000077050000}"/>
    <cellStyle name="Moneda 11" xfId="1402" xr:uid="{00000000-0005-0000-0000-000078050000}"/>
    <cellStyle name="Moneda 11 10" xfId="1403" xr:uid="{00000000-0005-0000-0000-000079050000}"/>
    <cellStyle name="Moneda 11 11" xfId="2164" xr:uid="{72B3A713-0737-4FCE-B0CD-6836273B3110}"/>
    <cellStyle name="Moneda 11 2" xfId="1404" xr:uid="{00000000-0005-0000-0000-00007A050000}"/>
    <cellStyle name="Moneda 11 2 10" xfId="2197" xr:uid="{A119AECA-A135-4E86-BE14-57DA7B9E1C97}"/>
    <cellStyle name="Moneda 11 2 2" xfId="1405" xr:uid="{00000000-0005-0000-0000-00007B050000}"/>
    <cellStyle name="Moneda 11 2 2 2" xfId="1406" xr:uid="{00000000-0005-0000-0000-00007C050000}"/>
    <cellStyle name="Moneda 11 2 2 2 2" xfId="1407" xr:uid="{00000000-0005-0000-0000-00007D050000}"/>
    <cellStyle name="Moneda 11 2 2 3" xfId="1408" xr:uid="{00000000-0005-0000-0000-00007E050000}"/>
    <cellStyle name="Moneda 11 2 2 3 2" xfId="1409" xr:uid="{00000000-0005-0000-0000-00007F050000}"/>
    <cellStyle name="Moneda 11 2 2 4" xfId="1410" xr:uid="{00000000-0005-0000-0000-000080050000}"/>
    <cellStyle name="Moneda 11 2 2 4 2" xfId="1411" xr:uid="{00000000-0005-0000-0000-000081050000}"/>
    <cellStyle name="Moneda 11 2 2 5" xfId="1412" xr:uid="{00000000-0005-0000-0000-000082050000}"/>
    <cellStyle name="Moneda 11 2 2 6" xfId="1413" xr:uid="{00000000-0005-0000-0000-000083050000}"/>
    <cellStyle name="Moneda 11 2 2 7" xfId="2262" xr:uid="{34F8BE13-77C2-46A6-AECD-D21A09E0DB22}"/>
    <cellStyle name="Moneda 11 2 3" xfId="1414" xr:uid="{00000000-0005-0000-0000-000084050000}"/>
    <cellStyle name="Moneda 11 2 3 2" xfId="1415" xr:uid="{00000000-0005-0000-0000-000085050000}"/>
    <cellStyle name="Moneda 11 2 3 2 2" xfId="1416" xr:uid="{00000000-0005-0000-0000-000086050000}"/>
    <cellStyle name="Moneda 11 2 3 3" xfId="1417" xr:uid="{00000000-0005-0000-0000-000087050000}"/>
    <cellStyle name="Moneda 11 2 3 3 2" xfId="1418" xr:uid="{00000000-0005-0000-0000-000088050000}"/>
    <cellStyle name="Moneda 11 2 3 4" xfId="1419" xr:uid="{00000000-0005-0000-0000-000089050000}"/>
    <cellStyle name="Moneda 11 2 4" xfId="1420" xr:uid="{00000000-0005-0000-0000-00008A050000}"/>
    <cellStyle name="Moneda 11 2 4 2" xfId="1421" xr:uid="{00000000-0005-0000-0000-00008B050000}"/>
    <cellStyle name="Moneda 11 2 5" xfId="1422" xr:uid="{00000000-0005-0000-0000-00008C050000}"/>
    <cellStyle name="Moneda 11 2 5 2" xfId="1423" xr:uid="{00000000-0005-0000-0000-00008D050000}"/>
    <cellStyle name="Moneda 11 2 6" xfId="1424" xr:uid="{00000000-0005-0000-0000-00008E050000}"/>
    <cellStyle name="Moneda 11 2 6 2" xfId="1425" xr:uid="{00000000-0005-0000-0000-00008F050000}"/>
    <cellStyle name="Moneda 11 2 7" xfId="1426" xr:uid="{00000000-0005-0000-0000-000090050000}"/>
    <cellStyle name="Moneda 11 2 7 2" xfId="1427" xr:uid="{00000000-0005-0000-0000-000091050000}"/>
    <cellStyle name="Moneda 11 2 8" xfId="1428" xr:uid="{00000000-0005-0000-0000-000092050000}"/>
    <cellStyle name="Moneda 11 2 9" xfId="1429" xr:uid="{00000000-0005-0000-0000-000093050000}"/>
    <cellStyle name="Moneda 11 3" xfId="1430" xr:uid="{00000000-0005-0000-0000-000094050000}"/>
    <cellStyle name="Moneda 11 3 2" xfId="1431" xr:uid="{00000000-0005-0000-0000-000095050000}"/>
    <cellStyle name="Moneda 11 3 2 2" xfId="1432" xr:uid="{00000000-0005-0000-0000-000096050000}"/>
    <cellStyle name="Moneda 11 3 3" xfId="1433" xr:uid="{00000000-0005-0000-0000-000097050000}"/>
    <cellStyle name="Moneda 11 3 3 2" xfId="1434" xr:uid="{00000000-0005-0000-0000-000098050000}"/>
    <cellStyle name="Moneda 11 3 4" xfId="1435" xr:uid="{00000000-0005-0000-0000-000099050000}"/>
    <cellStyle name="Moneda 11 3 4 2" xfId="1436" xr:uid="{00000000-0005-0000-0000-00009A050000}"/>
    <cellStyle name="Moneda 11 3 5" xfId="1437" xr:uid="{00000000-0005-0000-0000-00009B050000}"/>
    <cellStyle name="Moneda 11 3 6" xfId="1438" xr:uid="{00000000-0005-0000-0000-00009C050000}"/>
    <cellStyle name="Moneda 11 3 7" xfId="2229" xr:uid="{BB683777-DD55-4124-A8A6-3BE159865D76}"/>
    <cellStyle name="Moneda 11 4" xfId="1439" xr:uid="{00000000-0005-0000-0000-00009D050000}"/>
    <cellStyle name="Moneda 11 4 2" xfId="1440" xr:uid="{00000000-0005-0000-0000-00009E050000}"/>
    <cellStyle name="Moneda 11 4 2 2" xfId="1441" xr:uid="{00000000-0005-0000-0000-00009F050000}"/>
    <cellStyle name="Moneda 11 4 3" xfId="1442" xr:uid="{00000000-0005-0000-0000-0000A0050000}"/>
    <cellStyle name="Moneda 11 4 3 2" xfId="1443" xr:uid="{00000000-0005-0000-0000-0000A1050000}"/>
    <cellStyle name="Moneda 11 4 4" xfId="1444" xr:uid="{00000000-0005-0000-0000-0000A2050000}"/>
    <cellStyle name="Moneda 11 5" xfId="1445" xr:uid="{00000000-0005-0000-0000-0000A3050000}"/>
    <cellStyle name="Moneda 11 5 2" xfId="1446" xr:uid="{00000000-0005-0000-0000-0000A4050000}"/>
    <cellStyle name="Moneda 11 6" xfId="1447" xr:uid="{00000000-0005-0000-0000-0000A5050000}"/>
    <cellStyle name="Moneda 11 6 2" xfId="1448" xr:uid="{00000000-0005-0000-0000-0000A6050000}"/>
    <cellStyle name="Moneda 11 7" xfId="1449" xr:uid="{00000000-0005-0000-0000-0000A7050000}"/>
    <cellStyle name="Moneda 11 7 2" xfId="1450" xr:uid="{00000000-0005-0000-0000-0000A8050000}"/>
    <cellStyle name="Moneda 11 8" xfId="1451" xr:uid="{00000000-0005-0000-0000-0000A9050000}"/>
    <cellStyle name="Moneda 11 8 2" xfId="1452" xr:uid="{00000000-0005-0000-0000-0000AA050000}"/>
    <cellStyle name="Moneda 11 9" xfId="1453" xr:uid="{00000000-0005-0000-0000-0000AB050000}"/>
    <cellStyle name="Moneda 12" xfId="1454" xr:uid="{00000000-0005-0000-0000-0000AC050000}"/>
    <cellStyle name="Moneda 12 2" xfId="2145" xr:uid="{37BC9740-71FF-4708-82B2-53B75B3940B5}"/>
    <cellStyle name="Moneda 13" xfId="1455" xr:uid="{00000000-0005-0000-0000-0000AD050000}"/>
    <cellStyle name="Moneda 13 10" xfId="2171" xr:uid="{87C5BDB4-BD46-439A-AF3A-9CFC105F3EBE}"/>
    <cellStyle name="Moneda 13 2" xfId="1456" xr:uid="{00000000-0005-0000-0000-0000AE050000}"/>
    <cellStyle name="Moneda 13 2 2" xfId="1457" xr:uid="{00000000-0005-0000-0000-0000AF050000}"/>
    <cellStyle name="Moneda 13 2 2 2" xfId="1458" xr:uid="{00000000-0005-0000-0000-0000B0050000}"/>
    <cellStyle name="Moneda 13 2 3" xfId="1459" xr:uid="{00000000-0005-0000-0000-0000B1050000}"/>
    <cellStyle name="Moneda 13 2 3 2" xfId="1460" xr:uid="{00000000-0005-0000-0000-0000B2050000}"/>
    <cellStyle name="Moneda 13 2 4" xfId="1461" xr:uid="{00000000-0005-0000-0000-0000B3050000}"/>
    <cellStyle name="Moneda 13 2 4 2" xfId="1462" xr:uid="{00000000-0005-0000-0000-0000B4050000}"/>
    <cellStyle name="Moneda 13 2 5" xfId="1463" xr:uid="{00000000-0005-0000-0000-0000B5050000}"/>
    <cellStyle name="Moneda 13 2 6" xfId="1464" xr:uid="{00000000-0005-0000-0000-0000B6050000}"/>
    <cellStyle name="Moneda 13 2 7" xfId="2236" xr:uid="{CEF1EDDF-8903-4D8D-BC8C-BF2E8317E5BF}"/>
    <cellStyle name="Moneda 13 3" xfId="1465" xr:uid="{00000000-0005-0000-0000-0000B7050000}"/>
    <cellStyle name="Moneda 13 3 2" xfId="1466" xr:uid="{00000000-0005-0000-0000-0000B8050000}"/>
    <cellStyle name="Moneda 13 3 2 2" xfId="1467" xr:uid="{00000000-0005-0000-0000-0000B9050000}"/>
    <cellStyle name="Moneda 13 3 3" xfId="1468" xr:uid="{00000000-0005-0000-0000-0000BA050000}"/>
    <cellStyle name="Moneda 13 3 3 2" xfId="1469" xr:uid="{00000000-0005-0000-0000-0000BB050000}"/>
    <cellStyle name="Moneda 13 3 4" xfId="1470" xr:uid="{00000000-0005-0000-0000-0000BC050000}"/>
    <cellStyle name="Moneda 13 4" xfId="1471" xr:uid="{00000000-0005-0000-0000-0000BD050000}"/>
    <cellStyle name="Moneda 13 4 2" xfId="1472" xr:uid="{00000000-0005-0000-0000-0000BE050000}"/>
    <cellStyle name="Moneda 13 5" xfId="1473" xr:uid="{00000000-0005-0000-0000-0000BF050000}"/>
    <cellStyle name="Moneda 13 5 2" xfId="1474" xr:uid="{00000000-0005-0000-0000-0000C0050000}"/>
    <cellStyle name="Moneda 13 6" xfId="1475" xr:uid="{00000000-0005-0000-0000-0000C1050000}"/>
    <cellStyle name="Moneda 13 6 2" xfId="1476" xr:uid="{00000000-0005-0000-0000-0000C2050000}"/>
    <cellStyle name="Moneda 13 7" xfId="1477" xr:uid="{00000000-0005-0000-0000-0000C3050000}"/>
    <cellStyle name="Moneda 13 7 2" xfId="1478" xr:uid="{00000000-0005-0000-0000-0000C4050000}"/>
    <cellStyle name="Moneda 13 8" xfId="1479" xr:uid="{00000000-0005-0000-0000-0000C5050000}"/>
    <cellStyle name="Moneda 13 9" xfId="1480" xr:uid="{00000000-0005-0000-0000-0000C6050000}"/>
    <cellStyle name="Moneda 14" xfId="1481" xr:uid="{00000000-0005-0000-0000-0000C7050000}"/>
    <cellStyle name="Moneda 2" xfId="1482" xr:uid="{00000000-0005-0000-0000-0000C8050000}"/>
    <cellStyle name="Moneda 2 2" xfId="2138" xr:uid="{B106A549-16F6-40DE-86BE-6E0036BDBC41}"/>
    <cellStyle name="Moneda 3" xfId="1483" xr:uid="{00000000-0005-0000-0000-0000C9050000}"/>
    <cellStyle name="Moneda 3 10" xfId="1484" xr:uid="{00000000-0005-0000-0000-0000CA050000}"/>
    <cellStyle name="Moneda 3 10 2" xfId="1485" xr:uid="{00000000-0005-0000-0000-0000CB050000}"/>
    <cellStyle name="Moneda 3 11" xfId="1486" xr:uid="{00000000-0005-0000-0000-0000CC050000}"/>
    <cellStyle name="Moneda 3 12" xfId="1487" xr:uid="{00000000-0005-0000-0000-0000CD050000}"/>
    <cellStyle name="Moneda 3 13" xfId="2139" xr:uid="{CBC80C01-AB92-4765-932C-DC522BCCE7E7}"/>
    <cellStyle name="Moneda 3 2" xfId="1488" xr:uid="{00000000-0005-0000-0000-0000CE050000}"/>
    <cellStyle name="Moneda 3 2 10" xfId="1489" xr:uid="{00000000-0005-0000-0000-0000CF050000}"/>
    <cellStyle name="Moneda 3 2 11" xfId="1490" xr:uid="{00000000-0005-0000-0000-0000D0050000}"/>
    <cellStyle name="Moneda 3 2 12" xfId="2157" xr:uid="{8C003F65-8827-4C12-A833-D20BE6F5D7DA}"/>
    <cellStyle name="Moneda 3 2 2" xfId="1491" xr:uid="{00000000-0005-0000-0000-0000D1050000}"/>
    <cellStyle name="Moneda 3 2 2 10" xfId="1492" xr:uid="{00000000-0005-0000-0000-0000D2050000}"/>
    <cellStyle name="Moneda 3 2 2 11" xfId="2190" xr:uid="{39D2968E-0956-4724-BFB7-82DCB86A2178}"/>
    <cellStyle name="Moneda 3 2 2 2" xfId="1493" xr:uid="{00000000-0005-0000-0000-0000D3050000}"/>
    <cellStyle name="Moneda 3 2 2 2 2" xfId="1494" xr:uid="{00000000-0005-0000-0000-0000D4050000}"/>
    <cellStyle name="Moneda 3 2 2 2 2 2" xfId="1495" xr:uid="{00000000-0005-0000-0000-0000D5050000}"/>
    <cellStyle name="Moneda 3 2 2 2 3" xfId="1496" xr:uid="{00000000-0005-0000-0000-0000D6050000}"/>
    <cellStyle name="Moneda 3 2 2 2 3 2" xfId="1497" xr:uid="{00000000-0005-0000-0000-0000D7050000}"/>
    <cellStyle name="Moneda 3 2 2 2 4" xfId="1498" xr:uid="{00000000-0005-0000-0000-0000D8050000}"/>
    <cellStyle name="Moneda 3 2 2 2 4 2" xfId="1499" xr:uid="{00000000-0005-0000-0000-0000D9050000}"/>
    <cellStyle name="Moneda 3 2 2 2 5" xfId="1500" xr:uid="{00000000-0005-0000-0000-0000DA050000}"/>
    <cellStyle name="Moneda 3 2 2 2 6" xfId="1501" xr:uid="{00000000-0005-0000-0000-0000DB050000}"/>
    <cellStyle name="Moneda 3 2 2 2 7" xfId="2311" xr:uid="{ADF88982-EDE6-4D41-AEDE-10CCE7F5E697}"/>
    <cellStyle name="Moneda 3 2 2 3" xfId="1502" xr:uid="{00000000-0005-0000-0000-0000DC050000}"/>
    <cellStyle name="Moneda 3 2 2 3 2" xfId="1503" xr:uid="{00000000-0005-0000-0000-0000DD050000}"/>
    <cellStyle name="Moneda 3 2 2 3 2 2" xfId="1504" xr:uid="{00000000-0005-0000-0000-0000DE050000}"/>
    <cellStyle name="Moneda 3 2 2 3 3" xfId="1505" xr:uid="{00000000-0005-0000-0000-0000DF050000}"/>
    <cellStyle name="Moneda 3 2 2 3 3 2" xfId="1506" xr:uid="{00000000-0005-0000-0000-0000E0050000}"/>
    <cellStyle name="Moneda 3 2 2 3 4" xfId="1507" xr:uid="{00000000-0005-0000-0000-0000E1050000}"/>
    <cellStyle name="Moneda 3 2 2 3 4 2" xfId="1508" xr:uid="{00000000-0005-0000-0000-0000E2050000}"/>
    <cellStyle name="Moneda 3 2 2 3 5" xfId="1509" xr:uid="{00000000-0005-0000-0000-0000E3050000}"/>
    <cellStyle name="Moneda 3 2 2 3 6" xfId="1510" xr:uid="{00000000-0005-0000-0000-0000E4050000}"/>
    <cellStyle name="Moneda 3 2 2 3 7" xfId="2255" xr:uid="{3AE786A2-6002-47E1-9FBA-BB37F26C4C1D}"/>
    <cellStyle name="Moneda 3 2 2 4" xfId="1511" xr:uid="{00000000-0005-0000-0000-0000E5050000}"/>
    <cellStyle name="Moneda 3 2 2 4 2" xfId="1512" xr:uid="{00000000-0005-0000-0000-0000E6050000}"/>
    <cellStyle name="Moneda 3 2 2 4 2 2" xfId="1513" xr:uid="{00000000-0005-0000-0000-0000E7050000}"/>
    <cellStyle name="Moneda 3 2 2 4 3" xfId="1514" xr:uid="{00000000-0005-0000-0000-0000E8050000}"/>
    <cellStyle name="Moneda 3 2 2 4 3 2" xfId="1515" xr:uid="{00000000-0005-0000-0000-0000E9050000}"/>
    <cellStyle name="Moneda 3 2 2 4 4" xfId="1516" xr:uid="{00000000-0005-0000-0000-0000EA050000}"/>
    <cellStyle name="Moneda 3 2 2 5" xfId="1517" xr:uid="{00000000-0005-0000-0000-0000EB050000}"/>
    <cellStyle name="Moneda 3 2 2 5 2" xfId="1518" xr:uid="{00000000-0005-0000-0000-0000EC050000}"/>
    <cellStyle name="Moneda 3 2 2 6" xfId="1519" xr:uid="{00000000-0005-0000-0000-0000ED050000}"/>
    <cellStyle name="Moneda 3 2 2 6 2" xfId="1520" xr:uid="{00000000-0005-0000-0000-0000EE050000}"/>
    <cellStyle name="Moneda 3 2 2 7" xfId="1521" xr:uid="{00000000-0005-0000-0000-0000EF050000}"/>
    <cellStyle name="Moneda 3 2 2 7 2" xfId="1522" xr:uid="{00000000-0005-0000-0000-0000F0050000}"/>
    <cellStyle name="Moneda 3 2 2 8" xfId="1523" xr:uid="{00000000-0005-0000-0000-0000F1050000}"/>
    <cellStyle name="Moneda 3 2 2 8 2" xfId="1524" xr:uid="{00000000-0005-0000-0000-0000F2050000}"/>
    <cellStyle name="Moneda 3 2 2 9" xfId="1525" xr:uid="{00000000-0005-0000-0000-0000F3050000}"/>
    <cellStyle name="Moneda 3 2 3" xfId="1526" xr:uid="{00000000-0005-0000-0000-0000F4050000}"/>
    <cellStyle name="Moneda 3 2 3 2" xfId="1527" xr:uid="{00000000-0005-0000-0000-0000F5050000}"/>
    <cellStyle name="Moneda 3 2 3 2 2" xfId="1528" xr:uid="{00000000-0005-0000-0000-0000F6050000}"/>
    <cellStyle name="Moneda 3 2 3 3" xfId="1529" xr:uid="{00000000-0005-0000-0000-0000F7050000}"/>
    <cellStyle name="Moneda 3 2 3 3 2" xfId="1530" xr:uid="{00000000-0005-0000-0000-0000F8050000}"/>
    <cellStyle name="Moneda 3 2 3 4" xfId="1531" xr:uid="{00000000-0005-0000-0000-0000F9050000}"/>
    <cellStyle name="Moneda 3 2 3 4 2" xfId="1532" xr:uid="{00000000-0005-0000-0000-0000FA050000}"/>
    <cellStyle name="Moneda 3 2 3 5" xfId="1533" xr:uid="{00000000-0005-0000-0000-0000FB050000}"/>
    <cellStyle name="Moneda 3 2 3 6" xfId="1534" xr:uid="{00000000-0005-0000-0000-0000FC050000}"/>
    <cellStyle name="Moneda 3 2 3 7" xfId="2296" xr:uid="{5561C239-D4DA-4DFF-9FF2-CC0A0975B40C}"/>
    <cellStyle name="Moneda 3 2 4" xfId="1535" xr:uid="{00000000-0005-0000-0000-0000FD050000}"/>
    <cellStyle name="Moneda 3 2 4 2" xfId="1536" xr:uid="{00000000-0005-0000-0000-0000FE050000}"/>
    <cellStyle name="Moneda 3 2 4 2 2" xfId="1537" xr:uid="{00000000-0005-0000-0000-0000FF050000}"/>
    <cellStyle name="Moneda 3 2 4 3" xfId="1538" xr:uid="{00000000-0005-0000-0000-000000060000}"/>
    <cellStyle name="Moneda 3 2 4 3 2" xfId="1539" xr:uid="{00000000-0005-0000-0000-000001060000}"/>
    <cellStyle name="Moneda 3 2 4 4" xfId="1540" xr:uid="{00000000-0005-0000-0000-000002060000}"/>
    <cellStyle name="Moneda 3 2 4 4 2" xfId="1541" xr:uid="{00000000-0005-0000-0000-000003060000}"/>
    <cellStyle name="Moneda 3 2 4 5" xfId="1542" xr:uid="{00000000-0005-0000-0000-000004060000}"/>
    <cellStyle name="Moneda 3 2 4 6" xfId="1543" xr:uid="{00000000-0005-0000-0000-000005060000}"/>
    <cellStyle name="Moneda 3 2 4 7" xfId="2222" xr:uid="{A07F813C-C8D6-433E-A317-B70947D52712}"/>
    <cellStyle name="Moneda 3 2 5" xfId="1544" xr:uid="{00000000-0005-0000-0000-000006060000}"/>
    <cellStyle name="Moneda 3 2 5 2" xfId="1545" xr:uid="{00000000-0005-0000-0000-000007060000}"/>
    <cellStyle name="Moneda 3 2 5 2 2" xfId="1546" xr:uid="{00000000-0005-0000-0000-000008060000}"/>
    <cellStyle name="Moneda 3 2 5 3" xfId="1547" xr:uid="{00000000-0005-0000-0000-000009060000}"/>
    <cellStyle name="Moneda 3 2 5 3 2" xfId="1548" xr:uid="{00000000-0005-0000-0000-00000A060000}"/>
    <cellStyle name="Moneda 3 2 5 4" xfId="1549" xr:uid="{00000000-0005-0000-0000-00000B060000}"/>
    <cellStyle name="Moneda 3 2 6" xfId="1550" xr:uid="{00000000-0005-0000-0000-00000C060000}"/>
    <cellStyle name="Moneda 3 2 6 2" xfId="1551" xr:uid="{00000000-0005-0000-0000-00000D060000}"/>
    <cellStyle name="Moneda 3 2 7" xfId="1552" xr:uid="{00000000-0005-0000-0000-00000E060000}"/>
    <cellStyle name="Moneda 3 2 7 2" xfId="1553" xr:uid="{00000000-0005-0000-0000-00000F060000}"/>
    <cellStyle name="Moneda 3 2 8" xfId="1554" xr:uid="{00000000-0005-0000-0000-000010060000}"/>
    <cellStyle name="Moneda 3 2 8 2" xfId="1555" xr:uid="{00000000-0005-0000-0000-000011060000}"/>
    <cellStyle name="Moneda 3 2 9" xfId="1556" xr:uid="{00000000-0005-0000-0000-000012060000}"/>
    <cellStyle name="Moneda 3 2 9 2" xfId="1557" xr:uid="{00000000-0005-0000-0000-000013060000}"/>
    <cellStyle name="Moneda 3 3" xfId="1558" xr:uid="{00000000-0005-0000-0000-000014060000}"/>
    <cellStyle name="Moneda 3 3 10" xfId="1559" xr:uid="{00000000-0005-0000-0000-000015060000}"/>
    <cellStyle name="Moneda 3 3 11" xfId="2146" xr:uid="{F27945D4-7B9F-4CB9-AFDF-7ACFADEEAA87}"/>
    <cellStyle name="Moneda 3 3 2" xfId="1560" xr:uid="{00000000-0005-0000-0000-000016060000}"/>
    <cellStyle name="Moneda 3 3 2 10" xfId="2179" xr:uid="{6667AA99-F625-494B-AF9F-E0A63D9C503B}"/>
    <cellStyle name="Moneda 3 3 2 2" xfId="1561" xr:uid="{00000000-0005-0000-0000-000017060000}"/>
    <cellStyle name="Moneda 3 3 2 2 2" xfId="1562" xr:uid="{00000000-0005-0000-0000-000018060000}"/>
    <cellStyle name="Moneda 3 3 2 2 2 2" xfId="1563" xr:uid="{00000000-0005-0000-0000-000019060000}"/>
    <cellStyle name="Moneda 3 3 2 2 3" xfId="1564" xr:uid="{00000000-0005-0000-0000-00001A060000}"/>
    <cellStyle name="Moneda 3 3 2 2 3 2" xfId="1565" xr:uid="{00000000-0005-0000-0000-00001B060000}"/>
    <cellStyle name="Moneda 3 3 2 2 4" xfId="1566" xr:uid="{00000000-0005-0000-0000-00001C060000}"/>
    <cellStyle name="Moneda 3 3 2 2 4 2" xfId="1567" xr:uid="{00000000-0005-0000-0000-00001D060000}"/>
    <cellStyle name="Moneda 3 3 2 2 5" xfId="1568" xr:uid="{00000000-0005-0000-0000-00001E060000}"/>
    <cellStyle name="Moneda 3 3 2 2 6" xfId="1569" xr:uid="{00000000-0005-0000-0000-00001F060000}"/>
    <cellStyle name="Moneda 3 3 2 2 7" xfId="2244" xr:uid="{A788969E-ECE5-4308-8C56-CA7AF715C5F8}"/>
    <cellStyle name="Moneda 3 3 2 3" xfId="1570" xr:uid="{00000000-0005-0000-0000-000020060000}"/>
    <cellStyle name="Moneda 3 3 2 3 2" xfId="1571" xr:uid="{00000000-0005-0000-0000-000021060000}"/>
    <cellStyle name="Moneda 3 3 2 3 2 2" xfId="1572" xr:uid="{00000000-0005-0000-0000-000022060000}"/>
    <cellStyle name="Moneda 3 3 2 3 3" xfId="1573" xr:uid="{00000000-0005-0000-0000-000023060000}"/>
    <cellStyle name="Moneda 3 3 2 3 3 2" xfId="1574" xr:uid="{00000000-0005-0000-0000-000024060000}"/>
    <cellStyle name="Moneda 3 3 2 3 4" xfId="1575" xr:uid="{00000000-0005-0000-0000-000025060000}"/>
    <cellStyle name="Moneda 3 3 2 4" xfId="1576" xr:uid="{00000000-0005-0000-0000-000026060000}"/>
    <cellStyle name="Moneda 3 3 2 4 2" xfId="1577" xr:uid="{00000000-0005-0000-0000-000027060000}"/>
    <cellStyle name="Moneda 3 3 2 5" xfId="1578" xr:uid="{00000000-0005-0000-0000-000028060000}"/>
    <cellStyle name="Moneda 3 3 2 5 2" xfId="1579" xr:uid="{00000000-0005-0000-0000-000029060000}"/>
    <cellStyle name="Moneda 3 3 2 6" xfId="1580" xr:uid="{00000000-0005-0000-0000-00002A060000}"/>
    <cellStyle name="Moneda 3 3 2 6 2" xfId="1581" xr:uid="{00000000-0005-0000-0000-00002B060000}"/>
    <cellStyle name="Moneda 3 3 2 7" xfId="1582" xr:uid="{00000000-0005-0000-0000-00002C060000}"/>
    <cellStyle name="Moneda 3 3 2 7 2" xfId="1583" xr:uid="{00000000-0005-0000-0000-00002D060000}"/>
    <cellStyle name="Moneda 3 3 2 8" xfId="1584" xr:uid="{00000000-0005-0000-0000-00002E060000}"/>
    <cellStyle name="Moneda 3 3 2 9" xfId="1585" xr:uid="{00000000-0005-0000-0000-00002F060000}"/>
    <cellStyle name="Moneda 3 3 3" xfId="1586" xr:uid="{00000000-0005-0000-0000-000030060000}"/>
    <cellStyle name="Moneda 3 3 3 2" xfId="1587" xr:uid="{00000000-0005-0000-0000-000031060000}"/>
    <cellStyle name="Moneda 3 3 3 2 2" xfId="1588" xr:uid="{00000000-0005-0000-0000-000032060000}"/>
    <cellStyle name="Moneda 3 3 3 3" xfId="1589" xr:uid="{00000000-0005-0000-0000-000033060000}"/>
    <cellStyle name="Moneda 3 3 3 3 2" xfId="1590" xr:uid="{00000000-0005-0000-0000-000034060000}"/>
    <cellStyle name="Moneda 3 3 3 4" xfId="1591" xr:uid="{00000000-0005-0000-0000-000035060000}"/>
    <cellStyle name="Moneda 3 3 3 4 2" xfId="1592" xr:uid="{00000000-0005-0000-0000-000036060000}"/>
    <cellStyle name="Moneda 3 3 3 5" xfId="1593" xr:uid="{00000000-0005-0000-0000-000037060000}"/>
    <cellStyle name="Moneda 3 3 3 6" xfId="1594" xr:uid="{00000000-0005-0000-0000-000038060000}"/>
    <cellStyle name="Moneda 3 3 3 7" xfId="2211" xr:uid="{B3FC662E-35CB-4A6C-ACDF-D599941FE26D}"/>
    <cellStyle name="Moneda 3 3 4" xfId="1595" xr:uid="{00000000-0005-0000-0000-000039060000}"/>
    <cellStyle name="Moneda 3 3 4 2" xfId="1596" xr:uid="{00000000-0005-0000-0000-00003A060000}"/>
    <cellStyle name="Moneda 3 3 4 2 2" xfId="1597" xr:uid="{00000000-0005-0000-0000-00003B060000}"/>
    <cellStyle name="Moneda 3 3 4 3" xfId="1598" xr:uid="{00000000-0005-0000-0000-00003C060000}"/>
    <cellStyle name="Moneda 3 3 4 3 2" xfId="1599" xr:uid="{00000000-0005-0000-0000-00003D060000}"/>
    <cellStyle name="Moneda 3 3 4 4" xfId="1600" xr:uid="{00000000-0005-0000-0000-00003E060000}"/>
    <cellStyle name="Moneda 3 3 5" xfId="1601" xr:uid="{00000000-0005-0000-0000-00003F060000}"/>
    <cellStyle name="Moneda 3 3 5 2" xfId="1602" xr:uid="{00000000-0005-0000-0000-000040060000}"/>
    <cellStyle name="Moneda 3 3 6" xfId="1603" xr:uid="{00000000-0005-0000-0000-000041060000}"/>
    <cellStyle name="Moneda 3 3 6 2" xfId="1604" xr:uid="{00000000-0005-0000-0000-000042060000}"/>
    <cellStyle name="Moneda 3 3 7" xfId="1605" xr:uid="{00000000-0005-0000-0000-000043060000}"/>
    <cellStyle name="Moneda 3 3 7 2" xfId="1606" xr:uid="{00000000-0005-0000-0000-000044060000}"/>
    <cellStyle name="Moneda 3 3 8" xfId="1607" xr:uid="{00000000-0005-0000-0000-000045060000}"/>
    <cellStyle name="Moneda 3 3 8 2" xfId="1608" xr:uid="{00000000-0005-0000-0000-000046060000}"/>
    <cellStyle name="Moneda 3 3 9" xfId="1609" xr:uid="{00000000-0005-0000-0000-000047060000}"/>
    <cellStyle name="Moneda 3 4" xfId="1610" xr:uid="{00000000-0005-0000-0000-000048060000}"/>
    <cellStyle name="Moneda 3 4 10" xfId="2173" xr:uid="{C53D520F-F83C-447B-B617-0D907748C743}"/>
    <cellStyle name="Moneda 3 4 2" xfId="1611" xr:uid="{00000000-0005-0000-0000-000049060000}"/>
    <cellStyle name="Moneda 3 4 2 2" xfId="1612" xr:uid="{00000000-0005-0000-0000-00004A060000}"/>
    <cellStyle name="Moneda 3 4 2 2 2" xfId="1613" xr:uid="{00000000-0005-0000-0000-00004B060000}"/>
    <cellStyle name="Moneda 3 4 2 3" xfId="1614" xr:uid="{00000000-0005-0000-0000-00004C060000}"/>
    <cellStyle name="Moneda 3 4 2 3 2" xfId="1615" xr:uid="{00000000-0005-0000-0000-00004D060000}"/>
    <cellStyle name="Moneda 3 4 2 4" xfId="1616" xr:uid="{00000000-0005-0000-0000-00004E060000}"/>
    <cellStyle name="Moneda 3 4 2 4 2" xfId="1617" xr:uid="{00000000-0005-0000-0000-00004F060000}"/>
    <cellStyle name="Moneda 3 4 2 5" xfId="1618" xr:uid="{00000000-0005-0000-0000-000050060000}"/>
    <cellStyle name="Moneda 3 4 2 6" xfId="1619" xr:uid="{00000000-0005-0000-0000-000051060000}"/>
    <cellStyle name="Moneda 3 4 2 7" xfId="2238" xr:uid="{D9AF9B5E-A76B-4A32-B01C-44D4E388F495}"/>
    <cellStyle name="Moneda 3 4 3" xfId="1620" xr:uid="{00000000-0005-0000-0000-000052060000}"/>
    <cellStyle name="Moneda 3 4 3 2" xfId="1621" xr:uid="{00000000-0005-0000-0000-000053060000}"/>
    <cellStyle name="Moneda 3 4 3 2 2" xfId="1622" xr:uid="{00000000-0005-0000-0000-000054060000}"/>
    <cellStyle name="Moneda 3 4 3 3" xfId="1623" xr:uid="{00000000-0005-0000-0000-000055060000}"/>
    <cellStyle name="Moneda 3 4 3 3 2" xfId="1624" xr:uid="{00000000-0005-0000-0000-000056060000}"/>
    <cellStyle name="Moneda 3 4 3 4" xfId="1625" xr:uid="{00000000-0005-0000-0000-000057060000}"/>
    <cellStyle name="Moneda 3 4 4" xfId="1626" xr:uid="{00000000-0005-0000-0000-000058060000}"/>
    <cellStyle name="Moneda 3 4 4 2" xfId="1627" xr:uid="{00000000-0005-0000-0000-000059060000}"/>
    <cellStyle name="Moneda 3 4 5" xfId="1628" xr:uid="{00000000-0005-0000-0000-00005A060000}"/>
    <cellStyle name="Moneda 3 4 5 2" xfId="1629" xr:uid="{00000000-0005-0000-0000-00005B060000}"/>
    <cellStyle name="Moneda 3 4 6" xfId="1630" xr:uid="{00000000-0005-0000-0000-00005C060000}"/>
    <cellStyle name="Moneda 3 4 6 2" xfId="1631" xr:uid="{00000000-0005-0000-0000-00005D060000}"/>
    <cellStyle name="Moneda 3 4 7" xfId="1632" xr:uid="{00000000-0005-0000-0000-00005E060000}"/>
    <cellStyle name="Moneda 3 4 7 2" xfId="1633" xr:uid="{00000000-0005-0000-0000-00005F060000}"/>
    <cellStyle name="Moneda 3 4 8" xfId="1634" xr:uid="{00000000-0005-0000-0000-000060060000}"/>
    <cellStyle name="Moneda 3 4 9" xfId="1635" xr:uid="{00000000-0005-0000-0000-000061060000}"/>
    <cellStyle name="Moneda 3 5" xfId="1636" xr:uid="{00000000-0005-0000-0000-000062060000}"/>
    <cellStyle name="Moneda 3 5 2" xfId="1637" xr:uid="{00000000-0005-0000-0000-000063060000}"/>
    <cellStyle name="Moneda 3 5 2 2" xfId="1638" xr:uid="{00000000-0005-0000-0000-000064060000}"/>
    <cellStyle name="Moneda 3 5 3" xfId="1639" xr:uid="{00000000-0005-0000-0000-000065060000}"/>
    <cellStyle name="Moneda 3 5 3 2" xfId="1640" xr:uid="{00000000-0005-0000-0000-000066060000}"/>
    <cellStyle name="Moneda 3 5 4" xfId="1641" xr:uid="{00000000-0005-0000-0000-000067060000}"/>
    <cellStyle name="Moneda 3 5 4 2" xfId="1642" xr:uid="{00000000-0005-0000-0000-000068060000}"/>
    <cellStyle name="Moneda 3 5 5" xfId="1643" xr:uid="{00000000-0005-0000-0000-000069060000}"/>
    <cellStyle name="Moneda 3 5 6" xfId="1644" xr:uid="{00000000-0005-0000-0000-00006A060000}"/>
    <cellStyle name="Moneda 3 5 7" xfId="2205" xr:uid="{F755EBAF-DDFF-4770-9235-376E9A1C7389}"/>
    <cellStyle name="Moneda 3 6" xfId="1645" xr:uid="{00000000-0005-0000-0000-00006B060000}"/>
    <cellStyle name="Moneda 3 6 2" xfId="1646" xr:uid="{00000000-0005-0000-0000-00006C060000}"/>
    <cellStyle name="Moneda 3 6 2 2" xfId="1647" xr:uid="{00000000-0005-0000-0000-00006D060000}"/>
    <cellStyle name="Moneda 3 6 3" xfId="1648" xr:uid="{00000000-0005-0000-0000-00006E060000}"/>
    <cellStyle name="Moneda 3 6 3 2" xfId="1649" xr:uid="{00000000-0005-0000-0000-00006F060000}"/>
    <cellStyle name="Moneda 3 6 4" xfId="1650" xr:uid="{00000000-0005-0000-0000-000070060000}"/>
    <cellStyle name="Moneda 3 7" xfId="1651" xr:uid="{00000000-0005-0000-0000-000071060000}"/>
    <cellStyle name="Moneda 3 7 2" xfId="1652" xr:uid="{00000000-0005-0000-0000-000072060000}"/>
    <cellStyle name="Moneda 3 8" xfId="1653" xr:uid="{00000000-0005-0000-0000-000073060000}"/>
    <cellStyle name="Moneda 3 8 2" xfId="1654" xr:uid="{00000000-0005-0000-0000-000074060000}"/>
    <cellStyle name="Moneda 3 9" xfId="1655" xr:uid="{00000000-0005-0000-0000-000075060000}"/>
    <cellStyle name="Moneda 3 9 2" xfId="1656" xr:uid="{00000000-0005-0000-0000-000076060000}"/>
    <cellStyle name="Moneda 4" xfId="1657" xr:uid="{00000000-0005-0000-0000-000077060000}"/>
    <cellStyle name="Moneda 4 10" xfId="1658" xr:uid="{00000000-0005-0000-0000-000078060000}"/>
    <cellStyle name="Moneda 4 10 2" xfId="1659" xr:uid="{00000000-0005-0000-0000-000079060000}"/>
    <cellStyle name="Moneda 4 11" xfId="1660" xr:uid="{00000000-0005-0000-0000-00007A060000}"/>
    <cellStyle name="Moneda 4 12" xfId="1661" xr:uid="{00000000-0005-0000-0000-00007B060000}"/>
    <cellStyle name="Moneda 4 13" xfId="2142" xr:uid="{162D9143-A6AA-4537-AF8C-FB71A3C2F105}"/>
    <cellStyle name="Moneda 4 2" xfId="1662" xr:uid="{00000000-0005-0000-0000-00007C060000}"/>
    <cellStyle name="Moneda 4 2 10" xfId="1663" xr:uid="{00000000-0005-0000-0000-00007D060000}"/>
    <cellStyle name="Moneda 4 2 11" xfId="1664" xr:uid="{00000000-0005-0000-0000-00007E060000}"/>
    <cellStyle name="Moneda 4 2 12" xfId="2162" xr:uid="{F341DFFE-3B86-4F35-AA1E-E30EDF05F3BA}"/>
    <cellStyle name="Moneda 4 2 2" xfId="1665" xr:uid="{00000000-0005-0000-0000-00007F060000}"/>
    <cellStyle name="Moneda 4 2 2 10" xfId="1666" xr:uid="{00000000-0005-0000-0000-000080060000}"/>
    <cellStyle name="Moneda 4 2 2 11" xfId="2195" xr:uid="{449F6C05-6A1F-4F49-907B-EB4A069664C0}"/>
    <cellStyle name="Moneda 4 2 2 2" xfId="1667" xr:uid="{00000000-0005-0000-0000-000081060000}"/>
    <cellStyle name="Moneda 4 2 2 2 2" xfId="1668" xr:uid="{00000000-0005-0000-0000-000082060000}"/>
    <cellStyle name="Moneda 4 2 2 2 2 2" xfId="1669" xr:uid="{00000000-0005-0000-0000-000083060000}"/>
    <cellStyle name="Moneda 4 2 2 2 3" xfId="1670" xr:uid="{00000000-0005-0000-0000-000084060000}"/>
    <cellStyle name="Moneda 4 2 2 2 3 2" xfId="1671" xr:uid="{00000000-0005-0000-0000-000085060000}"/>
    <cellStyle name="Moneda 4 2 2 2 4" xfId="1672" xr:uid="{00000000-0005-0000-0000-000086060000}"/>
    <cellStyle name="Moneda 4 2 2 2 4 2" xfId="1673" xr:uid="{00000000-0005-0000-0000-000087060000}"/>
    <cellStyle name="Moneda 4 2 2 2 5" xfId="1674" xr:uid="{00000000-0005-0000-0000-000088060000}"/>
    <cellStyle name="Moneda 4 2 2 2 6" xfId="1675" xr:uid="{00000000-0005-0000-0000-000089060000}"/>
    <cellStyle name="Moneda 4 2 2 2 7" xfId="2316" xr:uid="{BA36BA7F-FCB6-4FE1-8687-B8378F0362CA}"/>
    <cellStyle name="Moneda 4 2 2 3" xfId="1676" xr:uid="{00000000-0005-0000-0000-00008A060000}"/>
    <cellStyle name="Moneda 4 2 2 3 2" xfId="1677" xr:uid="{00000000-0005-0000-0000-00008B060000}"/>
    <cellStyle name="Moneda 4 2 2 3 2 2" xfId="1678" xr:uid="{00000000-0005-0000-0000-00008C060000}"/>
    <cellStyle name="Moneda 4 2 2 3 3" xfId="1679" xr:uid="{00000000-0005-0000-0000-00008D060000}"/>
    <cellStyle name="Moneda 4 2 2 3 3 2" xfId="1680" xr:uid="{00000000-0005-0000-0000-00008E060000}"/>
    <cellStyle name="Moneda 4 2 2 3 4" xfId="1681" xr:uid="{00000000-0005-0000-0000-00008F060000}"/>
    <cellStyle name="Moneda 4 2 2 3 4 2" xfId="1682" xr:uid="{00000000-0005-0000-0000-000090060000}"/>
    <cellStyle name="Moneda 4 2 2 3 5" xfId="1683" xr:uid="{00000000-0005-0000-0000-000091060000}"/>
    <cellStyle name="Moneda 4 2 2 3 6" xfId="1684" xr:uid="{00000000-0005-0000-0000-000092060000}"/>
    <cellStyle name="Moneda 4 2 2 3 7" xfId="2260" xr:uid="{8FDA7ED3-BC89-4338-83D9-918EF098D025}"/>
    <cellStyle name="Moneda 4 2 2 4" xfId="1685" xr:uid="{00000000-0005-0000-0000-000093060000}"/>
    <cellStyle name="Moneda 4 2 2 4 2" xfId="1686" xr:uid="{00000000-0005-0000-0000-000094060000}"/>
    <cellStyle name="Moneda 4 2 2 4 2 2" xfId="1687" xr:uid="{00000000-0005-0000-0000-000095060000}"/>
    <cellStyle name="Moneda 4 2 2 4 3" xfId="1688" xr:uid="{00000000-0005-0000-0000-000096060000}"/>
    <cellStyle name="Moneda 4 2 2 4 3 2" xfId="1689" xr:uid="{00000000-0005-0000-0000-000097060000}"/>
    <cellStyle name="Moneda 4 2 2 4 4" xfId="1690" xr:uid="{00000000-0005-0000-0000-000098060000}"/>
    <cellStyle name="Moneda 4 2 2 5" xfId="1691" xr:uid="{00000000-0005-0000-0000-000099060000}"/>
    <cellStyle name="Moneda 4 2 2 5 2" xfId="1692" xr:uid="{00000000-0005-0000-0000-00009A060000}"/>
    <cellStyle name="Moneda 4 2 2 6" xfId="1693" xr:uid="{00000000-0005-0000-0000-00009B060000}"/>
    <cellStyle name="Moneda 4 2 2 6 2" xfId="1694" xr:uid="{00000000-0005-0000-0000-00009C060000}"/>
    <cellStyle name="Moneda 4 2 2 7" xfId="1695" xr:uid="{00000000-0005-0000-0000-00009D060000}"/>
    <cellStyle name="Moneda 4 2 2 7 2" xfId="1696" xr:uid="{00000000-0005-0000-0000-00009E060000}"/>
    <cellStyle name="Moneda 4 2 2 8" xfId="1697" xr:uid="{00000000-0005-0000-0000-00009F060000}"/>
    <cellStyle name="Moneda 4 2 2 8 2" xfId="1698" xr:uid="{00000000-0005-0000-0000-0000A0060000}"/>
    <cellStyle name="Moneda 4 2 2 9" xfId="1699" xr:uid="{00000000-0005-0000-0000-0000A1060000}"/>
    <cellStyle name="Moneda 4 2 3" xfId="1700" xr:uid="{00000000-0005-0000-0000-0000A2060000}"/>
    <cellStyle name="Moneda 4 2 3 2" xfId="1701" xr:uid="{00000000-0005-0000-0000-0000A3060000}"/>
    <cellStyle name="Moneda 4 2 3 2 2" xfId="1702" xr:uid="{00000000-0005-0000-0000-0000A4060000}"/>
    <cellStyle name="Moneda 4 2 3 3" xfId="1703" xr:uid="{00000000-0005-0000-0000-0000A5060000}"/>
    <cellStyle name="Moneda 4 2 3 3 2" xfId="1704" xr:uid="{00000000-0005-0000-0000-0000A6060000}"/>
    <cellStyle name="Moneda 4 2 3 4" xfId="1705" xr:uid="{00000000-0005-0000-0000-0000A7060000}"/>
    <cellStyle name="Moneda 4 2 3 4 2" xfId="1706" xr:uid="{00000000-0005-0000-0000-0000A8060000}"/>
    <cellStyle name="Moneda 4 2 3 5" xfId="1707" xr:uid="{00000000-0005-0000-0000-0000A9060000}"/>
    <cellStyle name="Moneda 4 2 3 6" xfId="1708" xr:uid="{00000000-0005-0000-0000-0000AA060000}"/>
    <cellStyle name="Moneda 4 2 3 7" xfId="2301" xr:uid="{DD76F77B-F646-4144-AB59-54296F513A1D}"/>
    <cellStyle name="Moneda 4 2 4" xfId="1709" xr:uid="{00000000-0005-0000-0000-0000AB060000}"/>
    <cellStyle name="Moneda 4 2 4 2" xfId="1710" xr:uid="{00000000-0005-0000-0000-0000AC060000}"/>
    <cellStyle name="Moneda 4 2 4 2 2" xfId="1711" xr:uid="{00000000-0005-0000-0000-0000AD060000}"/>
    <cellStyle name="Moneda 4 2 4 3" xfId="1712" xr:uid="{00000000-0005-0000-0000-0000AE060000}"/>
    <cellStyle name="Moneda 4 2 4 3 2" xfId="1713" xr:uid="{00000000-0005-0000-0000-0000AF060000}"/>
    <cellStyle name="Moneda 4 2 4 4" xfId="1714" xr:uid="{00000000-0005-0000-0000-0000B0060000}"/>
    <cellStyle name="Moneda 4 2 4 4 2" xfId="1715" xr:uid="{00000000-0005-0000-0000-0000B1060000}"/>
    <cellStyle name="Moneda 4 2 4 5" xfId="1716" xr:uid="{00000000-0005-0000-0000-0000B2060000}"/>
    <cellStyle name="Moneda 4 2 4 6" xfId="1717" xr:uid="{00000000-0005-0000-0000-0000B3060000}"/>
    <cellStyle name="Moneda 4 2 4 7" xfId="2227" xr:uid="{C1E6BAB7-0224-4E2E-924D-9961FD0AFD86}"/>
    <cellStyle name="Moneda 4 2 5" xfId="1718" xr:uid="{00000000-0005-0000-0000-0000B4060000}"/>
    <cellStyle name="Moneda 4 2 5 2" xfId="1719" xr:uid="{00000000-0005-0000-0000-0000B5060000}"/>
    <cellStyle name="Moneda 4 2 5 2 2" xfId="1720" xr:uid="{00000000-0005-0000-0000-0000B6060000}"/>
    <cellStyle name="Moneda 4 2 5 3" xfId="1721" xr:uid="{00000000-0005-0000-0000-0000B7060000}"/>
    <cellStyle name="Moneda 4 2 5 3 2" xfId="1722" xr:uid="{00000000-0005-0000-0000-0000B8060000}"/>
    <cellStyle name="Moneda 4 2 5 4" xfId="1723" xr:uid="{00000000-0005-0000-0000-0000B9060000}"/>
    <cellStyle name="Moneda 4 2 6" xfId="1724" xr:uid="{00000000-0005-0000-0000-0000BA060000}"/>
    <cellStyle name="Moneda 4 2 6 2" xfId="1725" xr:uid="{00000000-0005-0000-0000-0000BB060000}"/>
    <cellStyle name="Moneda 4 2 7" xfId="1726" xr:uid="{00000000-0005-0000-0000-0000BC060000}"/>
    <cellStyle name="Moneda 4 2 7 2" xfId="1727" xr:uid="{00000000-0005-0000-0000-0000BD060000}"/>
    <cellStyle name="Moneda 4 2 8" xfId="1728" xr:uid="{00000000-0005-0000-0000-0000BE060000}"/>
    <cellStyle name="Moneda 4 2 8 2" xfId="1729" xr:uid="{00000000-0005-0000-0000-0000BF060000}"/>
    <cellStyle name="Moneda 4 2 9" xfId="1730" xr:uid="{00000000-0005-0000-0000-0000C0060000}"/>
    <cellStyle name="Moneda 4 2 9 2" xfId="1731" xr:uid="{00000000-0005-0000-0000-0000C1060000}"/>
    <cellStyle name="Moneda 4 3" xfId="1732" xr:uid="{00000000-0005-0000-0000-0000C2060000}"/>
    <cellStyle name="Moneda 4 3 10" xfId="1733" xr:uid="{00000000-0005-0000-0000-0000C3060000}"/>
    <cellStyle name="Moneda 4 3 11" xfId="2151" xr:uid="{B3D53F4E-B913-422A-86F6-BFA34B2BCB5D}"/>
    <cellStyle name="Moneda 4 3 2" xfId="1734" xr:uid="{00000000-0005-0000-0000-0000C4060000}"/>
    <cellStyle name="Moneda 4 3 2 10" xfId="2184" xr:uid="{10E7DF4A-2421-443A-AE81-836A49D71A74}"/>
    <cellStyle name="Moneda 4 3 2 2" xfId="1735" xr:uid="{00000000-0005-0000-0000-0000C5060000}"/>
    <cellStyle name="Moneda 4 3 2 2 2" xfId="1736" xr:uid="{00000000-0005-0000-0000-0000C6060000}"/>
    <cellStyle name="Moneda 4 3 2 2 2 2" xfId="1737" xr:uid="{00000000-0005-0000-0000-0000C7060000}"/>
    <cellStyle name="Moneda 4 3 2 2 3" xfId="1738" xr:uid="{00000000-0005-0000-0000-0000C8060000}"/>
    <cellStyle name="Moneda 4 3 2 2 3 2" xfId="1739" xr:uid="{00000000-0005-0000-0000-0000C9060000}"/>
    <cellStyle name="Moneda 4 3 2 2 4" xfId="1740" xr:uid="{00000000-0005-0000-0000-0000CA060000}"/>
    <cellStyle name="Moneda 4 3 2 2 4 2" xfId="1741" xr:uid="{00000000-0005-0000-0000-0000CB060000}"/>
    <cellStyle name="Moneda 4 3 2 2 5" xfId="1742" xr:uid="{00000000-0005-0000-0000-0000CC060000}"/>
    <cellStyle name="Moneda 4 3 2 2 6" xfId="1743" xr:uid="{00000000-0005-0000-0000-0000CD060000}"/>
    <cellStyle name="Moneda 4 3 2 2 7" xfId="2249" xr:uid="{F878D8AB-89C6-41BD-9C5A-D8B00FD08CB8}"/>
    <cellStyle name="Moneda 4 3 2 3" xfId="1744" xr:uid="{00000000-0005-0000-0000-0000CE060000}"/>
    <cellStyle name="Moneda 4 3 2 3 2" xfId="1745" xr:uid="{00000000-0005-0000-0000-0000CF060000}"/>
    <cellStyle name="Moneda 4 3 2 3 2 2" xfId="1746" xr:uid="{00000000-0005-0000-0000-0000D0060000}"/>
    <cellStyle name="Moneda 4 3 2 3 3" xfId="1747" xr:uid="{00000000-0005-0000-0000-0000D1060000}"/>
    <cellStyle name="Moneda 4 3 2 3 3 2" xfId="1748" xr:uid="{00000000-0005-0000-0000-0000D2060000}"/>
    <cellStyle name="Moneda 4 3 2 3 4" xfId="1749" xr:uid="{00000000-0005-0000-0000-0000D3060000}"/>
    <cellStyle name="Moneda 4 3 2 4" xfId="1750" xr:uid="{00000000-0005-0000-0000-0000D4060000}"/>
    <cellStyle name="Moneda 4 3 2 4 2" xfId="1751" xr:uid="{00000000-0005-0000-0000-0000D5060000}"/>
    <cellStyle name="Moneda 4 3 2 5" xfId="1752" xr:uid="{00000000-0005-0000-0000-0000D6060000}"/>
    <cellStyle name="Moneda 4 3 2 5 2" xfId="1753" xr:uid="{00000000-0005-0000-0000-0000D7060000}"/>
    <cellStyle name="Moneda 4 3 2 6" xfId="1754" xr:uid="{00000000-0005-0000-0000-0000D8060000}"/>
    <cellStyle name="Moneda 4 3 2 6 2" xfId="1755" xr:uid="{00000000-0005-0000-0000-0000D9060000}"/>
    <cellStyle name="Moneda 4 3 2 7" xfId="1756" xr:uid="{00000000-0005-0000-0000-0000DA060000}"/>
    <cellStyle name="Moneda 4 3 2 7 2" xfId="1757" xr:uid="{00000000-0005-0000-0000-0000DB060000}"/>
    <cellStyle name="Moneda 4 3 2 8" xfId="1758" xr:uid="{00000000-0005-0000-0000-0000DC060000}"/>
    <cellStyle name="Moneda 4 3 2 9" xfId="1759" xr:uid="{00000000-0005-0000-0000-0000DD060000}"/>
    <cellStyle name="Moneda 4 3 3" xfId="1760" xr:uid="{00000000-0005-0000-0000-0000DE060000}"/>
    <cellStyle name="Moneda 4 3 3 2" xfId="1761" xr:uid="{00000000-0005-0000-0000-0000DF060000}"/>
    <cellStyle name="Moneda 4 3 3 2 2" xfId="1762" xr:uid="{00000000-0005-0000-0000-0000E0060000}"/>
    <cellStyle name="Moneda 4 3 3 3" xfId="1763" xr:uid="{00000000-0005-0000-0000-0000E1060000}"/>
    <cellStyle name="Moneda 4 3 3 3 2" xfId="1764" xr:uid="{00000000-0005-0000-0000-0000E2060000}"/>
    <cellStyle name="Moneda 4 3 3 4" xfId="1765" xr:uid="{00000000-0005-0000-0000-0000E3060000}"/>
    <cellStyle name="Moneda 4 3 3 4 2" xfId="1766" xr:uid="{00000000-0005-0000-0000-0000E4060000}"/>
    <cellStyle name="Moneda 4 3 3 5" xfId="1767" xr:uid="{00000000-0005-0000-0000-0000E5060000}"/>
    <cellStyle name="Moneda 4 3 3 6" xfId="1768" xr:uid="{00000000-0005-0000-0000-0000E6060000}"/>
    <cellStyle name="Moneda 4 3 3 7" xfId="2216" xr:uid="{593AA649-025F-4495-9D16-1F6C1C5E979C}"/>
    <cellStyle name="Moneda 4 3 4" xfId="1769" xr:uid="{00000000-0005-0000-0000-0000E7060000}"/>
    <cellStyle name="Moneda 4 3 4 2" xfId="1770" xr:uid="{00000000-0005-0000-0000-0000E8060000}"/>
    <cellStyle name="Moneda 4 3 4 2 2" xfId="1771" xr:uid="{00000000-0005-0000-0000-0000E9060000}"/>
    <cellStyle name="Moneda 4 3 4 3" xfId="1772" xr:uid="{00000000-0005-0000-0000-0000EA060000}"/>
    <cellStyle name="Moneda 4 3 4 3 2" xfId="1773" xr:uid="{00000000-0005-0000-0000-0000EB060000}"/>
    <cellStyle name="Moneda 4 3 4 4" xfId="1774" xr:uid="{00000000-0005-0000-0000-0000EC060000}"/>
    <cellStyle name="Moneda 4 3 5" xfId="1775" xr:uid="{00000000-0005-0000-0000-0000ED060000}"/>
    <cellStyle name="Moneda 4 3 5 2" xfId="1776" xr:uid="{00000000-0005-0000-0000-0000EE060000}"/>
    <cellStyle name="Moneda 4 3 6" xfId="1777" xr:uid="{00000000-0005-0000-0000-0000EF060000}"/>
    <cellStyle name="Moneda 4 3 6 2" xfId="1778" xr:uid="{00000000-0005-0000-0000-0000F0060000}"/>
    <cellStyle name="Moneda 4 3 7" xfId="1779" xr:uid="{00000000-0005-0000-0000-0000F1060000}"/>
    <cellStyle name="Moneda 4 3 7 2" xfId="1780" xr:uid="{00000000-0005-0000-0000-0000F2060000}"/>
    <cellStyle name="Moneda 4 3 8" xfId="1781" xr:uid="{00000000-0005-0000-0000-0000F3060000}"/>
    <cellStyle name="Moneda 4 3 8 2" xfId="1782" xr:uid="{00000000-0005-0000-0000-0000F4060000}"/>
    <cellStyle name="Moneda 4 3 9" xfId="1783" xr:uid="{00000000-0005-0000-0000-0000F5060000}"/>
    <cellStyle name="Moneda 4 4" xfId="1784" xr:uid="{00000000-0005-0000-0000-0000F6060000}"/>
    <cellStyle name="Moneda 4 4 10" xfId="2176" xr:uid="{4F59F633-A50A-4BD2-9C7A-F708218D1DF2}"/>
    <cellStyle name="Moneda 4 4 2" xfId="1785" xr:uid="{00000000-0005-0000-0000-0000F7060000}"/>
    <cellStyle name="Moneda 4 4 2 2" xfId="1786" xr:uid="{00000000-0005-0000-0000-0000F8060000}"/>
    <cellStyle name="Moneda 4 4 2 2 2" xfId="1787" xr:uid="{00000000-0005-0000-0000-0000F9060000}"/>
    <cellStyle name="Moneda 4 4 2 3" xfId="1788" xr:uid="{00000000-0005-0000-0000-0000FA060000}"/>
    <cellStyle name="Moneda 4 4 2 3 2" xfId="1789" xr:uid="{00000000-0005-0000-0000-0000FB060000}"/>
    <cellStyle name="Moneda 4 4 2 4" xfId="1790" xr:uid="{00000000-0005-0000-0000-0000FC060000}"/>
    <cellStyle name="Moneda 4 4 2 4 2" xfId="1791" xr:uid="{00000000-0005-0000-0000-0000FD060000}"/>
    <cellStyle name="Moneda 4 4 2 5" xfId="1792" xr:uid="{00000000-0005-0000-0000-0000FE060000}"/>
    <cellStyle name="Moneda 4 4 2 6" xfId="1793" xr:uid="{00000000-0005-0000-0000-0000FF060000}"/>
    <cellStyle name="Moneda 4 4 2 7" xfId="2241" xr:uid="{3B9E0A03-0028-459E-A68F-24AF07DAC8F4}"/>
    <cellStyle name="Moneda 4 4 3" xfId="1794" xr:uid="{00000000-0005-0000-0000-000000070000}"/>
    <cellStyle name="Moneda 4 4 3 2" xfId="1795" xr:uid="{00000000-0005-0000-0000-000001070000}"/>
    <cellStyle name="Moneda 4 4 3 2 2" xfId="1796" xr:uid="{00000000-0005-0000-0000-000002070000}"/>
    <cellStyle name="Moneda 4 4 3 3" xfId="1797" xr:uid="{00000000-0005-0000-0000-000003070000}"/>
    <cellStyle name="Moneda 4 4 3 3 2" xfId="1798" xr:uid="{00000000-0005-0000-0000-000004070000}"/>
    <cellStyle name="Moneda 4 4 3 4" xfId="1799" xr:uid="{00000000-0005-0000-0000-000005070000}"/>
    <cellStyle name="Moneda 4 4 4" xfId="1800" xr:uid="{00000000-0005-0000-0000-000006070000}"/>
    <cellStyle name="Moneda 4 4 4 2" xfId="1801" xr:uid="{00000000-0005-0000-0000-000007070000}"/>
    <cellStyle name="Moneda 4 4 5" xfId="1802" xr:uid="{00000000-0005-0000-0000-000008070000}"/>
    <cellStyle name="Moneda 4 4 5 2" xfId="1803" xr:uid="{00000000-0005-0000-0000-000009070000}"/>
    <cellStyle name="Moneda 4 4 6" xfId="1804" xr:uid="{00000000-0005-0000-0000-00000A070000}"/>
    <cellStyle name="Moneda 4 4 6 2" xfId="1805" xr:uid="{00000000-0005-0000-0000-00000B070000}"/>
    <cellStyle name="Moneda 4 4 7" xfId="1806" xr:uid="{00000000-0005-0000-0000-00000C070000}"/>
    <cellStyle name="Moneda 4 4 7 2" xfId="1807" xr:uid="{00000000-0005-0000-0000-00000D070000}"/>
    <cellStyle name="Moneda 4 4 8" xfId="1808" xr:uid="{00000000-0005-0000-0000-00000E070000}"/>
    <cellStyle name="Moneda 4 4 9" xfId="1809" xr:uid="{00000000-0005-0000-0000-00000F070000}"/>
    <cellStyle name="Moneda 4 5" xfId="1810" xr:uid="{00000000-0005-0000-0000-000010070000}"/>
    <cellStyle name="Moneda 4 5 2" xfId="1811" xr:uid="{00000000-0005-0000-0000-000011070000}"/>
    <cellStyle name="Moneda 4 5 2 2" xfId="1812" xr:uid="{00000000-0005-0000-0000-000012070000}"/>
    <cellStyle name="Moneda 4 5 3" xfId="1813" xr:uid="{00000000-0005-0000-0000-000013070000}"/>
    <cellStyle name="Moneda 4 5 3 2" xfId="1814" xr:uid="{00000000-0005-0000-0000-000014070000}"/>
    <cellStyle name="Moneda 4 5 4" xfId="1815" xr:uid="{00000000-0005-0000-0000-000015070000}"/>
    <cellStyle name="Moneda 4 5 4 2" xfId="1816" xr:uid="{00000000-0005-0000-0000-000016070000}"/>
    <cellStyle name="Moneda 4 5 5" xfId="1817" xr:uid="{00000000-0005-0000-0000-000017070000}"/>
    <cellStyle name="Moneda 4 5 6" xfId="1818" xr:uid="{00000000-0005-0000-0000-000018070000}"/>
    <cellStyle name="Moneda 4 5 7" xfId="2208" xr:uid="{BCC233A1-87CD-4D07-9870-6279811609FD}"/>
    <cellStyle name="Moneda 4 6" xfId="1819" xr:uid="{00000000-0005-0000-0000-000019070000}"/>
    <cellStyle name="Moneda 4 6 2" xfId="1820" xr:uid="{00000000-0005-0000-0000-00001A070000}"/>
    <cellStyle name="Moneda 4 6 2 2" xfId="1821" xr:uid="{00000000-0005-0000-0000-00001B070000}"/>
    <cellStyle name="Moneda 4 6 3" xfId="1822" xr:uid="{00000000-0005-0000-0000-00001C070000}"/>
    <cellStyle name="Moneda 4 6 3 2" xfId="1823" xr:uid="{00000000-0005-0000-0000-00001D070000}"/>
    <cellStyle name="Moneda 4 6 4" xfId="1824" xr:uid="{00000000-0005-0000-0000-00001E070000}"/>
    <cellStyle name="Moneda 4 7" xfId="1825" xr:uid="{00000000-0005-0000-0000-00001F070000}"/>
    <cellStyle name="Moneda 4 7 2" xfId="1826" xr:uid="{00000000-0005-0000-0000-000020070000}"/>
    <cellStyle name="Moneda 4 8" xfId="1827" xr:uid="{00000000-0005-0000-0000-000021070000}"/>
    <cellStyle name="Moneda 4 8 2" xfId="1828" xr:uid="{00000000-0005-0000-0000-000022070000}"/>
    <cellStyle name="Moneda 4 9" xfId="1829" xr:uid="{00000000-0005-0000-0000-000023070000}"/>
    <cellStyle name="Moneda 4 9 2" xfId="1830" xr:uid="{00000000-0005-0000-0000-000024070000}"/>
    <cellStyle name="Moneda 5" xfId="1831" xr:uid="{00000000-0005-0000-0000-000025070000}"/>
    <cellStyle name="Moneda 5 10" xfId="1832" xr:uid="{00000000-0005-0000-0000-000026070000}"/>
    <cellStyle name="Moneda 5 11" xfId="1833" xr:uid="{00000000-0005-0000-0000-000027070000}"/>
    <cellStyle name="Moneda 5 12" xfId="2153" xr:uid="{61AEC2E7-8653-4795-A8AE-95A793C9116A}"/>
    <cellStyle name="Moneda 5 2" xfId="1834" xr:uid="{00000000-0005-0000-0000-000028070000}"/>
    <cellStyle name="Moneda 5 2 10" xfId="1835" xr:uid="{00000000-0005-0000-0000-000029070000}"/>
    <cellStyle name="Moneda 5 2 11" xfId="2186" xr:uid="{DDDEF0FF-2F20-4E17-ABC4-628B6DACDBDD}"/>
    <cellStyle name="Moneda 5 2 2" xfId="1836" xr:uid="{00000000-0005-0000-0000-00002A070000}"/>
    <cellStyle name="Moneda 5 2 2 2" xfId="1837" xr:uid="{00000000-0005-0000-0000-00002B070000}"/>
    <cellStyle name="Moneda 5 2 2 2 2" xfId="1838" xr:uid="{00000000-0005-0000-0000-00002C070000}"/>
    <cellStyle name="Moneda 5 2 2 3" xfId="1839" xr:uid="{00000000-0005-0000-0000-00002D070000}"/>
    <cellStyle name="Moneda 5 2 2 3 2" xfId="1840" xr:uid="{00000000-0005-0000-0000-00002E070000}"/>
    <cellStyle name="Moneda 5 2 2 4" xfId="1841" xr:uid="{00000000-0005-0000-0000-00002F070000}"/>
    <cellStyle name="Moneda 5 2 2 4 2" xfId="1842" xr:uid="{00000000-0005-0000-0000-000030070000}"/>
    <cellStyle name="Moneda 5 2 2 5" xfId="1843" xr:uid="{00000000-0005-0000-0000-000031070000}"/>
    <cellStyle name="Moneda 5 2 2 6" xfId="1844" xr:uid="{00000000-0005-0000-0000-000032070000}"/>
    <cellStyle name="Moneda 5 2 2 7" xfId="2307" xr:uid="{12E9B21D-FFCD-4FCB-AD99-B85AC4EAFB02}"/>
    <cellStyle name="Moneda 5 2 3" xfId="1845" xr:uid="{00000000-0005-0000-0000-000033070000}"/>
    <cellStyle name="Moneda 5 2 3 2" xfId="1846" xr:uid="{00000000-0005-0000-0000-000034070000}"/>
    <cellStyle name="Moneda 5 2 3 2 2" xfId="1847" xr:uid="{00000000-0005-0000-0000-000035070000}"/>
    <cellStyle name="Moneda 5 2 3 3" xfId="1848" xr:uid="{00000000-0005-0000-0000-000036070000}"/>
    <cellStyle name="Moneda 5 2 3 3 2" xfId="1849" xr:uid="{00000000-0005-0000-0000-000037070000}"/>
    <cellStyle name="Moneda 5 2 3 4" xfId="1850" xr:uid="{00000000-0005-0000-0000-000038070000}"/>
    <cellStyle name="Moneda 5 2 3 4 2" xfId="1851" xr:uid="{00000000-0005-0000-0000-000039070000}"/>
    <cellStyle name="Moneda 5 2 3 5" xfId="1852" xr:uid="{00000000-0005-0000-0000-00003A070000}"/>
    <cellStyle name="Moneda 5 2 3 6" xfId="1853" xr:uid="{00000000-0005-0000-0000-00003B070000}"/>
    <cellStyle name="Moneda 5 2 3 7" xfId="2251" xr:uid="{91668AE3-F646-41E3-A703-57C72C1DDBB4}"/>
    <cellStyle name="Moneda 5 2 4" xfId="1854" xr:uid="{00000000-0005-0000-0000-00003C070000}"/>
    <cellStyle name="Moneda 5 2 4 2" xfId="1855" xr:uid="{00000000-0005-0000-0000-00003D070000}"/>
    <cellStyle name="Moneda 5 2 4 2 2" xfId="1856" xr:uid="{00000000-0005-0000-0000-00003E070000}"/>
    <cellStyle name="Moneda 5 2 4 3" xfId="1857" xr:uid="{00000000-0005-0000-0000-00003F070000}"/>
    <cellStyle name="Moneda 5 2 4 3 2" xfId="1858" xr:uid="{00000000-0005-0000-0000-000040070000}"/>
    <cellStyle name="Moneda 5 2 4 4" xfId="1859" xr:uid="{00000000-0005-0000-0000-000041070000}"/>
    <cellStyle name="Moneda 5 2 5" xfId="1860" xr:uid="{00000000-0005-0000-0000-000042070000}"/>
    <cellStyle name="Moneda 5 2 5 2" xfId="1861" xr:uid="{00000000-0005-0000-0000-000043070000}"/>
    <cellStyle name="Moneda 5 2 6" xfId="1862" xr:uid="{00000000-0005-0000-0000-000044070000}"/>
    <cellStyle name="Moneda 5 2 6 2" xfId="1863" xr:uid="{00000000-0005-0000-0000-000045070000}"/>
    <cellStyle name="Moneda 5 2 7" xfId="1864" xr:uid="{00000000-0005-0000-0000-000046070000}"/>
    <cellStyle name="Moneda 5 2 7 2" xfId="1865" xr:uid="{00000000-0005-0000-0000-000047070000}"/>
    <cellStyle name="Moneda 5 2 8" xfId="1866" xr:uid="{00000000-0005-0000-0000-000048070000}"/>
    <cellStyle name="Moneda 5 2 8 2" xfId="1867" xr:uid="{00000000-0005-0000-0000-000049070000}"/>
    <cellStyle name="Moneda 5 2 9" xfId="1868" xr:uid="{00000000-0005-0000-0000-00004A070000}"/>
    <cellStyle name="Moneda 5 3" xfId="1869" xr:uid="{00000000-0005-0000-0000-00004B070000}"/>
    <cellStyle name="Moneda 5 3 2" xfId="1870" xr:uid="{00000000-0005-0000-0000-00004C070000}"/>
    <cellStyle name="Moneda 5 3 2 2" xfId="1871" xr:uid="{00000000-0005-0000-0000-00004D070000}"/>
    <cellStyle name="Moneda 5 3 3" xfId="1872" xr:uid="{00000000-0005-0000-0000-00004E070000}"/>
    <cellStyle name="Moneda 5 3 3 2" xfId="1873" xr:uid="{00000000-0005-0000-0000-00004F070000}"/>
    <cellStyle name="Moneda 5 3 4" xfId="1874" xr:uid="{00000000-0005-0000-0000-000050070000}"/>
    <cellStyle name="Moneda 5 3 4 2" xfId="1875" xr:uid="{00000000-0005-0000-0000-000051070000}"/>
    <cellStyle name="Moneda 5 3 5" xfId="1876" xr:uid="{00000000-0005-0000-0000-000052070000}"/>
    <cellStyle name="Moneda 5 3 6" xfId="1877" xr:uid="{00000000-0005-0000-0000-000053070000}"/>
    <cellStyle name="Moneda 5 3 7" xfId="2292" xr:uid="{DC91C56C-49A2-4B02-B17C-B6F8776ED805}"/>
    <cellStyle name="Moneda 5 4" xfId="1878" xr:uid="{00000000-0005-0000-0000-000054070000}"/>
    <cellStyle name="Moneda 5 4 2" xfId="1879" xr:uid="{00000000-0005-0000-0000-000055070000}"/>
    <cellStyle name="Moneda 5 4 2 2" xfId="1880" xr:uid="{00000000-0005-0000-0000-000056070000}"/>
    <cellStyle name="Moneda 5 4 3" xfId="1881" xr:uid="{00000000-0005-0000-0000-000057070000}"/>
    <cellStyle name="Moneda 5 4 3 2" xfId="1882" xr:uid="{00000000-0005-0000-0000-000058070000}"/>
    <cellStyle name="Moneda 5 4 4" xfId="1883" xr:uid="{00000000-0005-0000-0000-000059070000}"/>
    <cellStyle name="Moneda 5 4 4 2" xfId="1884" xr:uid="{00000000-0005-0000-0000-00005A070000}"/>
    <cellStyle name="Moneda 5 4 5" xfId="1885" xr:uid="{00000000-0005-0000-0000-00005B070000}"/>
    <cellStyle name="Moneda 5 4 6" xfId="1886" xr:uid="{00000000-0005-0000-0000-00005C070000}"/>
    <cellStyle name="Moneda 5 4 7" xfId="2218" xr:uid="{18BA8E61-7305-43B5-8EF0-6FBA2DB95F18}"/>
    <cellStyle name="Moneda 5 5" xfId="1887" xr:uid="{00000000-0005-0000-0000-00005D070000}"/>
    <cellStyle name="Moneda 5 5 2" xfId="1888" xr:uid="{00000000-0005-0000-0000-00005E070000}"/>
    <cellStyle name="Moneda 5 5 2 2" xfId="1889" xr:uid="{00000000-0005-0000-0000-00005F070000}"/>
    <cellStyle name="Moneda 5 5 3" xfId="1890" xr:uid="{00000000-0005-0000-0000-000060070000}"/>
    <cellStyle name="Moneda 5 5 3 2" xfId="1891" xr:uid="{00000000-0005-0000-0000-000061070000}"/>
    <cellStyle name="Moneda 5 5 4" xfId="1892" xr:uid="{00000000-0005-0000-0000-000062070000}"/>
    <cellStyle name="Moneda 5 6" xfId="1893" xr:uid="{00000000-0005-0000-0000-000063070000}"/>
    <cellStyle name="Moneda 5 6 2" xfId="1894" xr:uid="{00000000-0005-0000-0000-000064070000}"/>
    <cellStyle name="Moneda 5 7" xfId="1895" xr:uid="{00000000-0005-0000-0000-000065070000}"/>
    <cellStyle name="Moneda 5 7 2" xfId="1896" xr:uid="{00000000-0005-0000-0000-000066070000}"/>
    <cellStyle name="Moneda 5 8" xfId="1897" xr:uid="{00000000-0005-0000-0000-000067070000}"/>
    <cellStyle name="Moneda 5 8 2" xfId="1898" xr:uid="{00000000-0005-0000-0000-000068070000}"/>
    <cellStyle name="Moneda 5 9" xfId="1899" xr:uid="{00000000-0005-0000-0000-000069070000}"/>
    <cellStyle name="Moneda 5 9 2" xfId="1900" xr:uid="{00000000-0005-0000-0000-00006A070000}"/>
    <cellStyle name="Moneda 6" xfId="1901" xr:uid="{00000000-0005-0000-0000-00006B070000}"/>
    <cellStyle name="Moneda 6 10" xfId="1902" xr:uid="{00000000-0005-0000-0000-00006C070000}"/>
    <cellStyle name="Moneda 6 11" xfId="1903" xr:uid="{00000000-0005-0000-0000-00006D070000}"/>
    <cellStyle name="Moneda 6 12" xfId="2155" xr:uid="{F3F4ACDB-D525-4F70-B9BD-F8F6E3193702}"/>
    <cellStyle name="Moneda 6 2" xfId="1904" xr:uid="{00000000-0005-0000-0000-00006E070000}"/>
    <cellStyle name="Moneda 6 2 10" xfId="1905" xr:uid="{00000000-0005-0000-0000-00006F070000}"/>
    <cellStyle name="Moneda 6 2 11" xfId="2188" xr:uid="{39C304BB-7992-4AC0-8373-F14037F062D1}"/>
    <cellStyle name="Moneda 6 2 2" xfId="1906" xr:uid="{00000000-0005-0000-0000-000070070000}"/>
    <cellStyle name="Moneda 6 2 2 2" xfId="1907" xr:uid="{00000000-0005-0000-0000-000071070000}"/>
    <cellStyle name="Moneda 6 2 2 2 2" xfId="1908" xr:uid="{00000000-0005-0000-0000-000072070000}"/>
    <cellStyle name="Moneda 6 2 2 3" xfId="1909" xr:uid="{00000000-0005-0000-0000-000073070000}"/>
    <cellStyle name="Moneda 6 2 2 3 2" xfId="1910" xr:uid="{00000000-0005-0000-0000-000074070000}"/>
    <cellStyle name="Moneda 6 2 2 4" xfId="1911" xr:uid="{00000000-0005-0000-0000-000075070000}"/>
    <cellStyle name="Moneda 6 2 2 4 2" xfId="1912" xr:uid="{00000000-0005-0000-0000-000076070000}"/>
    <cellStyle name="Moneda 6 2 2 5" xfId="1913" xr:uid="{00000000-0005-0000-0000-000077070000}"/>
    <cellStyle name="Moneda 6 2 2 6" xfId="1914" xr:uid="{00000000-0005-0000-0000-000078070000}"/>
    <cellStyle name="Moneda 6 2 2 7" xfId="2309" xr:uid="{887DB4BA-FCFA-4548-B8B7-D3630E1B0349}"/>
    <cellStyle name="Moneda 6 2 3" xfId="1915" xr:uid="{00000000-0005-0000-0000-000079070000}"/>
    <cellStyle name="Moneda 6 2 3 2" xfId="1916" xr:uid="{00000000-0005-0000-0000-00007A070000}"/>
    <cellStyle name="Moneda 6 2 3 2 2" xfId="1917" xr:uid="{00000000-0005-0000-0000-00007B070000}"/>
    <cellStyle name="Moneda 6 2 3 3" xfId="1918" xr:uid="{00000000-0005-0000-0000-00007C070000}"/>
    <cellStyle name="Moneda 6 2 3 3 2" xfId="1919" xr:uid="{00000000-0005-0000-0000-00007D070000}"/>
    <cellStyle name="Moneda 6 2 3 4" xfId="1920" xr:uid="{00000000-0005-0000-0000-00007E070000}"/>
    <cellStyle name="Moneda 6 2 3 4 2" xfId="1921" xr:uid="{00000000-0005-0000-0000-00007F070000}"/>
    <cellStyle name="Moneda 6 2 3 5" xfId="1922" xr:uid="{00000000-0005-0000-0000-000080070000}"/>
    <cellStyle name="Moneda 6 2 3 6" xfId="1923" xr:uid="{00000000-0005-0000-0000-000081070000}"/>
    <cellStyle name="Moneda 6 2 3 7" xfId="2253" xr:uid="{E4F69A5C-9EDB-4886-A0C4-423771B1CFB9}"/>
    <cellStyle name="Moneda 6 2 4" xfId="1924" xr:uid="{00000000-0005-0000-0000-000082070000}"/>
    <cellStyle name="Moneda 6 2 4 2" xfId="1925" xr:uid="{00000000-0005-0000-0000-000083070000}"/>
    <cellStyle name="Moneda 6 2 4 2 2" xfId="1926" xr:uid="{00000000-0005-0000-0000-000084070000}"/>
    <cellStyle name="Moneda 6 2 4 3" xfId="1927" xr:uid="{00000000-0005-0000-0000-000085070000}"/>
    <cellStyle name="Moneda 6 2 4 3 2" xfId="1928" xr:uid="{00000000-0005-0000-0000-000086070000}"/>
    <cellStyle name="Moneda 6 2 4 4" xfId="1929" xr:uid="{00000000-0005-0000-0000-000087070000}"/>
    <cellStyle name="Moneda 6 2 5" xfId="1930" xr:uid="{00000000-0005-0000-0000-000088070000}"/>
    <cellStyle name="Moneda 6 2 5 2" xfId="1931" xr:uid="{00000000-0005-0000-0000-000089070000}"/>
    <cellStyle name="Moneda 6 2 6" xfId="1932" xr:uid="{00000000-0005-0000-0000-00008A070000}"/>
    <cellStyle name="Moneda 6 2 6 2" xfId="1933" xr:uid="{00000000-0005-0000-0000-00008B070000}"/>
    <cellStyle name="Moneda 6 2 7" xfId="1934" xr:uid="{00000000-0005-0000-0000-00008C070000}"/>
    <cellStyle name="Moneda 6 2 7 2" xfId="1935" xr:uid="{00000000-0005-0000-0000-00008D070000}"/>
    <cellStyle name="Moneda 6 2 8" xfId="1936" xr:uid="{00000000-0005-0000-0000-00008E070000}"/>
    <cellStyle name="Moneda 6 2 8 2" xfId="1937" xr:uid="{00000000-0005-0000-0000-00008F070000}"/>
    <cellStyle name="Moneda 6 2 9" xfId="1938" xr:uid="{00000000-0005-0000-0000-000090070000}"/>
    <cellStyle name="Moneda 6 3" xfId="1939" xr:uid="{00000000-0005-0000-0000-000091070000}"/>
    <cellStyle name="Moneda 6 3 2" xfId="1940" xr:uid="{00000000-0005-0000-0000-000092070000}"/>
    <cellStyle name="Moneda 6 3 2 2" xfId="1941" xr:uid="{00000000-0005-0000-0000-000093070000}"/>
    <cellStyle name="Moneda 6 3 3" xfId="1942" xr:uid="{00000000-0005-0000-0000-000094070000}"/>
    <cellStyle name="Moneda 6 3 3 2" xfId="1943" xr:uid="{00000000-0005-0000-0000-000095070000}"/>
    <cellStyle name="Moneda 6 3 4" xfId="1944" xr:uid="{00000000-0005-0000-0000-000096070000}"/>
    <cellStyle name="Moneda 6 3 4 2" xfId="1945" xr:uid="{00000000-0005-0000-0000-000097070000}"/>
    <cellStyle name="Moneda 6 3 5" xfId="1946" xr:uid="{00000000-0005-0000-0000-000098070000}"/>
    <cellStyle name="Moneda 6 3 6" xfId="1947" xr:uid="{00000000-0005-0000-0000-000099070000}"/>
    <cellStyle name="Moneda 6 3 7" xfId="2294" xr:uid="{BE53DF8B-6D7B-4E6C-A1F4-42A24176CADB}"/>
    <cellStyle name="Moneda 6 4" xfId="1948" xr:uid="{00000000-0005-0000-0000-00009A070000}"/>
    <cellStyle name="Moneda 6 4 2" xfId="1949" xr:uid="{00000000-0005-0000-0000-00009B070000}"/>
    <cellStyle name="Moneda 6 4 2 2" xfId="1950" xr:uid="{00000000-0005-0000-0000-00009C070000}"/>
    <cellStyle name="Moneda 6 4 3" xfId="1951" xr:uid="{00000000-0005-0000-0000-00009D070000}"/>
    <cellStyle name="Moneda 6 4 3 2" xfId="1952" xr:uid="{00000000-0005-0000-0000-00009E070000}"/>
    <cellStyle name="Moneda 6 4 4" xfId="1953" xr:uid="{00000000-0005-0000-0000-00009F070000}"/>
    <cellStyle name="Moneda 6 4 4 2" xfId="1954" xr:uid="{00000000-0005-0000-0000-0000A0070000}"/>
    <cellStyle name="Moneda 6 4 5" xfId="1955" xr:uid="{00000000-0005-0000-0000-0000A1070000}"/>
    <cellStyle name="Moneda 6 4 6" xfId="1956" xr:uid="{00000000-0005-0000-0000-0000A2070000}"/>
    <cellStyle name="Moneda 6 4 7" xfId="2220" xr:uid="{54337674-F9C8-4323-8D6A-5BEE90AAA333}"/>
    <cellStyle name="Moneda 6 5" xfId="1957" xr:uid="{00000000-0005-0000-0000-0000A3070000}"/>
    <cellStyle name="Moneda 6 5 2" xfId="1958" xr:uid="{00000000-0005-0000-0000-0000A4070000}"/>
    <cellStyle name="Moneda 6 5 2 2" xfId="1959" xr:uid="{00000000-0005-0000-0000-0000A5070000}"/>
    <cellStyle name="Moneda 6 5 3" xfId="1960" xr:uid="{00000000-0005-0000-0000-0000A6070000}"/>
    <cellStyle name="Moneda 6 5 3 2" xfId="1961" xr:uid="{00000000-0005-0000-0000-0000A7070000}"/>
    <cellStyle name="Moneda 6 5 4" xfId="1962" xr:uid="{00000000-0005-0000-0000-0000A8070000}"/>
    <cellStyle name="Moneda 6 6" xfId="1963" xr:uid="{00000000-0005-0000-0000-0000A9070000}"/>
    <cellStyle name="Moneda 6 6 2" xfId="1964" xr:uid="{00000000-0005-0000-0000-0000AA070000}"/>
    <cellStyle name="Moneda 6 7" xfId="1965" xr:uid="{00000000-0005-0000-0000-0000AB070000}"/>
    <cellStyle name="Moneda 6 7 2" xfId="1966" xr:uid="{00000000-0005-0000-0000-0000AC070000}"/>
    <cellStyle name="Moneda 6 8" xfId="1967" xr:uid="{00000000-0005-0000-0000-0000AD070000}"/>
    <cellStyle name="Moneda 6 8 2" xfId="1968" xr:uid="{00000000-0005-0000-0000-0000AE070000}"/>
    <cellStyle name="Moneda 6 9" xfId="1969" xr:uid="{00000000-0005-0000-0000-0000AF070000}"/>
    <cellStyle name="Moneda 6 9 2" xfId="1970" xr:uid="{00000000-0005-0000-0000-0000B0070000}"/>
    <cellStyle name="Moneda 7" xfId="1971" xr:uid="{00000000-0005-0000-0000-0000B1070000}"/>
    <cellStyle name="Moneda 7 10" xfId="1972" xr:uid="{00000000-0005-0000-0000-0000B2070000}"/>
    <cellStyle name="Moneda 7 11" xfId="2143" xr:uid="{4390BF99-F1AA-4CA2-969E-5C568050138C}"/>
    <cellStyle name="Moneda 7 2" xfId="1973" xr:uid="{00000000-0005-0000-0000-0000B3070000}"/>
    <cellStyle name="Moneda 7 2 10" xfId="2177" xr:uid="{7D91110B-CFF7-4A28-ACAF-DFE97F21D3C5}"/>
    <cellStyle name="Moneda 7 2 2" xfId="1974" xr:uid="{00000000-0005-0000-0000-0000B4070000}"/>
    <cellStyle name="Moneda 7 2 2 2" xfId="1975" xr:uid="{00000000-0005-0000-0000-0000B5070000}"/>
    <cellStyle name="Moneda 7 2 2 2 2" xfId="1976" xr:uid="{00000000-0005-0000-0000-0000B6070000}"/>
    <cellStyle name="Moneda 7 2 2 3" xfId="1977" xr:uid="{00000000-0005-0000-0000-0000B7070000}"/>
    <cellStyle name="Moneda 7 2 2 3 2" xfId="1978" xr:uid="{00000000-0005-0000-0000-0000B8070000}"/>
    <cellStyle name="Moneda 7 2 2 4" xfId="1979" xr:uid="{00000000-0005-0000-0000-0000B9070000}"/>
    <cellStyle name="Moneda 7 2 2 4 2" xfId="1980" xr:uid="{00000000-0005-0000-0000-0000BA070000}"/>
    <cellStyle name="Moneda 7 2 2 5" xfId="1981" xr:uid="{00000000-0005-0000-0000-0000BB070000}"/>
    <cellStyle name="Moneda 7 2 2 6" xfId="1982" xr:uid="{00000000-0005-0000-0000-0000BC070000}"/>
    <cellStyle name="Moneda 7 2 2 7" xfId="2242" xr:uid="{B20FA616-8925-419C-979F-500D97ED3E68}"/>
    <cellStyle name="Moneda 7 2 3" xfId="1983" xr:uid="{00000000-0005-0000-0000-0000BD070000}"/>
    <cellStyle name="Moneda 7 2 3 2" xfId="1984" xr:uid="{00000000-0005-0000-0000-0000BE070000}"/>
    <cellStyle name="Moneda 7 2 3 2 2" xfId="1985" xr:uid="{00000000-0005-0000-0000-0000BF070000}"/>
    <cellStyle name="Moneda 7 2 3 3" xfId="1986" xr:uid="{00000000-0005-0000-0000-0000C0070000}"/>
    <cellStyle name="Moneda 7 2 3 3 2" xfId="1987" xr:uid="{00000000-0005-0000-0000-0000C1070000}"/>
    <cellStyle name="Moneda 7 2 3 4" xfId="1988" xr:uid="{00000000-0005-0000-0000-0000C2070000}"/>
    <cellStyle name="Moneda 7 2 4" xfId="1989" xr:uid="{00000000-0005-0000-0000-0000C3070000}"/>
    <cellStyle name="Moneda 7 2 4 2" xfId="1990" xr:uid="{00000000-0005-0000-0000-0000C4070000}"/>
    <cellStyle name="Moneda 7 2 5" xfId="1991" xr:uid="{00000000-0005-0000-0000-0000C5070000}"/>
    <cellStyle name="Moneda 7 2 5 2" xfId="1992" xr:uid="{00000000-0005-0000-0000-0000C6070000}"/>
    <cellStyle name="Moneda 7 2 6" xfId="1993" xr:uid="{00000000-0005-0000-0000-0000C7070000}"/>
    <cellStyle name="Moneda 7 2 6 2" xfId="1994" xr:uid="{00000000-0005-0000-0000-0000C8070000}"/>
    <cellStyle name="Moneda 7 2 7" xfId="1995" xr:uid="{00000000-0005-0000-0000-0000C9070000}"/>
    <cellStyle name="Moneda 7 2 7 2" xfId="1996" xr:uid="{00000000-0005-0000-0000-0000CA070000}"/>
    <cellStyle name="Moneda 7 2 8" xfId="1997" xr:uid="{00000000-0005-0000-0000-0000CB070000}"/>
    <cellStyle name="Moneda 7 2 9" xfId="1998" xr:uid="{00000000-0005-0000-0000-0000CC070000}"/>
    <cellStyle name="Moneda 7 3" xfId="1999" xr:uid="{00000000-0005-0000-0000-0000CD070000}"/>
    <cellStyle name="Moneda 7 3 2" xfId="2000" xr:uid="{00000000-0005-0000-0000-0000CE070000}"/>
    <cellStyle name="Moneda 7 3 2 2" xfId="2001" xr:uid="{00000000-0005-0000-0000-0000CF070000}"/>
    <cellStyle name="Moneda 7 3 3" xfId="2002" xr:uid="{00000000-0005-0000-0000-0000D0070000}"/>
    <cellStyle name="Moneda 7 3 3 2" xfId="2003" xr:uid="{00000000-0005-0000-0000-0000D1070000}"/>
    <cellStyle name="Moneda 7 3 4" xfId="2004" xr:uid="{00000000-0005-0000-0000-0000D2070000}"/>
    <cellStyle name="Moneda 7 3 4 2" xfId="2005" xr:uid="{00000000-0005-0000-0000-0000D3070000}"/>
    <cellStyle name="Moneda 7 3 5" xfId="2006" xr:uid="{00000000-0005-0000-0000-0000D4070000}"/>
    <cellStyle name="Moneda 7 3 6" xfId="2007" xr:uid="{00000000-0005-0000-0000-0000D5070000}"/>
    <cellStyle name="Moneda 7 3 7" xfId="2209" xr:uid="{6A27DA29-2CC3-44B9-8FC0-6B829923374A}"/>
    <cellStyle name="Moneda 7 4" xfId="2008" xr:uid="{00000000-0005-0000-0000-0000D6070000}"/>
    <cellStyle name="Moneda 7 4 2" xfId="2009" xr:uid="{00000000-0005-0000-0000-0000D7070000}"/>
    <cellStyle name="Moneda 7 4 2 2" xfId="2010" xr:uid="{00000000-0005-0000-0000-0000D8070000}"/>
    <cellStyle name="Moneda 7 4 3" xfId="2011" xr:uid="{00000000-0005-0000-0000-0000D9070000}"/>
    <cellStyle name="Moneda 7 4 3 2" xfId="2012" xr:uid="{00000000-0005-0000-0000-0000DA070000}"/>
    <cellStyle name="Moneda 7 4 4" xfId="2013" xr:uid="{00000000-0005-0000-0000-0000DB070000}"/>
    <cellStyle name="Moneda 7 5" xfId="2014" xr:uid="{00000000-0005-0000-0000-0000DC070000}"/>
    <cellStyle name="Moneda 7 5 2" xfId="2015" xr:uid="{00000000-0005-0000-0000-0000DD070000}"/>
    <cellStyle name="Moneda 7 6" xfId="2016" xr:uid="{00000000-0005-0000-0000-0000DE070000}"/>
    <cellStyle name="Moneda 7 6 2" xfId="2017" xr:uid="{00000000-0005-0000-0000-0000DF070000}"/>
    <cellStyle name="Moneda 7 7" xfId="2018" xr:uid="{00000000-0005-0000-0000-0000E0070000}"/>
    <cellStyle name="Moneda 7 7 2" xfId="2019" xr:uid="{00000000-0005-0000-0000-0000E1070000}"/>
    <cellStyle name="Moneda 7 8" xfId="2020" xr:uid="{00000000-0005-0000-0000-0000E2070000}"/>
    <cellStyle name="Moneda 7 8 2" xfId="2021" xr:uid="{00000000-0005-0000-0000-0000E3070000}"/>
    <cellStyle name="Moneda 7 9" xfId="2022" xr:uid="{00000000-0005-0000-0000-0000E4070000}"/>
    <cellStyle name="Moneda 8" xfId="2023" xr:uid="{00000000-0005-0000-0000-0000E5070000}"/>
    <cellStyle name="Moneda 8 10" xfId="2024" xr:uid="{00000000-0005-0000-0000-0000E6070000}"/>
    <cellStyle name="Moneda 8 11" xfId="2163" xr:uid="{E2E7D0B4-9347-45F6-9FA6-76E175072F48}"/>
    <cellStyle name="Moneda 8 2" xfId="2025" xr:uid="{00000000-0005-0000-0000-0000E7070000}"/>
    <cellStyle name="Moneda 8 2 10" xfId="2196" xr:uid="{F6743251-D444-4C03-9DE8-86AC83345C9B}"/>
    <cellStyle name="Moneda 8 2 2" xfId="2026" xr:uid="{00000000-0005-0000-0000-0000E8070000}"/>
    <cellStyle name="Moneda 8 2 2 2" xfId="2027" xr:uid="{00000000-0005-0000-0000-0000E9070000}"/>
    <cellStyle name="Moneda 8 2 2 2 2" xfId="2028" xr:uid="{00000000-0005-0000-0000-0000EA070000}"/>
    <cellStyle name="Moneda 8 2 2 3" xfId="2029" xr:uid="{00000000-0005-0000-0000-0000EB070000}"/>
    <cellStyle name="Moneda 8 2 2 3 2" xfId="2030" xr:uid="{00000000-0005-0000-0000-0000EC070000}"/>
    <cellStyle name="Moneda 8 2 2 4" xfId="2031" xr:uid="{00000000-0005-0000-0000-0000ED070000}"/>
    <cellStyle name="Moneda 8 2 2 4 2" xfId="2032" xr:uid="{00000000-0005-0000-0000-0000EE070000}"/>
    <cellStyle name="Moneda 8 2 2 5" xfId="2033" xr:uid="{00000000-0005-0000-0000-0000EF070000}"/>
    <cellStyle name="Moneda 8 2 2 6" xfId="2034" xr:uid="{00000000-0005-0000-0000-0000F0070000}"/>
    <cellStyle name="Moneda 8 2 2 7" xfId="2261" xr:uid="{270180E9-ED44-46EE-B914-27F0F6056884}"/>
    <cellStyle name="Moneda 8 2 3" xfId="2035" xr:uid="{00000000-0005-0000-0000-0000F1070000}"/>
    <cellStyle name="Moneda 8 2 3 2" xfId="2036" xr:uid="{00000000-0005-0000-0000-0000F2070000}"/>
    <cellStyle name="Moneda 8 2 3 2 2" xfId="2037" xr:uid="{00000000-0005-0000-0000-0000F3070000}"/>
    <cellStyle name="Moneda 8 2 3 3" xfId="2038" xr:uid="{00000000-0005-0000-0000-0000F4070000}"/>
    <cellStyle name="Moneda 8 2 3 3 2" xfId="2039" xr:uid="{00000000-0005-0000-0000-0000F5070000}"/>
    <cellStyle name="Moneda 8 2 3 4" xfId="2040" xr:uid="{00000000-0005-0000-0000-0000F6070000}"/>
    <cellStyle name="Moneda 8 2 4" xfId="2041" xr:uid="{00000000-0005-0000-0000-0000F7070000}"/>
    <cellStyle name="Moneda 8 2 4 2" xfId="2042" xr:uid="{00000000-0005-0000-0000-0000F8070000}"/>
    <cellStyle name="Moneda 8 2 5" xfId="2043" xr:uid="{00000000-0005-0000-0000-0000F9070000}"/>
    <cellStyle name="Moneda 8 2 5 2" xfId="2044" xr:uid="{00000000-0005-0000-0000-0000FA070000}"/>
    <cellStyle name="Moneda 8 2 6" xfId="2045" xr:uid="{00000000-0005-0000-0000-0000FB070000}"/>
    <cellStyle name="Moneda 8 2 6 2" xfId="2046" xr:uid="{00000000-0005-0000-0000-0000FC070000}"/>
    <cellStyle name="Moneda 8 2 7" xfId="2047" xr:uid="{00000000-0005-0000-0000-0000FD070000}"/>
    <cellStyle name="Moneda 8 2 7 2" xfId="2048" xr:uid="{00000000-0005-0000-0000-0000FE070000}"/>
    <cellStyle name="Moneda 8 2 8" xfId="2049" xr:uid="{00000000-0005-0000-0000-0000FF070000}"/>
    <cellStyle name="Moneda 8 2 9" xfId="2050" xr:uid="{00000000-0005-0000-0000-000000080000}"/>
    <cellStyle name="Moneda 8 3" xfId="2051" xr:uid="{00000000-0005-0000-0000-000001080000}"/>
    <cellStyle name="Moneda 8 3 2" xfId="2052" xr:uid="{00000000-0005-0000-0000-000002080000}"/>
    <cellStyle name="Moneda 8 3 2 2" xfId="2053" xr:uid="{00000000-0005-0000-0000-000003080000}"/>
    <cellStyle name="Moneda 8 3 3" xfId="2054" xr:uid="{00000000-0005-0000-0000-000004080000}"/>
    <cellStyle name="Moneda 8 3 3 2" xfId="2055" xr:uid="{00000000-0005-0000-0000-000005080000}"/>
    <cellStyle name="Moneda 8 3 4" xfId="2056" xr:uid="{00000000-0005-0000-0000-000006080000}"/>
    <cellStyle name="Moneda 8 3 4 2" xfId="2057" xr:uid="{00000000-0005-0000-0000-000007080000}"/>
    <cellStyle name="Moneda 8 3 5" xfId="2058" xr:uid="{00000000-0005-0000-0000-000008080000}"/>
    <cellStyle name="Moneda 8 3 6" xfId="2059" xr:uid="{00000000-0005-0000-0000-000009080000}"/>
    <cellStyle name="Moneda 8 3 7" xfId="2228" xr:uid="{110C993D-5FC4-4802-B76E-9B5EF04A5738}"/>
    <cellStyle name="Moneda 8 4" xfId="2060" xr:uid="{00000000-0005-0000-0000-00000A080000}"/>
    <cellStyle name="Moneda 8 4 2" xfId="2061" xr:uid="{00000000-0005-0000-0000-00000B080000}"/>
    <cellStyle name="Moneda 8 4 2 2" xfId="2062" xr:uid="{00000000-0005-0000-0000-00000C080000}"/>
    <cellStyle name="Moneda 8 4 3" xfId="2063" xr:uid="{00000000-0005-0000-0000-00000D080000}"/>
    <cellStyle name="Moneda 8 4 3 2" xfId="2064" xr:uid="{00000000-0005-0000-0000-00000E080000}"/>
    <cellStyle name="Moneda 8 4 4" xfId="2065" xr:uid="{00000000-0005-0000-0000-00000F080000}"/>
    <cellStyle name="Moneda 8 5" xfId="2066" xr:uid="{00000000-0005-0000-0000-000010080000}"/>
    <cellStyle name="Moneda 8 5 2" xfId="2067" xr:uid="{00000000-0005-0000-0000-000011080000}"/>
    <cellStyle name="Moneda 8 6" xfId="2068" xr:uid="{00000000-0005-0000-0000-000012080000}"/>
    <cellStyle name="Moneda 8 6 2" xfId="2069" xr:uid="{00000000-0005-0000-0000-000013080000}"/>
    <cellStyle name="Moneda 8 7" xfId="2070" xr:uid="{00000000-0005-0000-0000-000014080000}"/>
    <cellStyle name="Moneda 8 7 2" xfId="2071" xr:uid="{00000000-0005-0000-0000-000015080000}"/>
    <cellStyle name="Moneda 8 8" xfId="2072" xr:uid="{00000000-0005-0000-0000-000016080000}"/>
    <cellStyle name="Moneda 8 8 2" xfId="2073" xr:uid="{00000000-0005-0000-0000-000017080000}"/>
    <cellStyle name="Moneda 8 9" xfId="2074" xr:uid="{00000000-0005-0000-0000-000018080000}"/>
    <cellStyle name="Moneda 9" xfId="2075" xr:uid="{00000000-0005-0000-0000-000019080000}"/>
    <cellStyle name="Moneda 9 10" xfId="2076" xr:uid="{00000000-0005-0000-0000-00001A080000}"/>
    <cellStyle name="Moneda 9 11" xfId="2169" xr:uid="{993A8888-CB76-461D-89B9-ED9D0528D35C}"/>
    <cellStyle name="Moneda 9 2" xfId="2077" xr:uid="{00000000-0005-0000-0000-00001B080000}"/>
    <cellStyle name="Moneda 9 2 10" xfId="2202" xr:uid="{3A5C7F3D-244C-44F0-9640-4CF097216086}"/>
    <cellStyle name="Moneda 9 2 2" xfId="2078" xr:uid="{00000000-0005-0000-0000-00001C080000}"/>
    <cellStyle name="Moneda 9 2 2 2" xfId="2079" xr:uid="{00000000-0005-0000-0000-00001D080000}"/>
    <cellStyle name="Moneda 9 2 2 2 2" xfId="2080" xr:uid="{00000000-0005-0000-0000-00001E080000}"/>
    <cellStyle name="Moneda 9 2 2 3" xfId="2081" xr:uid="{00000000-0005-0000-0000-00001F080000}"/>
    <cellStyle name="Moneda 9 2 2 3 2" xfId="2082" xr:uid="{00000000-0005-0000-0000-000020080000}"/>
    <cellStyle name="Moneda 9 2 2 4" xfId="2083" xr:uid="{00000000-0005-0000-0000-000021080000}"/>
    <cellStyle name="Moneda 9 2 2 4 2" xfId="2084" xr:uid="{00000000-0005-0000-0000-000022080000}"/>
    <cellStyle name="Moneda 9 2 2 5" xfId="2085" xr:uid="{00000000-0005-0000-0000-000023080000}"/>
    <cellStyle name="Moneda 9 2 2 6" xfId="2086" xr:uid="{00000000-0005-0000-0000-000024080000}"/>
    <cellStyle name="Moneda 9 2 2 7" xfId="2267" xr:uid="{F50A90CC-9B18-46EF-9C86-86EC175C5A0F}"/>
    <cellStyle name="Moneda 9 2 3" xfId="2087" xr:uid="{00000000-0005-0000-0000-000025080000}"/>
    <cellStyle name="Moneda 9 2 3 2" xfId="2088" xr:uid="{00000000-0005-0000-0000-000026080000}"/>
    <cellStyle name="Moneda 9 2 3 2 2" xfId="2089" xr:uid="{00000000-0005-0000-0000-000027080000}"/>
    <cellStyle name="Moneda 9 2 3 3" xfId="2090" xr:uid="{00000000-0005-0000-0000-000028080000}"/>
    <cellStyle name="Moneda 9 2 3 3 2" xfId="2091" xr:uid="{00000000-0005-0000-0000-000029080000}"/>
    <cellStyle name="Moneda 9 2 3 4" xfId="2092" xr:uid="{00000000-0005-0000-0000-00002A080000}"/>
    <cellStyle name="Moneda 9 2 4" xfId="2093" xr:uid="{00000000-0005-0000-0000-00002B080000}"/>
    <cellStyle name="Moneda 9 2 4 2" xfId="2094" xr:uid="{00000000-0005-0000-0000-00002C080000}"/>
    <cellStyle name="Moneda 9 2 5" xfId="2095" xr:uid="{00000000-0005-0000-0000-00002D080000}"/>
    <cellStyle name="Moneda 9 2 5 2" xfId="2096" xr:uid="{00000000-0005-0000-0000-00002E080000}"/>
    <cellStyle name="Moneda 9 2 6" xfId="2097" xr:uid="{00000000-0005-0000-0000-00002F080000}"/>
    <cellStyle name="Moneda 9 2 6 2" xfId="2098" xr:uid="{00000000-0005-0000-0000-000030080000}"/>
    <cellStyle name="Moneda 9 2 7" xfId="2099" xr:uid="{00000000-0005-0000-0000-000031080000}"/>
    <cellStyle name="Moneda 9 2 7 2" xfId="2100" xr:uid="{00000000-0005-0000-0000-000032080000}"/>
    <cellStyle name="Moneda 9 2 8" xfId="2101" xr:uid="{00000000-0005-0000-0000-000033080000}"/>
    <cellStyle name="Moneda 9 2 9" xfId="2102" xr:uid="{00000000-0005-0000-0000-000034080000}"/>
    <cellStyle name="Moneda 9 3" xfId="2103" xr:uid="{00000000-0005-0000-0000-000035080000}"/>
    <cellStyle name="Moneda 9 3 2" xfId="2104" xr:uid="{00000000-0005-0000-0000-000036080000}"/>
    <cellStyle name="Moneda 9 3 2 2" xfId="2105" xr:uid="{00000000-0005-0000-0000-000037080000}"/>
    <cellStyle name="Moneda 9 3 3" xfId="2106" xr:uid="{00000000-0005-0000-0000-000038080000}"/>
    <cellStyle name="Moneda 9 3 3 2" xfId="2107" xr:uid="{00000000-0005-0000-0000-000039080000}"/>
    <cellStyle name="Moneda 9 3 4" xfId="2108" xr:uid="{00000000-0005-0000-0000-00003A080000}"/>
    <cellStyle name="Moneda 9 3 4 2" xfId="2109" xr:uid="{00000000-0005-0000-0000-00003B080000}"/>
    <cellStyle name="Moneda 9 3 5" xfId="2110" xr:uid="{00000000-0005-0000-0000-00003C080000}"/>
    <cellStyle name="Moneda 9 3 6" xfId="2111" xr:uid="{00000000-0005-0000-0000-00003D080000}"/>
    <cellStyle name="Moneda 9 3 7" xfId="2234" xr:uid="{0712E176-03F1-45AD-B943-4A3EAB986264}"/>
    <cellStyle name="Moneda 9 4" xfId="2112" xr:uid="{00000000-0005-0000-0000-00003E080000}"/>
    <cellStyle name="Moneda 9 4 2" xfId="2113" xr:uid="{00000000-0005-0000-0000-00003F080000}"/>
    <cellStyle name="Moneda 9 4 2 2" xfId="2114" xr:uid="{00000000-0005-0000-0000-000040080000}"/>
    <cellStyle name="Moneda 9 4 3" xfId="2115" xr:uid="{00000000-0005-0000-0000-000041080000}"/>
    <cellStyle name="Moneda 9 4 3 2" xfId="2116" xr:uid="{00000000-0005-0000-0000-000042080000}"/>
    <cellStyle name="Moneda 9 4 4" xfId="2117" xr:uid="{00000000-0005-0000-0000-000043080000}"/>
    <cellStyle name="Moneda 9 5" xfId="2118" xr:uid="{00000000-0005-0000-0000-000044080000}"/>
    <cellStyle name="Moneda 9 5 2" xfId="2119" xr:uid="{00000000-0005-0000-0000-000045080000}"/>
    <cellStyle name="Moneda 9 6" xfId="2120" xr:uid="{00000000-0005-0000-0000-000046080000}"/>
    <cellStyle name="Moneda 9 6 2" xfId="2121" xr:uid="{00000000-0005-0000-0000-000047080000}"/>
    <cellStyle name="Moneda 9 7" xfId="2122" xr:uid="{00000000-0005-0000-0000-000048080000}"/>
    <cellStyle name="Moneda 9 7 2" xfId="2123" xr:uid="{00000000-0005-0000-0000-000049080000}"/>
    <cellStyle name="Moneda 9 8" xfId="2124" xr:uid="{00000000-0005-0000-0000-00004A080000}"/>
    <cellStyle name="Moneda 9 8 2" xfId="2125" xr:uid="{00000000-0005-0000-0000-00004B080000}"/>
    <cellStyle name="Moneda 9 9" xfId="2126" xr:uid="{00000000-0005-0000-0000-00004C080000}"/>
    <cellStyle name="Normal" xfId="0" builtinId="0"/>
    <cellStyle name="Normal 2" xfId="2127" xr:uid="{00000000-0005-0000-0000-00004E080000}"/>
    <cellStyle name="Normal 2 2" xfId="2128" xr:uid="{00000000-0005-0000-0000-00004F080000}"/>
    <cellStyle name="Normal 2 2 2" xfId="2136" xr:uid="{17BE8FD7-C6C4-437F-A627-B538A4FE6BD6}"/>
    <cellStyle name="Normal 2 3" xfId="2129" xr:uid="{00000000-0005-0000-0000-000050080000}"/>
    <cellStyle name="Normal 2 3 2" xfId="2317" xr:uid="{C550C9C5-1720-4579-A98C-EC2878CA75DB}"/>
    <cellStyle name="Normal 2 4" xfId="2133" xr:uid="{1921B165-E5C5-49BD-9CD7-65C3EDACAE47}"/>
    <cellStyle name="Normal 3" xfId="2130" xr:uid="{00000000-0005-0000-0000-000051080000}"/>
    <cellStyle name="Normal 3 2" xfId="2134" xr:uid="{C669CE2C-CFEC-4AB7-95B4-77C607524622}"/>
    <cellStyle name="Normal 4" xfId="2132" xr:uid="{648CC8A6-4616-4911-95DE-D240E5AF5106}"/>
    <cellStyle name="Porcentaje" xfId="1" builtinId="5"/>
    <cellStyle name="Porcentaje 2" xfId="2135" xr:uid="{52E3094E-AD93-4893-8BAC-9D80182905B9}"/>
  </cellStyles>
  <dxfs count="0"/>
  <tableStyles count="0" defaultTableStyle="TableStyleMedium2" defaultPivotStyle="PivotStyleLight16"/>
  <colors>
    <mruColors>
      <color rgb="FFE7FDFF"/>
      <color rgb="FFC5DDF1"/>
      <color rgb="FFFFF7FF"/>
      <color rgb="FFE8E8E8"/>
      <color rgb="FFD4E8C6"/>
      <color rgb="FFD0E4F4"/>
      <color rgb="FFFFFFD1"/>
      <color rgb="FFFDD7D7"/>
      <color rgb="FFFDDFFC"/>
      <color rgb="FFFDB0A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_rels/drawing2.xml.rels><?xml version="1.0" encoding="UTF-8" standalone="yes"?>
<Relationships xmlns="http://schemas.openxmlformats.org/package/2006/relationships"><Relationship Id="rId3" Type="http://schemas.openxmlformats.org/officeDocument/2006/relationships/image" Target="../media/image4.jpeg"/><Relationship Id="rId7" Type="http://schemas.openxmlformats.org/officeDocument/2006/relationships/image" Target="../media/image8.jpeg"/><Relationship Id="rId2" Type="http://schemas.openxmlformats.org/officeDocument/2006/relationships/image" Target="../media/image3.jpeg"/><Relationship Id="rId1" Type="http://schemas.openxmlformats.org/officeDocument/2006/relationships/image" Target="../media/image2.jpeg"/><Relationship Id="rId6" Type="http://schemas.openxmlformats.org/officeDocument/2006/relationships/image" Target="../media/image7.jpeg"/><Relationship Id="rId5" Type="http://schemas.openxmlformats.org/officeDocument/2006/relationships/image" Target="../media/image6.jpeg"/><Relationship Id="rId4" Type="http://schemas.openxmlformats.org/officeDocument/2006/relationships/image" Target="../media/image5.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800100</xdr:colOff>
          <xdr:row>0</xdr:row>
          <xdr:rowOff>0</xdr:rowOff>
        </xdr:from>
        <xdr:to>
          <xdr:col>2</xdr:col>
          <xdr:colOff>2171700</xdr:colOff>
          <xdr:row>5</xdr:row>
          <xdr:rowOff>76200</xdr:rowOff>
        </xdr:to>
        <xdr:sp macro="" textlink="">
          <xdr:nvSpPr>
            <xdr:cNvPr id="3073" name="Object 1" hidden="1">
              <a:extLst>
                <a:ext uri="{63B3BB69-23CF-44E3-9099-C40C66FF867C}">
                  <a14:compatExt spid="_x0000_s3073"/>
                </a:ext>
                <a:ext uri="{FF2B5EF4-FFF2-40B4-BE49-F238E27FC236}">
                  <a16:creationId xmlns:a16="http://schemas.microsoft.com/office/drawing/2014/main" id="{00000000-0008-0000-0000-0000010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5</xdr:col>
      <xdr:colOff>1343026</xdr:colOff>
      <xdr:row>0</xdr:row>
      <xdr:rowOff>104775</xdr:rowOff>
    </xdr:from>
    <xdr:to>
      <xdr:col>6</xdr:col>
      <xdr:colOff>1485900</xdr:colOff>
      <xdr:row>3</xdr:row>
      <xdr:rowOff>124719</xdr:rowOff>
    </xdr:to>
    <xdr:pic>
      <xdr:nvPicPr>
        <xdr:cNvPr id="4" name="1 Imagen">
          <a:extLst>
            <a:ext uri="{FF2B5EF4-FFF2-40B4-BE49-F238E27FC236}">
              <a16:creationId xmlns:a16="http://schemas.microsoft.com/office/drawing/2014/main" id="{00000000-0008-0000-09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458200" y="104775"/>
          <a:ext cx="2219325" cy="705485"/>
        </a:xfrm>
        <a:prstGeom prst="rect">
          <a:avLst/>
        </a:prstGeom>
      </xdr:spPr>
    </xdr:pic>
    <xdr:clientData/>
  </xdr:twoCellAnchor>
  <xdr:twoCellAnchor editAs="oneCell">
    <xdr:from>
      <xdr:col>0</xdr:col>
      <xdr:colOff>19050</xdr:colOff>
      <xdr:row>0</xdr:row>
      <xdr:rowOff>0</xdr:rowOff>
    </xdr:from>
    <xdr:to>
      <xdr:col>1</xdr:col>
      <xdr:colOff>981076</xdr:colOff>
      <xdr:row>3</xdr:row>
      <xdr:rowOff>180975</xdr:rowOff>
    </xdr:to>
    <xdr:pic>
      <xdr:nvPicPr>
        <xdr:cNvPr id="5" name="2 Imagen" descr="https://ids.gov.co/web/images/sampledata/overlay/logo.jpg">
          <a:extLst>
            <a:ext uri="{FF2B5EF4-FFF2-40B4-BE49-F238E27FC236}">
              <a16:creationId xmlns:a16="http://schemas.microsoft.com/office/drawing/2014/main" id="{00000000-0008-0000-0900-00000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9050" y="0"/>
          <a:ext cx="1695450" cy="866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687917</xdr:colOff>
      <xdr:row>33</xdr:row>
      <xdr:rowOff>105836</xdr:rowOff>
    </xdr:from>
    <xdr:to>
      <xdr:col>7</xdr:col>
      <xdr:colOff>5292</xdr:colOff>
      <xdr:row>35</xdr:row>
      <xdr:rowOff>138796</xdr:rowOff>
    </xdr:to>
    <xdr:pic>
      <xdr:nvPicPr>
        <xdr:cNvPr id="6" name="1 Imagen" descr="https://ids.gov.co/web/images/sampledata/overlay/logo.jpg">
          <a:extLst>
            <a:ext uri="{FF2B5EF4-FFF2-40B4-BE49-F238E27FC236}">
              <a16:creationId xmlns:a16="http://schemas.microsoft.com/office/drawing/2014/main" id="{00000000-0008-0000-0900-000006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a:xfrm>
          <a:off x="9879330" y="42605960"/>
          <a:ext cx="1069975" cy="42354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423334</xdr:colOff>
      <xdr:row>33</xdr:row>
      <xdr:rowOff>52916</xdr:rowOff>
    </xdr:from>
    <xdr:to>
      <xdr:col>15</xdr:col>
      <xdr:colOff>165894</xdr:colOff>
      <xdr:row>35</xdr:row>
      <xdr:rowOff>146443</xdr:rowOff>
    </xdr:to>
    <xdr:pic>
      <xdr:nvPicPr>
        <xdr:cNvPr id="7" name="2 Imagen">
          <a:extLst>
            <a:ext uri="{FF2B5EF4-FFF2-40B4-BE49-F238E27FC236}">
              <a16:creationId xmlns:a16="http://schemas.microsoft.com/office/drawing/2014/main" id="{00000000-0008-0000-0900-000007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5034260" y="42553255"/>
          <a:ext cx="1943100" cy="483870"/>
        </a:xfrm>
        <a:prstGeom prst="rect">
          <a:avLst/>
        </a:prstGeom>
      </xdr:spPr>
    </xdr:pic>
    <xdr:clientData/>
  </xdr:twoCellAnchor>
  <xdr:twoCellAnchor editAs="oneCell">
    <xdr:from>
      <xdr:col>5</xdr:col>
      <xdr:colOff>1343026</xdr:colOff>
      <xdr:row>53</xdr:row>
      <xdr:rowOff>95250</xdr:rowOff>
    </xdr:from>
    <xdr:to>
      <xdr:col>6</xdr:col>
      <xdr:colOff>1123950</xdr:colOff>
      <xdr:row>56</xdr:row>
      <xdr:rowOff>5156</xdr:rowOff>
    </xdr:to>
    <xdr:pic>
      <xdr:nvPicPr>
        <xdr:cNvPr id="8" name="1 Imagen">
          <a:extLst>
            <a:ext uri="{FF2B5EF4-FFF2-40B4-BE49-F238E27FC236}">
              <a16:creationId xmlns:a16="http://schemas.microsoft.com/office/drawing/2014/main" id="{00000000-0008-0000-0900-000008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8458200" y="58826400"/>
          <a:ext cx="1857375" cy="595630"/>
        </a:xfrm>
        <a:prstGeom prst="rect">
          <a:avLst/>
        </a:prstGeom>
      </xdr:spPr>
    </xdr:pic>
    <xdr:clientData/>
  </xdr:twoCellAnchor>
  <xdr:twoCellAnchor editAs="oneCell">
    <xdr:from>
      <xdr:col>1</xdr:col>
      <xdr:colOff>76200</xdr:colOff>
      <xdr:row>53</xdr:row>
      <xdr:rowOff>0</xdr:rowOff>
    </xdr:from>
    <xdr:to>
      <xdr:col>2</xdr:col>
      <xdr:colOff>304801</xdr:colOff>
      <xdr:row>56</xdr:row>
      <xdr:rowOff>47625</xdr:rowOff>
    </xdr:to>
    <xdr:pic>
      <xdr:nvPicPr>
        <xdr:cNvPr id="9" name="2 Imagen" descr="https://ids.gov.co/web/images/sampledata/overlay/logo.jpg">
          <a:extLst>
            <a:ext uri="{FF2B5EF4-FFF2-40B4-BE49-F238E27FC236}">
              <a16:creationId xmlns:a16="http://schemas.microsoft.com/office/drawing/2014/main" id="{00000000-0008-0000-0900-000009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809625" y="58731150"/>
          <a:ext cx="1724025" cy="7334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1266826</xdr:colOff>
      <xdr:row>68</xdr:row>
      <xdr:rowOff>95250</xdr:rowOff>
    </xdr:from>
    <xdr:to>
      <xdr:col>8</xdr:col>
      <xdr:colOff>609600</xdr:colOff>
      <xdr:row>71</xdr:row>
      <xdr:rowOff>5156</xdr:rowOff>
    </xdr:to>
    <xdr:pic>
      <xdr:nvPicPr>
        <xdr:cNvPr id="10" name="1 Imagen">
          <a:extLst>
            <a:ext uri="{FF2B5EF4-FFF2-40B4-BE49-F238E27FC236}">
              <a16:creationId xmlns:a16="http://schemas.microsoft.com/office/drawing/2014/main" id="{00000000-0008-0000-0900-00000A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0458450" y="77000100"/>
          <a:ext cx="1828800" cy="595630"/>
        </a:xfrm>
        <a:prstGeom prst="rect">
          <a:avLst/>
        </a:prstGeom>
      </xdr:spPr>
    </xdr:pic>
    <xdr:clientData/>
  </xdr:twoCellAnchor>
  <xdr:twoCellAnchor editAs="oneCell">
    <xdr:from>
      <xdr:col>2</xdr:col>
      <xdr:colOff>0</xdr:colOff>
      <xdr:row>68</xdr:row>
      <xdr:rowOff>0</xdr:rowOff>
    </xdr:from>
    <xdr:to>
      <xdr:col>3</xdr:col>
      <xdr:colOff>123826</xdr:colOff>
      <xdr:row>71</xdr:row>
      <xdr:rowOff>47625</xdr:rowOff>
    </xdr:to>
    <xdr:pic>
      <xdr:nvPicPr>
        <xdr:cNvPr id="11" name="2 Imagen" descr="https://ids.gov.co/web/images/sampledata/overlay/logo.jpg">
          <a:extLst>
            <a:ext uri="{FF2B5EF4-FFF2-40B4-BE49-F238E27FC236}">
              <a16:creationId xmlns:a16="http://schemas.microsoft.com/office/drawing/2014/main" id="{00000000-0008-0000-0900-00000B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2228850" y="76904850"/>
          <a:ext cx="1724025" cy="7334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783431</xdr:colOff>
      <xdr:row>83</xdr:row>
      <xdr:rowOff>240507</xdr:rowOff>
    </xdr:from>
    <xdr:to>
      <xdr:col>10</xdr:col>
      <xdr:colOff>321469</xdr:colOff>
      <xdr:row>86</xdr:row>
      <xdr:rowOff>98026</xdr:rowOff>
    </xdr:to>
    <xdr:pic>
      <xdr:nvPicPr>
        <xdr:cNvPr id="12" name="1 Imagen">
          <a:extLst>
            <a:ext uri="{FF2B5EF4-FFF2-40B4-BE49-F238E27FC236}">
              <a16:creationId xmlns:a16="http://schemas.microsoft.com/office/drawing/2014/main" id="{00000000-0008-0000-0900-00000C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11677650" y="90554175"/>
          <a:ext cx="1788160" cy="554990"/>
        </a:xfrm>
        <a:prstGeom prst="rect">
          <a:avLst/>
        </a:prstGeom>
      </xdr:spPr>
    </xdr:pic>
    <xdr:clientData/>
  </xdr:twoCellAnchor>
  <xdr:twoCellAnchor editAs="oneCell">
    <xdr:from>
      <xdr:col>2</xdr:col>
      <xdr:colOff>557213</xdr:colOff>
      <xdr:row>83</xdr:row>
      <xdr:rowOff>190500</xdr:rowOff>
    </xdr:from>
    <xdr:to>
      <xdr:col>3</xdr:col>
      <xdr:colOff>328612</xdr:colOff>
      <xdr:row>87</xdr:row>
      <xdr:rowOff>114299</xdr:rowOff>
    </xdr:to>
    <xdr:pic>
      <xdr:nvPicPr>
        <xdr:cNvPr id="13" name="2 Imagen" descr="https://ids.gov.co/web/images/sampledata/overlay/logo.jpg">
          <a:extLst>
            <a:ext uri="{FF2B5EF4-FFF2-40B4-BE49-F238E27FC236}">
              <a16:creationId xmlns:a16="http://schemas.microsoft.com/office/drawing/2014/main" id="{00000000-0008-0000-0900-00000D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2785745" y="90516075"/>
          <a:ext cx="1371600" cy="9613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Sistemas\Plan_Anticorrupcion\2017\2.Estrategias%20de%20Racionalizaci&#243;n%2020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ESTRATEGIAS DE RACIONALIZACION"/>
      <sheetName val="CADENA DE TRÁMITES"/>
      <sheetName val="TABLA"/>
      <sheetName val="Tablas instituciones"/>
      <sheetName val="Hoja1"/>
    </sheetNames>
    <sheetDataSet>
      <sheetData sheetId="0"/>
      <sheetData sheetId="1"/>
      <sheetData sheetId="2"/>
      <sheetData sheetId="3">
        <row r="2">
          <cell r="B2" t="str">
            <v>Agricultura y Desarrollo Rural</v>
          </cell>
          <cell r="C2" t="str">
            <v>Central</v>
          </cell>
          <cell r="D2" t="str">
            <v>Amazonas</v>
          </cell>
          <cell r="E2">
            <v>2015</v>
          </cell>
        </row>
        <row r="3">
          <cell r="A3" t="str">
            <v>Nacional</v>
          </cell>
          <cell r="B3" t="str">
            <v>Ambiente y Desarrollo Sostenible</v>
          </cell>
          <cell r="C3" t="str">
            <v>Descentralizado</v>
          </cell>
          <cell r="D3" t="str">
            <v>Antioquia</v>
          </cell>
          <cell r="E3">
            <v>2016</v>
          </cell>
        </row>
        <row r="4">
          <cell r="A4" t="str">
            <v>Territorial</v>
          </cell>
          <cell r="B4" t="str">
            <v>Ciencia, Tecnología e innovación</v>
          </cell>
          <cell r="D4" t="str">
            <v>Arauca</v>
          </cell>
          <cell r="E4">
            <v>2017</v>
          </cell>
        </row>
        <row r="5">
          <cell r="B5" t="str">
            <v>Comercio, Industria y Turismo</v>
          </cell>
          <cell r="D5" t="str">
            <v>Atlántico</v>
          </cell>
          <cell r="E5">
            <v>2018</v>
          </cell>
        </row>
        <row r="6">
          <cell r="B6" t="str">
            <v>Cultura</v>
          </cell>
          <cell r="D6" t="str">
            <v>Bolívar</v>
          </cell>
          <cell r="E6">
            <v>2019</v>
          </cell>
        </row>
        <row r="7">
          <cell r="B7" t="str">
            <v>Defensa</v>
          </cell>
          <cell r="D7" t="str">
            <v>Boyacá</v>
          </cell>
          <cell r="E7">
            <v>2020</v>
          </cell>
        </row>
        <row r="8">
          <cell r="B8" t="str">
            <v>Del Deporte, la Recreación, la Actividad Física y el Aprovechamiento del Tiempo Libre</v>
          </cell>
          <cell r="D8" t="str">
            <v>Caldas</v>
          </cell>
        </row>
        <row r="9">
          <cell r="B9" t="str">
            <v>Educación</v>
          </cell>
          <cell r="D9" t="str">
            <v>Caquetá</v>
          </cell>
        </row>
        <row r="10">
          <cell r="B10" t="str">
            <v>Estadísticas</v>
          </cell>
          <cell r="D10" t="str">
            <v>Casanare</v>
          </cell>
        </row>
        <row r="11">
          <cell r="B11" t="str">
            <v>Función Pública</v>
          </cell>
          <cell r="D11" t="str">
            <v>Cauca</v>
          </cell>
        </row>
        <row r="12">
          <cell r="B12" t="str">
            <v>Hacienda y Crédito Público</v>
          </cell>
          <cell r="D12" t="str">
            <v>Cesar</v>
          </cell>
        </row>
        <row r="13">
          <cell r="B13" t="str">
            <v>Inclusión Social y Reconciliación</v>
          </cell>
          <cell r="D13" t="str">
            <v>Choco</v>
          </cell>
        </row>
        <row r="14">
          <cell r="B14">
            <v>0</v>
          </cell>
          <cell r="D14" t="str">
            <v>Córdoba</v>
          </cell>
        </row>
        <row r="15">
          <cell r="B15" t="str">
            <v>Inteligencia Estratégica y Contrainteligencia</v>
          </cell>
          <cell r="D15" t="str">
            <v>Cundinamarca</v>
          </cell>
        </row>
        <row r="16">
          <cell r="B16" t="str">
            <v>Interior</v>
          </cell>
          <cell r="D16" t="str">
            <v>Guainía</v>
          </cell>
        </row>
        <row r="17">
          <cell r="B17" t="str">
            <v>Justicia y del Derecho</v>
          </cell>
          <cell r="D17" t="str">
            <v>Guaviare</v>
          </cell>
        </row>
        <row r="18">
          <cell r="B18" t="str">
            <v>Minas y Energía</v>
          </cell>
          <cell r="D18" t="str">
            <v>Huila</v>
          </cell>
        </row>
        <row r="19">
          <cell r="B19" t="str">
            <v>Planeación</v>
          </cell>
          <cell r="D19" t="str">
            <v>La Guajira</v>
          </cell>
        </row>
        <row r="20">
          <cell r="B20" t="str">
            <v>Presidencia de la República</v>
          </cell>
          <cell r="D20" t="str">
            <v>Magdalena</v>
          </cell>
        </row>
        <row r="21">
          <cell r="B21" t="str">
            <v>Relaciones Exteriores</v>
          </cell>
          <cell r="D21" t="str">
            <v>Meta</v>
          </cell>
        </row>
        <row r="22">
          <cell r="B22" t="str">
            <v>Salud y Protección Social</v>
          </cell>
          <cell r="D22" t="str">
            <v>Nariño</v>
          </cell>
        </row>
        <row r="23">
          <cell r="B23" t="str">
            <v>Tecnologías de la Información y las Comunicaciones</v>
          </cell>
          <cell r="D23" t="str">
            <v>Norte de Santander</v>
          </cell>
        </row>
        <row r="24">
          <cell r="B24" t="str">
            <v>Trabajo</v>
          </cell>
          <cell r="D24" t="str">
            <v>Putumayo</v>
          </cell>
        </row>
        <row r="25">
          <cell r="B25" t="str">
            <v>Transporte</v>
          </cell>
          <cell r="D25" t="str">
            <v>Quindío</v>
          </cell>
        </row>
        <row r="26">
          <cell r="B26" t="str">
            <v>Vivienda Ciudad y Territorio</v>
          </cell>
          <cell r="D26" t="str">
            <v>Risaralda</v>
          </cell>
        </row>
        <row r="27">
          <cell r="D27" t="str">
            <v>San Andrés y Providencia</v>
          </cell>
        </row>
        <row r="28">
          <cell r="D28" t="str">
            <v>Santander</v>
          </cell>
        </row>
        <row r="29">
          <cell r="D29" t="str">
            <v>Sucre</v>
          </cell>
        </row>
        <row r="30">
          <cell r="D30" t="str">
            <v>Tolima</v>
          </cell>
        </row>
        <row r="31">
          <cell r="D31" t="str">
            <v>Valle del Cauca</v>
          </cell>
        </row>
        <row r="32">
          <cell r="D32" t="str">
            <v>Vaupes</v>
          </cell>
        </row>
        <row r="33">
          <cell r="D33" t="str">
            <v>Vichada</v>
          </cell>
        </row>
        <row r="34">
          <cell r="D34" t="str">
            <v>Bogotá D.C</v>
          </cell>
        </row>
        <row r="36">
          <cell r="D36">
            <v>0</v>
          </cell>
        </row>
      </sheetData>
      <sheetData sheetId="4"/>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2.xml"/></Relationships>
</file>

<file path=xl/worksheets/_rels/sheet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228"/>
  <sheetViews>
    <sheetView tabSelected="1" zoomScale="40" zoomScaleNormal="40" zoomScalePageLayoutView="119" workbookViewId="0">
      <selection activeCell="K42" sqref="K42"/>
    </sheetView>
  </sheetViews>
  <sheetFormatPr baseColWidth="10" defaultColWidth="10.88671875" defaultRowHeight="14.4"/>
  <cols>
    <col min="1" max="1" width="24.5546875" style="121" customWidth="1"/>
    <col min="2" max="2" width="29.6640625" style="122" customWidth="1"/>
    <col min="3" max="3" width="42.6640625" style="122" customWidth="1"/>
    <col min="4" max="4" width="65.88671875" style="122" customWidth="1"/>
    <col min="5" max="5" width="23.44140625" style="122" customWidth="1"/>
    <col min="6" max="6" width="48.88671875" style="123" customWidth="1"/>
    <col min="7" max="7" width="27.5546875" style="122" customWidth="1"/>
    <col min="8" max="8" width="20.6640625" style="122" customWidth="1"/>
    <col min="9" max="9" width="27.5546875" style="124" customWidth="1"/>
    <col min="10" max="10" width="19.109375" style="125" customWidth="1"/>
    <col min="11" max="11" width="95.88671875" style="126" customWidth="1"/>
    <col min="12" max="12" width="19.44140625" style="125" customWidth="1"/>
    <col min="13" max="13" width="16.109375" style="127" customWidth="1"/>
    <col min="14" max="14" width="17.88671875" style="124" customWidth="1"/>
    <col min="15" max="15" width="19.109375" style="125" customWidth="1"/>
    <col min="16" max="16" width="25.88671875" style="122" customWidth="1"/>
    <col min="17" max="17" width="19.44140625" style="125" customWidth="1"/>
    <col min="18" max="18" width="16.109375" style="122" customWidth="1"/>
    <col min="19" max="19" width="18.109375" style="124" customWidth="1"/>
    <col min="20" max="20" width="19.109375" style="125" customWidth="1"/>
    <col min="21" max="21" width="23.88671875" style="122" customWidth="1"/>
    <col min="22" max="22" width="19.44140625" style="125" customWidth="1"/>
    <col min="23" max="23" width="16.109375" style="122" customWidth="1"/>
    <col min="24" max="24" width="19.88671875" style="124" customWidth="1"/>
    <col min="25" max="25" width="19.109375" style="125" customWidth="1"/>
    <col min="26" max="26" width="24.109375" style="122" customWidth="1"/>
    <col min="27" max="27" width="19.44140625" style="125" customWidth="1"/>
    <col min="28" max="16384" width="10.88671875" style="122"/>
  </cols>
  <sheetData>
    <row r="1" spans="1:33" s="118" customFormat="1" ht="1.5" customHeight="1" thickBot="1">
      <c r="A1" s="571"/>
      <c r="B1" s="571"/>
      <c r="C1" s="571"/>
      <c r="D1" s="571"/>
      <c r="E1" s="528" t="s">
        <v>0</v>
      </c>
      <c r="F1" s="529"/>
      <c r="G1" s="529"/>
      <c r="H1" s="529"/>
      <c r="I1" s="529"/>
      <c r="J1" s="529"/>
      <c r="K1" s="529"/>
      <c r="L1" s="529"/>
      <c r="M1" s="529"/>
      <c r="N1" s="529"/>
      <c r="O1" s="529"/>
      <c r="P1" s="529"/>
      <c r="Q1" s="529"/>
      <c r="R1" s="529"/>
      <c r="S1" s="529"/>
      <c r="T1" s="529"/>
      <c r="U1" s="529"/>
      <c r="V1" s="529"/>
      <c r="W1" s="529"/>
      <c r="X1" s="529"/>
      <c r="Y1" s="530"/>
      <c r="Z1" s="531" t="s">
        <v>1</v>
      </c>
      <c r="AA1" s="532"/>
    </row>
    <row r="2" spans="1:33" s="118" customFormat="1" ht="15" hidden="1" customHeight="1">
      <c r="A2" s="571"/>
      <c r="B2" s="571"/>
      <c r="C2" s="571"/>
      <c r="D2" s="571"/>
      <c r="E2" s="565" t="s">
        <v>2</v>
      </c>
      <c r="F2" s="566"/>
      <c r="G2" s="566"/>
      <c r="H2" s="566"/>
      <c r="I2" s="566"/>
      <c r="J2" s="566"/>
      <c r="K2" s="566"/>
      <c r="L2" s="566"/>
      <c r="M2" s="566"/>
      <c r="N2" s="566"/>
      <c r="O2" s="566"/>
      <c r="P2" s="566"/>
      <c r="Q2" s="566"/>
      <c r="R2" s="566"/>
      <c r="S2" s="566"/>
      <c r="T2" s="566"/>
      <c r="U2" s="566"/>
      <c r="V2" s="566"/>
      <c r="W2" s="566"/>
      <c r="X2" s="566"/>
      <c r="Y2" s="566"/>
      <c r="Z2" s="555" t="s">
        <v>3</v>
      </c>
      <c r="AA2" s="556"/>
    </row>
    <row r="3" spans="1:33" s="118" customFormat="1" hidden="1">
      <c r="A3" s="571"/>
      <c r="B3" s="571"/>
      <c r="C3" s="571"/>
      <c r="D3" s="571"/>
      <c r="E3" s="567"/>
      <c r="F3" s="568"/>
      <c r="G3" s="568"/>
      <c r="H3" s="568"/>
      <c r="I3" s="568"/>
      <c r="J3" s="568"/>
      <c r="K3" s="568"/>
      <c r="L3" s="568"/>
      <c r="M3" s="568"/>
      <c r="N3" s="568"/>
      <c r="O3" s="568"/>
      <c r="P3" s="568"/>
      <c r="Q3" s="568"/>
      <c r="R3" s="568"/>
      <c r="S3" s="568"/>
      <c r="T3" s="568"/>
      <c r="U3" s="568"/>
      <c r="V3" s="568"/>
      <c r="W3" s="568"/>
      <c r="X3" s="568"/>
      <c r="Y3" s="568"/>
      <c r="Z3" s="557"/>
      <c r="AA3" s="558"/>
    </row>
    <row r="4" spans="1:33" s="118" customFormat="1" hidden="1">
      <c r="A4" s="571"/>
      <c r="B4" s="571"/>
      <c r="C4" s="571"/>
      <c r="D4" s="571"/>
      <c r="E4" s="567"/>
      <c r="F4" s="568"/>
      <c r="G4" s="568"/>
      <c r="H4" s="568"/>
      <c r="I4" s="568"/>
      <c r="J4" s="568"/>
      <c r="K4" s="568"/>
      <c r="L4" s="568"/>
      <c r="M4" s="568"/>
      <c r="N4" s="568"/>
      <c r="O4" s="568"/>
      <c r="P4" s="568"/>
      <c r="Q4" s="568"/>
      <c r="R4" s="568"/>
      <c r="S4" s="568"/>
      <c r="T4" s="568"/>
      <c r="U4" s="568"/>
      <c r="V4" s="568"/>
      <c r="W4" s="568"/>
      <c r="X4" s="568"/>
      <c r="Y4" s="568"/>
      <c r="Z4" s="533" t="s">
        <v>4</v>
      </c>
      <c r="AA4" s="534"/>
    </row>
    <row r="5" spans="1:33" s="118" customFormat="1" hidden="1">
      <c r="A5" s="571"/>
      <c r="B5" s="571"/>
      <c r="C5" s="571"/>
      <c r="D5" s="571"/>
      <c r="E5" s="567"/>
      <c r="F5" s="568"/>
      <c r="G5" s="568"/>
      <c r="H5" s="568"/>
      <c r="I5" s="568"/>
      <c r="J5" s="568"/>
      <c r="K5" s="568"/>
      <c r="L5" s="568"/>
      <c r="M5" s="568"/>
      <c r="N5" s="568"/>
      <c r="O5" s="568"/>
      <c r="P5" s="568"/>
      <c r="Q5" s="568"/>
      <c r="R5" s="568"/>
      <c r="S5" s="568"/>
      <c r="T5" s="568"/>
      <c r="U5" s="568"/>
      <c r="V5" s="568"/>
      <c r="W5" s="568"/>
      <c r="X5" s="568"/>
      <c r="Y5" s="568"/>
      <c r="Z5" s="563" t="s">
        <v>5</v>
      </c>
      <c r="AA5" s="563"/>
    </row>
    <row r="6" spans="1:33" s="119" customFormat="1" ht="54" hidden="1" customHeight="1">
      <c r="A6" s="535" t="s">
        <v>6</v>
      </c>
      <c r="B6" s="535"/>
      <c r="C6" s="535"/>
      <c r="D6" s="535"/>
      <c r="E6" s="569"/>
      <c r="F6" s="570"/>
      <c r="G6" s="570"/>
      <c r="H6" s="570"/>
      <c r="I6" s="570"/>
      <c r="J6" s="570"/>
      <c r="K6" s="570"/>
      <c r="L6" s="570"/>
      <c r="M6" s="570"/>
      <c r="N6" s="570"/>
      <c r="O6" s="570"/>
      <c r="P6" s="570"/>
      <c r="Q6" s="570"/>
      <c r="R6" s="570"/>
      <c r="S6" s="570"/>
      <c r="T6" s="570"/>
      <c r="U6" s="570"/>
      <c r="V6" s="570"/>
      <c r="W6" s="570"/>
      <c r="X6" s="570"/>
      <c r="Y6" s="570"/>
      <c r="Z6" s="564"/>
      <c r="AA6" s="564"/>
    </row>
    <row r="7" spans="1:33" s="118" customFormat="1" ht="29.25" customHeight="1" thickBot="1">
      <c r="A7" s="516" t="s">
        <v>7</v>
      </c>
      <c r="B7" s="516" t="s">
        <v>8</v>
      </c>
      <c r="C7" s="516" t="s">
        <v>9</v>
      </c>
      <c r="D7" s="516" t="s">
        <v>10</v>
      </c>
      <c r="E7" s="496" t="s">
        <v>11</v>
      </c>
      <c r="F7" s="559" t="s">
        <v>12</v>
      </c>
      <c r="G7" s="560"/>
      <c r="H7" s="536" t="s">
        <v>13</v>
      </c>
      <c r="I7" s="537"/>
      <c r="J7" s="537"/>
      <c r="K7" s="537"/>
      <c r="L7" s="538"/>
      <c r="M7" s="539" t="s">
        <v>14</v>
      </c>
      <c r="N7" s="540"/>
      <c r="O7" s="540"/>
      <c r="P7" s="540"/>
      <c r="Q7" s="541"/>
      <c r="R7" s="542" t="s">
        <v>15</v>
      </c>
      <c r="S7" s="543"/>
      <c r="T7" s="543"/>
      <c r="U7" s="543"/>
      <c r="V7" s="544"/>
      <c r="W7" s="545" t="s">
        <v>16</v>
      </c>
      <c r="X7" s="546"/>
      <c r="Y7" s="546"/>
      <c r="Z7" s="546"/>
      <c r="AA7" s="547"/>
      <c r="AB7" s="200"/>
      <c r="AC7" s="200"/>
      <c r="AD7" s="200"/>
      <c r="AE7" s="200"/>
      <c r="AF7" s="200"/>
      <c r="AG7" s="200"/>
    </row>
    <row r="8" spans="1:33" s="118" customFormat="1" ht="15.75" customHeight="1" thickBot="1">
      <c r="A8" s="496"/>
      <c r="B8" s="496"/>
      <c r="C8" s="496"/>
      <c r="D8" s="496"/>
      <c r="E8" s="496"/>
      <c r="F8" s="561"/>
      <c r="G8" s="562"/>
      <c r="H8" s="548" t="s">
        <v>17</v>
      </c>
      <c r="I8" s="549"/>
      <c r="J8" s="549"/>
      <c r="K8" s="549" t="s">
        <v>18</v>
      </c>
      <c r="L8" s="492" t="s">
        <v>19</v>
      </c>
      <c r="M8" s="550" t="s">
        <v>17</v>
      </c>
      <c r="N8" s="551"/>
      <c r="O8" s="551"/>
      <c r="P8" s="485" t="s">
        <v>18</v>
      </c>
      <c r="Q8" s="483" t="s">
        <v>20</v>
      </c>
      <c r="R8" s="552" t="s">
        <v>17</v>
      </c>
      <c r="S8" s="479"/>
      <c r="T8" s="479"/>
      <c r="U8" s="479" t="s">
        <v>18</v>
      </c>
      <c r="V8" s="477" t="s">
        <v>21</v>
      </c>
      <c r="W8" s="553" t="s">
        <v>17</v>
      </c>
      <c r="X8" s="449"/>
      <c r="Y8" s="449"/>
      <c r="Z8" s="449" t="s">
        <v>18</v>
      </c>
      <c r="AA8" s="433" t="s">
        <v>22</v>
      </c>
      <c r="AB8" s="200"/>
      <c r="AC8" s="200"/>
      <c r="AD8" s="200"/>
      <c r="AE8" s="200"/>
      <c r="AF8" s="200"/>
      <c r="AG8" s="200"/>
    </row>
    <row r="9" spans="1:33" s="120" customFormat="1" ht="86.25" customHeight="1">
      <c r="A9" s="497"/>
      <c r="B9" s="497"/>
      <c r="C9" s="497"/>
      <c r="D9" s="497"/>
      <c r="E9" s="497"/>
      <c r="F9" s="129" t="s">
        <v>23</v>
      </c>
      <c r="G9" s="128" t="s">
        <v>24</v>
      </c>
      <c r="H9" s="130" t="s">
        <v>25</v>
      </c>
      <c r="I9" s="158" t="s">
        <v>26</v>
      </c>
      <c r="J9" s="159" t="s">
        <v>27</v>
      </c>
      <c r="K9" s="554"/>
      <c r="L9" s="493"/>
      <c r="M9" s="160" t="s">
        <v>25</v>
      </c>
      <c r="N9" s="161" t="s">
        <v>26</v>
      </c>
      <c r="O9" s="157" t="s">
        <v>28</v>
      </c>
      <c r="P9" s="486"/>
      <c r="Q9" s="484"/>
      <c r="R9" s="183" t="s">
        <v>25</v>
      </c>
      <c r="S9" s="184" t="s">
        <v>26</v>
      </c>
      <c r="T9" s="185" t="s">
        <v>29</v>
      </c>
      <c r="U9" s="480"/>
      <c r="V9" s="478"/>
      <c r="W9" s="186" t="s">
        <v>25</v>
      </c>
      <c r="X9" s="187" t="s">
        <v>26</v>
      </c>
      <c r="Y9" s="201" t="s">
        <v>30</v>
      </c>
      <c r="Z9" s="450"/>
      <c r="AA9" s="434"/>
      <c r="AB9" s="202"/>
      <c r="AC9" s="202"/>
      <c r="AD9" s="202"/>
      <c r="AE9" s="202"/>
      <c r="AF9" s="202"/>
      <c r="AG9" s="202"/>
    </row>
    <row r="10" spans="1:33" ht="71.25" customHeight="1">
      <c r="A10" s="519" t="s">
        <v>31</v>
      </c>
      <c r="B10" s="132" t="s">
        <v>32</v>
      </c>
      <c r="C10" s="454" t="s">
        <v>33</v>
      </c>
      <c r="D10" s="134" t="s">
        <v>34</v>
      </c>
      <c r="E10" s="133" t="s">
        <v>35</v>
      </c>
      <c r="F10" s="133" t="s">
        <v>36</v>
      </c>
      <c r="G10" s="133" t="s">
        <v>37</v>
      </c>
      <c r="H10" s="107">
        <v>1</v>
      </c>
      <c r="I10" s="162">
        <v>1</v>
      </c>
      <c r="J10" s="151">
        <f>IFERROR((H10/I10),0)</f>
        <v>1</v>
      </c>
      <c r="K10" s="993" t="s">
        <v>1198</v>
      </c>
      <c r="L10" s="115">
        <f>IFERROR(IF(G10="Según demanda",H10/I10,H10/G10),0)</f>
        <v>0</v>
      </c>
      <c r="M10" s="107"/>
      <c r="N10" s="162"/>
      <c r="O10" s="151">
        <f>IFERROR((M10/N10),0)</f>
        <v>0</v>
      </c>
      <c r="P10" s="154"/>
      <c r="Q10" s="115">
        <f>IFERROR(IF(G10="Según demanda",(M10+H10)/(I10+N10),(M10+H10)/G10),0)</f>
        <v>0</v>
      </c>
      <c r="R10" s="162"/>
      <c r="S10" s="162"/>
      <c r="T10" s="151">
        <f>IFERROR((R10/S10),0)</f>
        <v>0</v>
      </c>
      <c r="U10" s="154"/>
      <c r="V10" s="188">
        <f>IFERROR(IF(G10="Según demanda",(R10+M10+H10)/(I10+N10+S10),(R10+M10+H10)/G10),0)</f>
        <v>0</v>
      </c>
      <c r="W10" s="162"/>
      <c r="X10" s="162"/>
      <c r="Y10" s="151">
        <f>IFERROR((W10/X10),0)</f>
        <v>0</v>
      </c>
      <c r="Z10" s="154"/>
      <c r="AA10" s="188">
        <f>IFERROR(IF(G10="Según demanda",(W10+R10+M10+H10)/(I10+N10+S10+X10),(W10+R10+M10+H10)/G10),0)</f>
        <v>0</v>
      </c>
      <c r="AB10" s="127"/>
    </row>
    <row r="11" spans="1:33" ht="45.6" customHeight="1">
      <c r="A11" s="519"/>
      <c r="B11" s="132" t="s">
        <v>36</v>
      </c>
      <c r="C11" s="454"/>
      <c r="D11" s="133" t="s">
        <v>38</v>
      </c>
      <c r="E11" s="133" t="s">
        <v>39</v>
      </c>
      <c r="F11" s="133" t="s">
        <v>36</v>
      </c>
      <c r="G11" s="133" t="s">
        <v>37</v>
      </c>
      <c r="H11" s="107">
        <v>1</v>
      </c>
      <c r="I11" s="162">
        <v>1</v>
      </c>
      <c r="J11" s="151">
        <f>IFERROR((H11/I11),0)</f>
        <v>1</v>
      </c>
      <c r="K11" s="993" t="s">
        <v>1198</v>
      </c>
      <c r="L11" s="115">
        <f>IFERROR(IF(G11="Según demanda",H11/I11,H11/G11),0)</f>
        <v>0</v>
      </c>
      <c r="M11" s="107"/>
      <c r="N11" s="162"/>
      <c r="O11" s="151">
        <f t="shared" ref="O11:O26" si="0">IFERROR((M11/N11),0)</f>
        <v>0</v>
      </c>
      <c r="P11" s="154"/>
      <c r="Q11" s="115">
        <f t="shared" ref="Q11:Q26" si="1">IFERROR(IF(G11="Según demanda",(M11+H11)/(I11+N11),(M11+H11)/G11),0)</f>
        <v>0</v>
      </c>
      <c r="R11" s="162"/>
      <c r="S11" s="162"/>
      <c r="T11" s="151">
        <f t="shared" ref="T11:T53" si="2">IFERROR((R11/S11),0)</f>
        <v>0</v>
      </c>
      <c r="U11" s="154"/>
      <c r="V11" s="188">
        <f t="shared" ref="V11:V53" si="3">IFERROR(IF(G11="Según demanda",(R11+M11+H11)/(I11+N11+S11),(R11+M11+H11)/G11),0)</f>
        <v>0</v>
      </c>
      <c r="W11" s="162"/>
      <c r="X11" s="162"/>
      <c r="Y11" s="151">
        <f t="shared" ref="Y11:Y26" si="4">IFERROR((W11/X11),0)</f>
        <v>0</v>
      </c>
      <c r="Z11" s="154"/>
      <c r="AA11" s="188">
        <f t="shared" ref="AA11:AA26" si="5">IFERROR(IF(G11="Según demanda",(W11+R11+M11+H11)/(I11+N11+S11+X11),(W11+R11+M11+H11)/G11),0)</f>
        <v>0</v>
      </c>
    </row>
    <row r="12" spans="1:33" ht="42.75" customHeight="1">
      <c r="A12" s="519"/>
      <c r="B12" s="132" t="s">
        <v>40</v>
      </c>
      <c r="C12" s="454"/>
      <c r="D12" s="133" t="s">
        <v>41</v>
      </c>
      <c r="E12" s="133" t="s">
        <v>42</v>
      </c>
      <c r="F12" s="133" t="s">
        <v>40</v>
      </c>
      <c r="G12" s="133" t="s">
        <v>43</v>
      </c>
      <c r="H12" s="107">
        <v>1</v>
      </c>
      <c r="I12" s="164">
        <v>1</v>
      </c>
      <c r="J12" s="151">
        <f t="shared" ref="J12:J16" si="6">IFERROR((H12/I12),0)</f>
        <v>1</v>
      </c>
      <c r="K12" s="163"/>
      <c r="L12" s="115">
        <f t="shared" ref="L12:L53" si="7">IFERROR(IF(G12="Según demanda",H12/I12,H12/G12),0)</f>
        <v>0</v>
      </c>
      <c r="M12" s="107"/>
      <c r="N12" s="162"/>
      <c r="O12" s="151">
        <f t="shared" si="0"/>
        <v>0</v>
      </c>
      <c r="P12" s="154"/>
      <c r="Q12" s="115">
        <f t="shared" si="1"/>
        <v>0</v>
      </c>
      <c r="R12" s="162"/>
      <c r="S12" s="162"/>
      <c r="T12" s="151">
        <f t="shared" si="2"/>
        <v>0</v>
      </c>
      <c r="U12" s="154"/>
      <c r="V12" s="188">
        <f t="shared" si="3"/>
        <v>0</v>
      </c>
      <c r="W12" s="162"/>
      <c r="X12" s="162"/>
      <c r="Y12" s="151">
        <f t="shared" si="4"/>
        <v>0</v>
      </c>
      <c r="Z12" s="154"/>
      <c r="AA12" s="188">
        <f t="shared" si="5"/>
        <v>0</v>
      </c>
    </row>
    <row r="13" spans="1:33" ht="57" customHeight="1">
      <c r="A13" s="519" t="s">
        <v>31</v>
      </c>
      <c r="B13" s="132" t="s">
        <v>36</v>
      </c>
      <c r="C13" s="454" t="s">
        <v>44</v>
      </c>
      <c r="D13" s="133" t="s">
        <v>45</v>
      </c>
      <c r="E13" s="133" t="s">
        <v>46</v>
      </c>
      <c r="F13" s="133" t="s">
        <v>36</v>
      </c>
      <c r="G13" s="133" t="s">
        <v>47</v>
      </c>
      <c r="H13" s="107">
        <v>1</v>
      </c>
      <c r="I13" s="164">
        <v>1</v>
      </c>
      <c r="J13" s="151">
        <f t="shared" si="6"/>
        <v>1</v>
      </c>
      <c r="K13" s="992" t="s">
        <v>1199</v>
      </c>
      <c r="L13" s="115">
        <f t="shared" si="7"/>
        <v>0</v>
      </c>
      <c r="M13" s="107"/>
      <c r="N13" s="162"/>
      <c r="O13" s="151">
        <f t="shared" si="0"/>
        <v>0</v>
      </c>
      <c r="P13" s="154"/>
      <c r="Q13" s="115">
        <f t="shared" si="1"/>
        <v>0</v>
      </c>
      <c r="R13" s="162"/>
      <c r="S13" s="162"/>
      <c r="T13" s="151">
        <f t="shared" si="2"/>
        <v>0</v>
      </c>
      <c r="U13" s="154"/>
      <c r="V13" s="188">
        <f t="shared" si="3"/>
        <v>0</v>
      </c>
      <c r="W13" s="162"/>
      <c r="X13" s="162"/>
      <c r="Y13" s="151">
        <f t="shared" si="4"/>
        <v>0</v>
      </c>
      <c r="Z13" s="154"/>
      <c r="AA13" s="188">
        <f t="shared" si="5"/>
        <v>0</v>
      </c>
    </row>
    <row r="14" spans="1:33" ht="46.95" customHeight="1">
      <c r="A14" s="519"/>
      <c r="B14" s="132" t="s">
        <v>36</v>
      </c>
      <c r="C14" s="454"/>
      <c r="D14" s="133" t="s">
        <v>48</v>
      </c>
      <c r="E14" s="133" t="s">
        <v>49</v>
      </c>
      <c r="F14" s="133" t="s">
        <v>36</v>
      </c>
      <c r="G14" s="133" t="s">
        <v>47</v>
      </c>
      <c r="H14" s="107">
        <v>1</v>
      </c>
      <c r="I14" s="164">
        <v>4</v>
      </c>
      <c r="J14" s="151">
        <f t="shared" si="6"/>
        <v>0.25</v>
      </c>
      <c r="K14" s="163"/>
      <c r="L14" s="115">
        <f t="shared" si="7"/>
        <v>0</v>
      </c>
      <c r="M14" s="107"/>
      <c r="N14" s="162"/>
      <c r="O14" s="151">
        <f t="shared" si="0"/>
        <v>0</v>
      </c>
      <c r="P14" s="154"/>
      <c r="Q14" s="115">
        <f t="shared" si="1"/>
        <v>0</v>
      </c>
      <c r="R14" s="162"/>
      <c r="S14" s="162"/>
      <c r="T14" s="151">
        <f t="shared" si="2"/>
        <v>0</v>
      </c>
      <c r="U14" s="154"/>
      <c r="V14" s="188">
        <f t="shared" si="3"/>
        <v>0</v>
      </c>
      <c r="W14" s="162"/>
      <c r="X14" s="162"/>
      <c r="Y14" s="151">
        <f t="shared" si="4"/>
        <v>0</v>
      </c>
      <c r="Z14" s="154"/>
      <c r="AA14" s="188">
        <f t="shared" si="5"/>
        <v>0</v>
      </c>
    </row>
    <row r="15" spans="1:33" ht="53.4" customHeight="1">
      <c r="A15" s="519"/>
      <c r="B15" s="132" t="s">
        <v>32</v>
      </c>
      <c r="C15" s="454"/>
      <c r="D15" s="133" t="s">
        <v>50</v>
      </c>
      <c r="E15" s="133" t="s">
        <v>51</v>
      </c>
      <c r="F15" s="133" t="s">
        <v>32</v>
      </c>
      <c r="G15" s="133" t="s">
        <v>52</v>
      </c>
      <c r="H15" s="107">
        <v>0</v>
      </c>
      <c r="I15" s="162">
        <v>1</v>
      </c>
      <c r="J15" s="151">
        <f t="shared" si="6"/>
        <v>0</v>
      </c>
      <c r="K15" s="163"/>
      <c r="L15" s="115">
        <f t="shared" si="7"/>
        <v>0</v>
      </c>
      <c r="M15" s="107"/>
      <c r="N15" s="162"/>
      <c r="O15" s="151">
        <f t="shared" si="0"/>
        <v>0</v>
      </c>
      <c r="P15" s="154"/>
      <c r="Q15" s="115">
        <f t="shared" si="1"/>
        <v>0</v>
      </c>
      <c r="R15" s="162"/>
      <c r="S15" s="162"/>
      <c r="T15" s="151">
        <f t="shared" si="2"/>
        <v>0</v>
      </c>
      <c r="U15" s="154"/>
      <c r="V15" s="188">
        <f t="shared" si="3"/>
        <v>0</v>
      </c>
      <c r="W15" s="162"/>
      <c r="X15" s="162"/>
      <c r="Y15" s="151">
        <f t="shared" si="4"/>
        <v>0</v>
      </c>
      <c r="Z15" s="154"/>
      <c r="AA15" s="188">
        <f t="shared" si="5"/>
        <v>0</v>
      </c>
    </row>
    <row r="16" spans="1:33" ht="71.25" customHeight="1">
      <c r="A16" s="519" t="s">
        <v>31</v>
      </c>
      <c r="B16" s="132" t="s">
        <v>53</v>
      </c>
      <c r="C16" s="517" t="s">
        <v>54</v>
      </c>
      <c r="D16" s="134" t="s">
        <v>55</v>
      </c>
      <c r="E16" s="133" t="s">
        <v>56</v>
      </c>
      <c r="F16" s="133" t="s">
        <v>53</v>
      </c>
      <c r="G16" s="133" t="s">
        <v>57</v>
      </c>
      <c r="H16" s="107">
        <v>0</v>
      </c>
      <c r="I16" s="162">
        <v>1</v>
      </c>
      <c r="J16" s="151">
        <f t="shared" si="6"/>
        <v>0</v>
      </c>
      <c r="K16" s="992" t="s">
        <v>1200</v>
      </c>
      <c r="L16" s="115">
        <f t="shared" si="7"/>
        <v>0</v>
      </c>
      <c r="M16" s="107"/>
      <c r="N16" s="162"/>
      <c r="O16" s="151">
        <f t="shared" si="0"/>
        <v>0</v>
      </c>
      <c r="P16" s="154"/>
      <c r="Q16" s="115">
        <f t="shared" si="1"/>
        <v>0</v>
      </c>
      <c r="R16" s="162"/>
      <c r="S16" s="162"/>
      <c r="T16" s="151">
        <f t="shared" si="2"/>
        <v>0</v>
      </c>
      <c r="U16" s="154"/>
      <c r="V16" s="188">
        <f t="shared" si="3"/>
        <v>0</v>
      </c>
      <c r="W16" s="162"/>
      <c r="X16" s="162"/>
      <c r="Y16" s="151">
        <f t="shared" si="4"/>
        <v>0</v>
      </c>
      <c r="Z16" s="154"/>
      <c r="AA16" s="188">
        <f t="shared" si="5"/>
        <v>0</v>
      </c>
    </row>
    <row r="17" spans="1:27" ht="64.2" customHeight="1">
      <c r="A17" s="519"/>
      <c r="B17" s="132" t="s">
        <v>58</v>
      </c>
      <c r="C17" s="517"/>
      <c r="D17" s="134" t="s">
        <v>59</v>
      </c>
      <c r="E17" s="133" t="s">
        <v>60</v>
      </c>
      <c r="F17" s="133" t="s">
        <v>53</v>
      </c>
      <c r="G17" s="133" t="s">
        <v>37</v>
      </c>
      <c r="H17" s="107">
        <v>0</v>
      </c>
      <c r="I17" s="162">
        <v>1</v>
      </c>
      <c r="J17" s="151">
        <f t="shared" ref="J17:J53" si="8">IFERROR((H17/I17),0)</f>
        <v>0</v>
      </c>
      <c r="K17" s="992" t="s">
        <v>1201</v>
      </c>
      <c r="L17" s="115">
        <f t="shared" si="7"/>
        <v>0</v>
      </c>
      <c r="M17" s="107"/>
      <c r="N17" s="162"/>
      <c r="O17" s="151">
        <f t="shared" si="0"/>
        <v>0</v>
      </c>
      <c r="P17" s="154"/>
      <c r="Q17" s="115">
        <f t="shared" si="1"/>
        <v>0</v>
      </c>
      <c r="R17" s="162"/>
      <c r="S17" s="162"/>
      <c r="T17" s="151">
        <f t="shared" si="2"/>
        <v>0</v>
      </c>
      <c r="U17" s="154"/>
      <c r="V17" s="188">
        <f t="shared" si="3"/>
        <v>0</v>
      </c>
      <c r="W17" s="162"/>
      <c r="X17" s="162"/>
      <c r="Y17" s="151">
        <f t="shared" si="4"/>
        <v>0</v>
      </c>
      <c r="Z17" s="154"/>
      <c r="AA17" s="188">
        <f t="shared" si="5"/>
        <v>0</v>
      </c>
    </row>
    <row r="18" spans="1:27" ht="41.4" customHeight="1">
      <c r="A18" s="519"/>
      <c r="B18" s="132" t="s">
        <v>61</v>
      </c>
      <c r="C18" s="517"/>
      <c r="D18" s="134" t="s">
        <v>62</v>
      </c>
      <c r="E18" s="133" t="s">
        <v>63</v>
      </c>
      <c r="F18" s="133" t="s">
        <v>58</v>
      </c>
      <c r="G18" s="133" t="s">
        <v>37</v>
      </c>
      <c r="H18" s="107">
        <v>1</v>
      </c>
      <c r="I18" s="162">
        <v>1</v>
      </c>
      <c r="J18" s="151">
        <f t="shared" si="8"/>
        <v>1</v>
      </c>
      <c r="K18" s="163"/>
      <c r="L18" s="115">
        <f t="shared" si="7"/>
        <v>0</v>
      </c>
      <c r="M18" s="107"/>
      <c r="N18" s="162"/>
      <c r="O18" s="151">
        <f t="shared" si="0"/>
        <v>0</v>
      </c>
      <c r="P18" s="154"/>
      <c r="Q18" s="115">
        <f t="shared" si="1"/>
        <v>0</v>
      </c>
      <c r="R18" s="162"/>
      <c r="S18" s="162"/>
      <c r="T18" s="151">
        <f t="shared" si="2"/>
        <v>0</v>
      </c>
      <c r="U18" s="154"/>
      <c r="V18" s="188">
        <f t="shared" si="3"/>
        <v>0</v>
      </c>
      <c r="W18" s="162"/>
      <c r="X18" s="162"/>
      <c r="Y18" s="151">
        <f t="shared" si="4"/>
        <v>0</v>
      </c>
      <c r="Z18" s="154"/>
      <c r="AA18" s="188">
        <f t="shared" si="5"/>
        <v>0</v>
      </c>
    </row>
    <row r="19" spans="1:27" ht="57" customHeight="1">
      <c r="A19" s="519" t="s">
        <v>31</v>
      </c>
      <c r="B19" s="132" t="s">
        <v>64</v>
      </c>
      <c r="C19" s="517"/>
      <c r="D19" s="134" t="s">
        <v>65</v>
      </c>
      <c r="E19" s="133" t="s">
        <v>56</v>
      </c>
      <c r="F19" s="133" t="s">
        <v>61</v>
      </c>
      <c r="G19" s="133" t="s">
        <v>66</v>
      </c>
      <c r="H19" s="107">
        <v>1</v>
      </c>
      <c r="I19" s="164">
        <v>1</v>
      </c>
      <c r="J19" s="151">
        <f t="shared" si="8"/>
        <v>1</v>
      </c>
      <c r="K19" s="163"/>
      <c r="L19" s="115">
        <f t="shared" si="7"/>
        <v>0</v>
      </c>
      <c r="M19" s="107"/>
      <c r="N19" s="162"/>
      <c r="O19" s="151">
        <f t="shared" si="0"/>
        <v>0</v>
      </c>
      <c r="P19" s="154"/>
      <c r="Q19" s="115">
        <f t="shared" si="1"/>
        <v>0</v>
      </c>
      <c r="R19" s="162"/>
      <c r="S19" s="162"/>
      <c r="T19" s="151">
        <f t="shared" si="2"/>
        <v>0</v>
      </c>
      <c r="U19" s="154"/>
      <c r="V19" s="188">
        <f t="shared" si="3"/>
        <v>0</v>
      </c>
      <c r="W19" s="162"/>
      <c r="X19" s="162"/>
      <c r="Y19" s="151">
        <f t="shared" si="4"/>
        <v>0</v>
      </c>
      <c r="Z19" s="154"/>
      <c r="AA19" s="188">
        <f t="shared" si="5"/>
        <v>0</v>
      </c>
    </row>
    <row r="20" spans="1:27" ht="171" customHeight="1">
      <c r="A20" s="519"/>
      <c r="B20" s="132" t="s">
        <v>67</v>
      </c>
      <c r="C20" s="452" t="s">
        <v>68</v>
      </c>
      <c r="D20" s="133" t="s">
        <v>69</v>
      </c>
      <c r="E20" s="133" t="s">
        <v>70</v>
      </c>
      <c r="F20" s="133" t="s">
        <v>67</v>
      </c>
      <c r="G20" s="133" t="s">
        <v>71</v>
      </c>
      <c r="H20" s="107">
        <v>1</v>
      </c>
      <c r="I20" s="107">
        <v>1</v>
      </c>
      <c r="J20" s="151">
        <f t="shared" si="8"/>
        <v>1</v>
      </c>
      <c r="K20" s="165"/>
      <c r="L20" s="115">
        <f t="shared" si="7"/>
        <v>0</v>
      </c>
      <c r="M20" s="107"/>
      <c r="N20" s="107"/>
      <c r="O20" s="103">
        <f t="shared" si="0"/>
        <v>0</v>
      </c>
      <c r="P20" s="89"/>
      <c r="Q20" s="115">
        <f t="shared" si="1"/>
        <v>0</v>
      </c>
      <c r="R20" s="162"/>
      <c r="S20" s="162"/>
      <c r="T20" s="151">
        <f t="shared" si="2"/>
        <v>0</v>
      </c>
      <c r="U20" s="154"/>
      <c r="V20" s="188">
        <f t="shared" si="3"/>
        <v>0</v>
      </c>
      <c r="W20" s="162"/>
      <c r="X20" s="162"/>
      <c r="Y20" s="151">
        <f t="shared" si="4"/>
        <v>0</v>
      </c>
      <c r="Z20" s="89"/>
      <c r="AA20" s="188">
        <f t="shared" si="5"/>
        <v>0</v>
      </c>
    </row>
    <row r="21" spans="1:27" ht="142.5" customHeight="1">
      <c r="A21" s="519"/>
      <c r="B21" s="132" t="s">
        <v>67</v>
      </c>
      <c r="C21" s="453"/>
      <c r="D21" s="133" t="s">
        <v>72</v>
      </c>
      <c r="E21" s="133" t="s">
        <v>70</v>
      </c>
      <c r="F21" s="133" t="s">
        <v>67</v>
      </c>
      <c r="G21" s="133" t="s">
        <v>73</v>
      </c>
      <c r="H21" s="107">
        <v>1</v>
      </c>
      <c r="I21" s="107">
        <v>1</v>
      </c>
      <c r="J21" s="151">
        <f t="shared" si="8"/>
        <v>1</v>
      </c>
      <c r="K21" s="165"/>
      <c r="L21" s="115">
        <f t="shared" si="7"/>
        <v>0</v>
      </c>
      <c r="M21" s="107"/>
      <c r="N21" s="107"/>
      <c r="O21" s="103">
        <f t="shared" si="0"/>
        <v>0</v>
      </c>
      <c r="P21" s="89"/>
      <c r="Q21" s="115">
        <f t="shared" si="1"/>
        <v>0</v>
      </c>
      <c r="R21" s="107"/>
      <c r="S21" s="107"/>
      <c r="T21" s="103">
        <f t="shared" si="2"/>
        <v>0</v>
      </c>
      <c r="U21" s="89"/>
      <c r="V21" s="115">
        <f t="shared" si="3"/>
        <v>0</v>
      </c>
      <c r="W21" s="107"/>
      <c r="X21" s="107"/>
      <c r="Y21" s="103">
        <f t="shared" si="4"/>
        <v>0</v>
      </c>
      <c r="Z21" s="89"/>
      <c r="AA21" s="188">
        <f t="shared" si="5"/>
        <v>0</v>
      </c>
    </row>
    <row r="22" spans="1:27" ht="78.599999999999994" customHeight="1">
      <c r="A22" s="519" t="s">
        <v>31</v>
      </c>
      <c r="B22" s="132" t="s">
        <v>74</v>
      </c>
      <c r="C22" s="452" t="s">
        <v>75</v>
      </c>
      <c r="D22" s="133" t="s">
        <v>76</v>
      </c>
      <c r="E22" s="133" t="s">
        <v>77</v>
      </c>
      <c r="F22" s="133" t="s">
        <v>67</v>
      </c>
      <c r="G22" s="133" t="s">
        <v>66</v>
      </c>
      <c r="H22" s="107">
        <v>0</v>
      </c>
      <c r="I22" s="164">
        <v>0</v>
      </c>
      <c r="J22" s="151">
        <f t="shared" si="8"/>
        <v>0</v>
      </c>
      <c r="K22" s="992" t="s">
        <v>1202</v>
      </c>
      <c r="L22" s="115">
        <f t="shared" si="7"/>
        <v>0</v>
      </c>
      <c r="M22" s="107"/>
      <c r="N22" s="162"/>
      <c r="O22" s="151">
        <f t="shared" si="0"/>
        <v>0</v>
      </c>
      <c r="P22" s="154"/>
      <c r="Q22" s="115">
        <f t="shared" si="1"/>
        <v>0</v>
      </c>
      <c r="R22" s="162"/>
      <c r="S22" s="162"/>
      <c r="T22" s="151">
        <f t="shared" si="2"/>
        <v>0</v>
      </c>
      <c r="U22" s="154"/>
      <c r="V22" s="188">
        <f t="shared" si="3"/>
        <v>0</v>
      </c>
      <c r="W22" s="162"/>
      <c r="X22" s="162"/>
      <c r="Y22" s="151">
        <f t="shared" si="4"/>
        <v>0</v>
      </c>
      <c r="Z22" s="154"/>
      <c r="AA22" s="188">
        <f t="shared" si="5"/>
        <v>0</v>
      </c>
    </row>
    <row r="23" spans="1:27" ht="57" customHeight="1">
      <c r="A23" s="519"/>
      <c r="B23" s="132" t="s">
        <v>78</v>
      </c>
      <c r="C23" s="455"/>
      <c r="D23" s="133" t="s">
        <v>79</v>
      </c>
      <c r="E23" s="133" t="s">
        <v>80</v>
      </c>
      <c r="F23" s="133" t="s">
        <v>67</v>
      </c>
      <c r="G23" s="133" t="s">
        <v>81</v>
      </c>
      <c r="H23" s="107">
        <v>0</v>
      </c>
      <c r="I23" s="164">
        <v>0</v>
      </c>
      <c r="J23" s="151">
        <f t="shared" si="8"/>
        <v>0</v>
      </c>
      <c r="K23" s="992" t="s">
        <v>1202</v>
      </c>
      <c r="L23" s="115">
        <f t="shared" si="7"/>
        <v>0</v>
      </c>
      <c r="M23" s="107"/>
      <c r="N23" s="162"/>
      <c r="O23" s="151">
        <f t="shared" si="0"/>
        <v>0</v>
      </c>
      <c r="P23" s="154"/>
      <c r="Q23" s="115">
        <f t="shared" si="1"/>
        <v>0</v>
      </c>
      <c r="R23" s="162"/>
      <c r="S23" s="162"/>
      <c r="T23" s="151">
        <f t="shared" si="2"/>
        <v>0</v>
      </c>
      <c r="U23" s="154"/>
      <c r="V23" s="188">
        <f t="shared" si="3"/>
        <v>0</v>
      </c>
      <c r="W23" s="162"/>
      <c r="X23" s="162"/>
      <c r="Y23" s="151">
        <f t="shared" si="4"/>
        <v>0</v>
      </c>
      <c r="Z23" s="154"/>
      <c r="AA23" s="188">
        <f t="shared" si="5"/>
        <v>0</v>
      </c>
    </row>
    <row r="24" spans="1:27" ht="57" customHeight="1">
      <c r="A24" s="519"/>
      <c r="B24" s="132" t="s">
        <v>78</v>
      </c>
      <c r="C24" s="455"/>
      <c r="D24" s="625" t="s">
        <v>1205</v>
      </c>
      <c r="E24" s="625" t="s">
        <v>1207</v>
      </c>
      <c r="F24" s="133" t="s">
        <v>67</v>
      </c>
      <c r="G24" s="625" t="s">
        <v>1208</v>
      </c>
      <c r="H24" s="107">
        <v>1</v>
      </c>
      <c r="I24" s="164">
        <v>1</v>
      </c>
      <c r="J24" s="151">
        <f t="shared" si="8"/>
        <v>1</v>
      </c>
      <c r="K24" s="992"/>
      <c r="L24" s="115"/>
      <c r="M24" s="107"/>
      <c r="N24" s="162"/>
      <c r="O24" s="151"/>
      <c r="P24" s="154"/>
      <c r="Q24" s="115"/>
      <c r="R24" s="162"/>
      <c r="S24" s="162"/>
      <c r="T24" s="151"/>
      <c r="U24" s="154"/>
      <c r="V24" s="188"/>
      <c r="W24" s="162"/>
      <c r="X24" s="162"/>
      <c r="Y24" s="151"/>
      <c r="Z24" s="154"/>
      <c r="AA24" s="188"/>
    </row>
    <row r="25" spans="1:27" ht="57" customHeight="1">
      <c r="A25" s="519"/>
      <c r="B25" s="132" t="s">
        <v>78</v>
      </c>
      <c r="C25" s="453"/>
      <c r="D25" s="625" t="s">
        <v>1206</v>
      </c>
      <c r="E25" s="625" t="s">
        <v>1207</v>
      </c>
      <c r="F25" s="133" t="s">
        <v>67</v>
      </c>
      <c r="G25" s="625" t="s">
        <v>1208</v>
      </c>
      <c r="H25" s="107">
        <v>1</v>
      </c>
      <c r="I25" s="164">
        <v>4</v>
      </c>
      <c r="J25" s="151">
        <f t="shared" si="8"/>
        <v>0.25</v>
      </c>
      <c r="K25" s="992"/>
      <c r="L25" s="115"/>
      <c r="M25" s="107"/>
      <c r="N25" s="162"/>
      <c r="O25" s="151"/>
      <c r="P25" s="154"/>
      <c r="Q25" s="115"/>
      <c r="R25" s="162"/>
      <c r="S25" s="162"/>
      <c r="T25" s="151"/>
      <c r="U25" s="154"/>
      <c r="V25" s="188"/>
      <c r="W25" s="162"/>
      <c r="X25" s="162"/>
      <c r="Y25" s="151"/>
      <c r="Z25" s="154"/>
      <c r="AA25" s="188"/>
    </row>
    <row r="26" spans="1:27" ht="57" customHeight="1">
      <c r="A26" s="519"/>
      <c r="B26" s="132" t="s">
        <v>82</v>
      </c>
      <c r="C26" s="137" t="s">
        <v>83</v>
      </c>
      <c r="D26" s="137" t="s">
        <v>84</v>
      </c>
      <c r="E26" s="137" t="s">
        <v>85</v>
      </c>
      <c r="F26" s="133" t="s">
        <v>74</v>
      </c>
      <c r="G26" s="625" t="s">
        <v>1208</v>
      </c>
      <c r="H26" s="107">
        <v>1</v>
      </c>
      <c r="I26" s="164">
        <v>1</v>
      </c>
      <c r="J26" s="151">
        <f t="shared" si="8"/>
        <v>1</v>
      </c>
      <c r="K26" s="163"/>
      <c r="L26" s="115">
        <f t="shared" si="7"/>
        <v>0</v>
      </c>
      <c r="M26" s="107"/>
      <c r="N26" s="162"/>
      <c r="O26" s="151">
        <f t="shared" si="0"/>
        <v>0</v>
      </c>
      <c r="P26" s="154"/>
      <c r="Q26" s="115">
        <f t="shared" si="1"/>
        <v>0</v>
      </c>
      <c r="R26" s="162"/>
      <c r="S26" s="162"/>
      <c r="T26" s="151">
        <f t="shared" si="2"/>
        <v>0</v>
      </c>
      <c r="U26" s="154"/>
      <c r="V26" s="188">
        <f t="shared" si="3"/>
        <v>0</v>
      </c>
      <c r="W26" s="162"/>
      <c r="X26" s="162"/>
      <c r="Y26" s="151">
        <f t="shared" si="4"/>
        <v>0</v>
      </c>
      <c r="Z26" s="154"/>
      <c r="AA26" s="188">
        <f t="shared" si="5"/>
        <v>0</v>
      </c>
    </row>
    <row r="27" spans="1:27" ht="57" customHeight="1">
      <c r="A27" s="519" t="s">
        <v>31</v>
      </c>
      <c r="B27" s="138" t="s">
        <v>86</v>
      </c>
      <c r="C27" s="137" t="s">
        <v>87</v>
      </c>
      <c r="D27" s="137" t="s">
        <v>88</v>
      </c>
      <c r="E27" s="137" t="s">
        <v>89</v>
      </c>
      <c r="F27" s="133" t="s">
        <v>78</v>
      </c>
      <c r="G27" s="625" t="s">
        <v>1208</v>
      </c>
      <c r="H27" s="107">
        <v>1</v>
      </c>
      <c r="I27" s="166">
        <v>1</v>
      </c>
      <c r="J27" s="151">
        <f t="shared" si="8"/>
        <v>1</v>
      </c>
      <c r="K27" s="992" t="s">
        <v>1209</v>
      </c>
      <c r="L27" s="115">
        <f t="shared" si="7"/>
        <v>0</v>
      </c>
      <c r="M27" s="107"/>
      <c r="N27" s="162"/>
      <c r="O27" s="151">
        <f t="shared" ref="O27:O53" si="9">IFERROR((M27/N27),0)</f>
        <v>0</v>
      </c>
      <c r="P27" s="167"/>
      <c r="Q27" s="188">
        <f t="shared" ref="Q27:Q53" si="10">IFERROR(IF(G27="Según demanda",(M27+H27)/(I27+N27),(M27+H27)/G27),0)</f>
        <v>0</v>
      </c>
      <c r="R27" s="154"/>
      <c r="S27" s="162"/>
      <c r="T27" s="151">
        <f t="shared" si="2"/>
        <v>0</v>
      </c>
      <c r="U27" s="167"/>
      <c r="V27" s="188">
        <f t="shared" si="3"/>
        <v>0</v>
      </c>
      <c r="W27" s="162"/>
      <c r="X27" s="162"/>
      <c r="Y27" s="151">
        <f t="shared" ref="Y27:Y53" si="11">IFERROR((W27/X27),0)</f>
        <v>0</v>
      </c>
      <c r="Z27" s="163"/>
      <c r="AA27" s="188">
        <f t="shared" ref="AA27:AA36" si="12">IFERROR(IF(G27="Según demanda",(W27+R27+M27+H27)/(I27+N27+S27+X27),(W27+R27+M27+H27)/G27),0)</f>
        <v>0</v>
      </c>
    </row>
    <row r="28" spans="1:27" ht="142.5" customHeight="1">
      <c r="A28" s="519"/>
      <c r="B28" s="138" t="s">
        <v>90</v>
      </c>
      <c r="C28" s="133" t="s">
        <v>91</v>
      </c>
      <c r="D28" s="135" t="s">
        <v>92</v>
      </c>
      <c r="E28" s="133" t="s">
        <v>93</v>
      </c>
      <c r="F28" s="133" t="s">
        <v>82</v>
      </c>
      <c r="G28" s="133" t="s">
        <v>94</v>
      </c>
      <c r="H28" s="107">
        <v>3</v>
      </c>
      <c r="I28" s="166">
        <v>3</v>
      </c>
      <c r="J28" s="151">
        <f t="shared" si="8"/>
        <v>1</v>
      </c>
      <c r="K28" s="992" t="s">
        <v>1203</v>
      </c>
      <c r="L28" s="115">
        <f t="shared" si="7"/>
        <v>0</v>
      </c>
      <c r="M28" s="162"/>
      <c r="N28" s="162"/>
      <c r="O28" s="151">
        <f t="shared" si="9"/>
        <v>0</v>
      </c>
      <c r="P28" s="167"/>
      <c r="Q28" s="188">
        <f t="shared" si="10"/>
        <v>0</v>
      </c>
      <c r="R28" s="154"/>
      <c r="S28" s="162"/>
      <c r="T28" s="151">
        <f t="shared" si="2"/>
        <v>0</v>
      </c>
      <c r="U28" s="167"/>
      <c r="V28" s="188">
        <f t="shared" si="3"/>
        <v>0</v>
      </c>
      <c r="W28" s="162"/>
      <c r="X28" s="162"/>
      <c r="Y28" s="151">
        <f t="shared" si="11"/>
        <v>0</v>
      </c>
      <c r="Z28" s="167"/>
      <c r="AA28" s="188">
        <f t="shared" si="12"/>
        <v>0</v>
      </c>
    </row>
    <row r="29" spans="1:27" ht="71.25" customHeight="1">
      <c r="A29" s="519"/>
      <c r="B29" s="138" t="s">
        <v>95</v>
      </c>
      <c r="C29" s="452" t="s">
        <v>96</v>
      </c>
      <c r="D29" s="139" t="s">
        <v>97</v>
      </c>
      <c r="E29" s="140" t="s">
        <v>98</v>
      </c>
      <c r="F29" s="133" t="s">
        <v>99</v>
      </c>
      <c r="G29" s="133" t="s">
        <v>100</v>
      </c>
      <c r="H29" s="107">
        <v>5</v>
      </c>
      <c r="I29" s="166">
        <v>5</v>
      </c>
      <c r="J29" s="151">
        <f t="shared" si="8"/>
        <v>1</v>
      </c>
      <c r="K29" s="992" t="s">
        <v>1204</v>
      </c>
      <c r="L29" s="115">
        <f t="shared" si="7"/>
        <v>0</v>
      </c>
      <c r="M29" s="162"/>
      <c r="N29" s="162"/>
      <c r="O29" s="151">
        <f t="shared" si="9"/>
        <v>0</v>
      </c>
      <c r="P29" s="163"/>
      <c r="Q29" s="188">
        <f t="shared" si="10"/>
        <v>0</v>
      </c>
      <c r="R29" s="154"/>
      <c r="S29" s="162"/>
      <c r="T29" s="151">
        <f t="shared" si="2"/>
        <v>0</v>
      </c>
      <c r="U29" s="163"/>
      <c r="V29" s="188">
        <f t="shared" si="3"/>
        <v>0</v>
      </c>
      <c r="W29" s="162"/>
      <c r="X29" s="162"/>
      <c r="Y29" s="151">
        <f t="shared" si="11"/>
        <v>0</v>
      </c>
      <c r="Z29" s="163"/>
      <c r="AA29" s="188">
        <f t="shared" si="12"/>
        <v>0</v>
      </c>
    </row>
    <row r="30" spans="1:27" ht="71.25" customHeight="1">
      <c r="A30" s="519" t="s">
        <v>31</v>
      </c>
      <c r="B30" s="138" t="s">
        <v>95</v>
      </c>
      <c r="C30" s="455"/>
      <c r="D30" s="500" t="s">
        <v>101</v>
      </c>
      <c r="E30" s="498" t="s">
        <v>102</v>
      </c>
      <c r="F30" s="455" t="s">
        <v>99</v>
      </c>
      <c r="G30" s="141" t="s">
        <v>103</v>
      </c>
      <c r="H30" s="107">
        <v>5</v>
      </c>
      <c r="I30" s="166">
        <v>5</v>
      </c>
      <c r="J30" s="151">
        <f t="shared" si="8"/>
        <v>1</v>
      </c>
      <c r="K30" s="163"/>
      <c r="L30" s="115">
        <f t="shared" si="7"/>
        <v>0</v>
      </c>
      <c r="M30" s="162"/>
      <c r="N30" s="168"/>
      <c r="O30" s="151">
        <f t="shared" si="9"/>
        <v>0</v>
      </c>
      <c r="P30" s="163"/>
      <c r="Q30" s="188">
        <f t="shared" si="10"/>
        <v>0</v>
      </c>
      <c r="R30" s="154"/>
      <c r="S30" s="162"/>
      <c r="T30" s="151">
        <f t="shared" si="2"/>
        <v>0</v>
      </c>
      <c r="U30" s="163"/>
      <c r="V30" s="188">
        <f t="shared" si="3"/>
        <v>0</v>
      </c>
      <c r="W30" s="162"/>
      <c r="X30" s="162"/>
      <c r="Y30" s="151">
        <f t="shared" si="11"/>
        <v>0</v>
      </c>
      <c r="Z30" s="163"/>
      <c r="AA30" s="188">
        <f t="shared" si="12"/>
        <v>0</v>
      </c>
    </row>
    <row r="31" spans="1:27" ht="54" customHeight="1">
      <c r="A31" s="519"/>
      <c r="B31" s="138" t="s">
        <v>95</v>
      </c>
      <c r="C31" s="455"/>
      <c r="D31" s="501"/>
      <c r="E31" s="499"/>
      <c r="F31" s="453"/>
      <c r="G31" s="141" t="s">
        <v>104</v>
      </c>
      <c r="H31" s="107">
        <v>5</v>
      </c>
      <c r="I31" s="166">
        <v>5</v>
      </c>
      <c r="J31" s="151">
        <f t="shared" si="8"/>
        <v>1</v>
      </c>
      <c r="K31" s="163"/>
      <c r="L31" s="115">
        <f t="shared" si="7"/>
        <v>0</v>
      </c>
      <c r="M31" s="162"/>
      <c r="N31" s="162"/>
      <c r="O31" s="151">
        <f t="shared" si="9"/>
        <v>0</v>
      </c>
      <c r="P31" s="163"/>
      <c r="Q31" s="188">
        <f t="shared" si="10"/>
        <v>0</v>
      </c>
      <c r="R31" s="154"/>
      <c r="S31" s="162"/>
      <c r="T31" s="151">
        <f t="shared" si="2"/>
        <v>0</v>
      </c>
      <c r="U31" s="165"/>
      <c r="V31" s="188">
        <f t="shared" si="3"/>
        <v>0</v>
      </c>
      <c r="W31" s="162"/>
      <c r="X31" s="162"/>
      <c r="Y31" s="151">
        <f t="shared" si="11"/>
        <v>0</v>
      </c>
      <c r="Z31" s="165"/>
      <c r="AA31" s="188">
        <f t="shared" si="12"/>
        <v>0</v>
      </c>
    </row>
    <row r="32" spans="1:27" ht="41.4" customHeight="1">
      <c r="A32" s="519"/>
      <c r="B32" s="142" t="s">
        <v>95</v>
      </c>
      <c r="C32" s="455"/>
      <c r="D32" s="140" t="s">
        <v>105</v>
      </c>
      <c r="E32" s="140" t="s">
        <v>106</v>
      </c>
      <c r="F32" s="133" t="s">
        <v>107</v>
      </c>
      <c r="G32" s="133" t="s">
        <v>108</v>
      </c>
      <c r="H32" s="107"/>
      <c r="I32" s="166"/>
      <c r="J32" s="151">
        <f t="shared" si="8"/>
        <v>0</v>
      </c>
      <c r="K32" s="163"/>
      <c r="L32" s="115">
        <f t="shared" si="7"/>
        <v>0</v>
      </c>
      <c r="M32" s="162"/>
      <c r="N32" s="162"/>
      <c r="O32" s="151">
        <f t="shared" si="9"/>
        <v>0</v>
      </c>
      <c r="P32" s="167"/>
      <c r="Q32" s="188">
        <f t="shared" si="10"/>
        <v>0</v>
      </c>
      <c r="R32" s="154"/>
      <c r="S32" s="162"/>
      <c r="T32" s="151">
        <f t="shared" si="2"/>
        <v>0</v>
      </c>
      <c r="U32" s="167"/>
      <c r="V32" s="188">
        <f t="shared" si="3"/>
        <v>0</v>
      </c>
      <c r="W32" s="162"/>
      <c r="X32" s="162"/>
      <c r="Y32" s="151">
        <f t="shared" si="11"/>
        <v>0</v>
      </c>
      <c r="Z32" s="163"/>
      <c r="AA32" s="188">
        <f t="shared" si="12"/>
        <v>0</v>
      </c>
    </row>
    <row r="33" spans="1:27" ht="71.25" customHeight="1">
      <c r="A33" s="519" t="s">
        <v>31</v>
      </c>
      <c r="B33" s="142" t="s">
        <v>95</v>
      </c>
      <c r="C33" s="455"/>
      <c r="D33" s="140" t="s">
        <v>109</v>
      </c>
      <c r="E33" s="140" t="s">
        <v>106</v>
      </c>
      <c r="F33" s="136" t="s">
        <v>99</v>
      </c>
      <c r="G33" s="133"/>
      <c r="H33" s="143">
        <v>0</v>
      </c>
      <c r="I33" s="166">
        <v>2</v>
      </c>
      <c r="J33" s="151">
        <f t="shared" si="8"/>
        <v>0</v>
      </c>
      <c r="K33" s="632" t="s">
        <v>1210</v>
      </c>
      <c r="L33" s="115">
        <f t="shared" si="7"/>
        <v>0</v>
      </c>
      <c r="M33" s="143"/>
      <c r="N33" s="107"/>
      <c r="O33" s="151">
        <f t="shared" si="9"/>
        <v>0</v>
      </c>
      <c r="P33" s="165"/>
      <c r="Q33" s="115">
        <f t="shared" si="10"/>
        <v>0</v>
      </c>
      <c r="R33" s="107"/>
      <c r="S33" s="107"/>
      <c r="T33" s="151">
        <f t="shared" si="2"/>
        <v>0</v>
      </c>
      <c r="U33" s="165"/>
      <c r="V33" s="115">
        <f t="shared" si="3"/>
        <v>0</v>
      </c>
      <c r="W33" s="107"/>
      <c r="X33" s="107"/>
      <c r="Y33" s="151">
        <f t="shared" si="11"/>
        <v>0</v>
      </c>
      <c r="Z33" s="165"/>
      <c r="AA33" s="115">
        <f t="shared" si="12"/>
        <v>0</v>
      </c>
    </row>
    <row r="34" spans="1:27" ht="85.5" customHeight="1">
      <c r="A34" s="519"/>
      <c r="B34" s="142" t="s">
        <v>95</v>
      </c>
      <c r="C34" s="455"/>
      <c r="D34" s="140" t="s">
        <v>110</v>
      </c>
      <c r="E34" s="140" t="s">
        <v>111</v>
      </c>
      <c r="F34" s="133" t="s">
        <v>112</v>
      </c>
      <c r="G34" s="133"/>
      <c r="H34" s="143">
        <v>1</v>
      </c>
      <c r="I34" s="166">
        <v>1</v>
      </c>
      <c r="J34" s="151">
        <f t="shared" si="8"/>
        <v>1</v>
      </c>
      <c r="K34" s="632" t="s">
        <v>1211</v>
      </c>
      <c r="L34" s="115">
        <f t="shared" si="7"/>
        <v>0</v>
      </c>
      <c r="M34" s="143"/>
      <c r="N34" s="107"/>
      <c r="O34" s="151">
        <f t="shared" si="9"/>
        <v>0</v>
      </c>
      <c r="P34" s="165"/>
      <c r="Q34" s="115">
        <f t="shared" si="10"/>
        <v>0</v>
      </c>
      <c r="R34" s="107"/>
      <c r="S34" s="107"/>
      <c r="T34" s="151">
        <f t="shared" si="2"/>
        <v>0</v>
      </c>
      <c r="U34" s="165"/>
      <c r="V34" s="115">
        <f t="shared" si="3"/>
        <v>0</v>
      </c>
      <c r="W34" s="107"/>
      <c r="X34" s="107"/>
      <c r="Y34" s="151">
        <f t="shared" si="11"/>
        <v>0</v>
      </c>
      <c r="Z34" s="165"/>
      <c r="AA34" s="115">
        <f t="shared" si="12"/>
        <v>0</v>
      </c>
    </row>
    <row r="35" spans="1:27" ht="55.2" customHeight="1">
      <c r="A35" s="519"/>
      <c r="B35" s="142" t="s">
        <v>95</v>
      </c>
      <c r="C35" s="455"/>
      <c r="D35" s="140" t="s">
        <v>113</v>
      </c>
      <c r="E35" s="140" t="s">
        <v>114</v>
      </c>
      <c r="F35" s="133" t="s">
        <v>115</v>
      </c>
      <c r="G35" s="133" t="s">
        <v>116</v>
      </c>
      <c r="H35" s="107">
        <v>0</v>
      </c>
      <c r="I35" s="166">
        <v>1</v>
      </c>
      <c r="J35" s="151">
        <f t="shared" si="8"/>
        <v>0</v>
      </c>
      <c r="K35" s="632" t="s">
        <v>1210</v>
      </c>
      <c r="L35" s="115">
        <f t="shared" si="7"/>
        <v>0</v>
      </c>
      <c r="M35" s="107"/>
      <c r="N35" s="107"/>
      <c r="O35" s="151">
        <f t="shared" si="9"/>
        <v>0</v>
      </c>
      <c r="P35" s="165"/>
      <c r="Q35" s="115">
        <f t="shared" si="10"/>
        <v>0</v>
      </c>
      <c r="R35" s="107"/>
      <c r="S35" s="107"/>
      <c r="T35" s="151">
        <f t="shared" si="2"/>
        <v>0</v>
      </c>
      <c r="U35" s="165"/>
      <c r="V35" s="115">
        <f t="shared" si="3"/>
        <v>0</v>
      </c>
      <c r="W35" s="107"/>
      <c r="X35" s="107"/>
      <c r="Y35" s="151">
        <f t="shared" si="11"/>
        <v>0</v>
      </c>
      <c r="Z35" s="165"/>
      <c r="AA35" s="115">
        <f t="shared" si="12"/>
        <v>0</v>
      </c>
    </row>
    <row r="36" spans="1:27" ht="82.8">
      <c r="A36" s="519" t="s">
        <v>31</v>
      </c>
      <c r="B36" s="142" t="s">
        <v>95</v>
      </c>
      <c r="C36" s="455"/>
      <c r="D36" s="140" t="s">
        <v>117</v>
      </c>
      <c r="E36" s="140" t="s">
        <v>118</v>
      </c>
      <c r="F36" s="133" t="s">
        <v>115</v>
      </c>
      <c r="G36" s="133" t="s">
        <v>119</v>
      </c>
      <c r="H36" s="107">
        <v>0</v>
      </c>
      <c r="I36" s="169">
        <v>1</v>
      </c>
      <c r="J36" s="151">
        <f t="shared" si="8"/>
        <v>0</v>
      </c>
      <c r="K36" s="632" t="s">
        <v>1210</v>
      </c>
      <c r="L36" s="115">
        <f t="shared" si="7"/>
        <v>0</v>
      </c>
      <c r="M36" s="143"/>
      <c r="N36" s="107"/>
      <c r="O36" s="151">
        <f t="shared" si="9"/>
        <v>0</v>
      </c>
      <c r="P36" s="165"/>
      <c r="Q36" s="115">
        <f t="shared" si="10"/>
        <v>0</v>
      </c>
      <c r="R36" s="143"/>
      <c r="S36" s="107"/>
      <c r="T36" s="151">
        <f t="shared" si="2"/>
        <v>0</v>
      </c>
      <c r="U36" s="178"/>
      <c r="V36" s="115">
        <f t="shared" si="3"/>
        <v>0</v>
      </c>
      <c r="W36" s="107"/>
      <c r="X36" s="107"/>
      <c r="Y36" s="151">
        <f t="shared" si="11"/>
        <v>0</v>
      </c>
      <c r="Z36" s="165"/>
      <c r="AA36" s="115">
        <f t="shared" si="12"/>
        <v>0</v>
      </c>
    </row>
    <row r="37" spans="1:27" ht="71.25" customHeight="1">
      <c r="A37" s="519"/>
      <c r="B37" s="142" t="s">
        <v>95</v>
      </c>
      <c r="C37" s="455"/>
      <c r="D37" s="140" t="s">
        <v>120</v>
      </c>
      <c r="E37" s="140" t="s">
        <v>121</v>
      </c>
      <c r="F37" s="133" t="s">
        <v>122</v>
      </c>
      <c r="G37" s="133" t="s">
        <v>123</v>
      </c>
      <c r="H37" s="107">
        <v>0</v>
      </c>
      <c r="I37" s="169">
        <v>0</v>
      </c>
      <c r="J37" s="151">
        <f t="shared" si="8"/>
        <v>0</v>
      </c>
      <c r="K37" s="170"/>
      <c r="L37" s="115">
        <f t="shared" si="7"/>
        <v>0</v>
      </c>
      <c r="M37" s="107"/>
      <c r="N37" s="107"/>
      <c r="O37" s="151">
        <f t="shared" si="9"/>
        <v>0</v>
      </c>
      <c r="P37" s="171"/>
      <c r="Q37" s="115">
        <f t="shared" si="10"/>
        <v>0</v>
      </c>
      <c r="R37" s="107"/>
      <c r="S37" s="107"/>
      <c r="T37" s="151">
        <f t="shared" si="2"/>
        <v>0</v>
      </c>
      <c r="U37" s="189"/>
      <c r="V37" s="115">
        <f t="shared" si="3"/>
        <v>0</v>
      </c>
      <c r="W37" s="107"/>
      <c r="X37" s="107"/>
      <c r="Y37" s="151">
        <f t="shared" si="11"/>
        <v>0</v>
      </c>
      <c r="Z37" s="171"/>
      <c r="AA37" s="115">
        <f t="shared" ref="AA37:AA45" si="13">IFERROR(IF(G37="Según demanda",(W37+R37+M37+H37)/(I37+N37+S37+X37),(W37+R37+M37+H37)/G37),0)</f>
        <v>0</v>
      </c>
    </row>
    <row r="38" spans="1:27" ht="57.6">
      <c r="A38" s="519"/>
      <c r="B38" s="142" t="s">
        <v>95</v>
      </c>
      <c r="C38" s="453"/>
      <c r="D38" s="144" t="s">
        <v>124</v>
      </c>
      <c r="E38" s="144" t="s">
        <v>125</v>
      </c>
      <c r="F38" s="133" t="s">
        <v>126</v>
      </c>
      <c r="G38" s="144" t="s">
        <v>127</v>
      </c>
      <c r="H38" s="107">
        <v>1</v>
      </c>
      <c r="I38" s="166">
        <v>4</v>
      </c>
      <c r="J38" s="151">
        <f t="shared" si="8"/>
        <v>0.25</v>
      </c>
      <c r="K38" s="632" t="s">
        <v>1212</v>
      </c>
      <c r="L38" s="115">
        <f t="shared" si="7"/>
        <v>0</v>
      </c>
      <c r="M38" s="107"/>
      <c r="N38" s="107"/>
      <c r="O38" s="151">
        <f t="shared" si="9"/>
        <v>0</v>
      </c>
      <c r="P38" s="172"/>
      <c r="Q38" s="115">
        <f t="shared" si="10"/>
        <v>0</v>
      </c>
      <c r="R38" s="107"/>
      <c r="S38" s="107"/>
      <c r="T38" s="151">
        <f t="shared" si="2"/>
        <v>0</v>
      </c>
      <c r="U38" s="178"/>
      <c r="V38" s="115">
        <f t="shared" si="3"/>
        <v>0</v>
      </c>
      <c r="W38" s="107"/>
      <c r="X38" s="107"/>
      <c r="Y38" s="151">
        <f t="shared" si="11"/>
        <v>0</v>
      </c>
      <c r="Z38" s="203"/>
      <c r="AA38" s="115">
        <f t="shared" si="13"/>
        <v>0</v>
      </c>
    </row>
    <row r="39" spans="1:27" ht="55.2">
      <c r="A39" s="519" t="s">
        <v>31</v>
      </c>
      <c r="B39" s="142" t="s">
        <v>95</v>
      </c>
      <c r="C39" s="518" t="s">
        <v>128</v>
      </c>
      <c r="D39" s="146" t="s">
        <v>129</v>
      </c>
      <c r="E39" s="145" t="s">
        <v>130</v>
      </c>
      <c r="F39" s="145" t="s">
        <v>86</v>
      </c>
      <c r="G39" s="133"/>
      <c r="H39" s="109">
        <v>0</v>
      </c>
      <c r="I39" s="169">
        <v>0</v>
      </c>
      <c r="J39" s="151">
        <f t="shared" si="8"/>
        <v>0</v>
      </c>
      <c r="K39" s="632" t="s">
        <v>1210</v>
      </c>
      <c r="L39" s="115">
        <f t="shared" si="7"/>
        <v>0</v>
      </c>
      <c r="M39" s="152"/>
      <c r="N39" s="109"/>
      <c r="O39" s="151">
        <f t="shared" si="9"/>
        <v>0</v>
      </c>
      <c r="P39" s="173"/>
      <c r="Q39" s="115">
        <f t="shared" si="10"/>
        <v>0</v>
      </c>
      <c r="R39" s="111"/>
      <c r="S39" s="111"/>
      <c r="T39" s="151">
        <f t="shared" si="2"/>
        <v>0</v>
      </c>
      <c r="U39" s="176"/>
      <c r="V39" s="115">
        <f t="shared" si="3"/>
        <v>0</v>
      </c>
      <c r="W39" s="168"/>
      <c r="X39" s="190"/>
      <c r="Y39" s="151">
        <f t="shared" si="11"/>
        <v>0</v>
      </c>
      <c r="Z39" s="173"/>
      <c r="AA39" s="115">
        <f t="shared" si="13"/>
        <v>0</v>
      </c>
    </row>
    <row r="40" spans="1:27" ht="41.4">
      <c r="A40" s="519"/>
      <c r="B40" s="142" t="s">
        <v>95</v>
      </c>
      <c r="C40" s="518"/>
      <c r="D40" s="147" t="s">
        <v>131</v>
      </c>
      <c r="E40" s="145" t="s">
        <v>132</v>
      </c>
      <c r="F40" s="145" t="s">
        <v>95</v>
      </c>
      <c r="G40" s="145" t="s">
        <v>37</v>
      </c>
      <c r="H40" s="109">
        <v>0</v>
      </c>
      <c r="I40" s="169">
        <v>0</v>
      </c>
      <c r="J40" s="151">
        <f t="shared" si="8"/>
        <v>0</v>
      </c>
      <c r="K40" s="998" t="s">
        <v>1213</v>
      </c>
      <c r="L40" s="115">
        <f t="shared" si="7"/>
        <v>0</v>
      </c>
      <c r="M40" s="152"/>
      <c r="N40" s="109"/>
      <c r="O40" s="151">
        <f t="shared" si="9"/>
        <v>0</v>
      </c>
      <c r="P40" s="173"/>
      <c r="Q40" s="115">
        <f t="shared" si="10"/>
        <v>0</v>
      </c>
      <c r="R40" s="191"/>
      <c r="S40" s="109"/>
      <c r="T40" s="192">
        <f t="shared" si="2"/>
        <v>0</v>
      </c>
      <c r="U40" s="176"/>
      <c r="V40" s="193">
        <f t="shared" si="3"/>
        <v>0</v>
      </c>
      <c r="W40" s="111"/>
      <c r="X40" s="114"/>
      <c r="Y40" s="151">
        <f t="shared" si="11"/>
        <v>0</v>
      </c>
      <c r="Z40" s="176"/>
      <c r="AA40" s="115">
        <f t="shared" si="13"/>
        <v>0</v>
      </c>
    </row>
    <row r="41" spans="1:27" ht="41.4">
      <c r="A41" s="519"/>
      <c r="B41" s="142" t="s">
        <v>95</v>
      </c>
      <c r="C41" s="518"/>
      <c r="D41" s="147" t="s">
        <v>133</v>
      </c>
      <c r="E41" s="145" t="s">
        <v>134</v>
      </c>
      <c r="F41" s="145" t="s">
        <v>95</v>
      </c>
      <c r="G41" s="145" t="s">
        <v>37</v>
      </c>
      <c r="H41" s="109">
        <v>1382</v>
      </c>
      <c r="I41" s="169">
        <v>1382</v>
      </c>
      <c r="J41" s="151">
        <f t="shared" si="8"/>
        <v>1</v>
      </c>
      <c r="K41" s="165"/>
      <c r="L41" s="115">
        <f t="shared" si="7"/>
        <v>0</v>
      </c>
      <c r="M41" s="152"/>
      <c r="N41" s="109"/>
      <c r="O41" s="151">
        <f t="shared" si="9"/>
        <v>0</v>
      </c>
      <c r="P41" s="165"/>
      <c r="Q41" s="115">
        <f t="shared" si="10"/>
        <v>0</v>
      </c>
      <c r="R41" s="111"/>
      <c r="S41" s="114"/>
      <c r="T41" s="151">
        <f t="shared" si="2"/>
        <v>0</v>
      </c>
      <c r="U41" s="194"/>
      <c r="V41" s="115">
        <f t="shared" si="3"/>
        <v>0</v>
      </c>
      <c r="W41" s="111"/>
      <c r="X41" s="114"/>
      <c r="Y41" s="151">
        <f t="shared" si="11"/>
        <v>0</v>
      </c>
      <c r="Z41" s="174"/>
      <c r="AA41" s="115">
        <f t="shared" si="13"/>
        <v>0</v>
      </c>
    </row>
    <row r="42" spans="1:27" ht="27.6">
      <c r="A42" s="519" t="s">
        <v>31</v>
      </c>
      <c r="B42" s="142" t="s">
        <v>95</v>
      </c>
      <c r="C42" s="518"/>
      <c r="D42" s="147" t="s">
        <v>135</v>
      </c>
      <c r="E42" s="145" t="s">
        <v>136</v>
      </c>
      <c r="F42" s="145" t="s">
        <v>95</v>
      </c>
      <c r="G42" s="145" t="s">
        <v>37</v>
      </c>
      <c r="H42" s="109">
        <v>45</v>
      </c>
      <c r="I42" s="169">
        <v>45</v>
      </c>
      <c r="J42" s="151">
        <f t="shared" si="8"/>
        <v>1</v>
      </c>
      <c r="K42" s="175"/>
      <c r="L42" s="115">
        <f t="shared" si="7"/>
        <v>0</v>
      </c>
      <c r="M42" s="152"/>
      <c r="N42" s="109"/>
      <c r="O42" s="151">
        <f t="shared" si="9"/>
        <v>0</v>
      </c>
      <c r="P42" s="176"/>
      <c r="Q42" s="115">
        <f t="shared" si="10"/>
        <v>0</v>
      </c>
      <c r="R42" s="191"/>
      <c r="S42" s="109"/>
      <c r="T42" s="151">
        <f t="shared" si="2"/>
        <v>0</v>
      </c>
      <c r="U42" s="176"/>
      <c r="V42" s="115">
        <f t="shared" si="3"/>
        <v>0</v>
      </c>
      <c r="W42" s="111"/>
      <c r="X42" s="114"/>
      <c r="Y42" s="151">
        <f t="shared" si="11"/>
        <v>0</v>
      </c>
      <c r="Z42" s="175"/>
      <c r="AA42" s="115">
        <f t="shared" si="13"/>
        <v>0</v>
      </c>
    </row>
    <row r="43" spans="1:27" ht="60.6" customHeight="1">
      <c r="A43" s="519"/>
      <c r="B43" s="142" t="s">
        <v>95</v>
      </c>
      <c r="C43" s="518"/>
      <c r="D43" s="147" t="s">
        <v>137</v>
      </c>
      <c r="E43" s="145" t="s">
        <v>138</v>
      </c>
      <c r="F43" s="145" t="s">
        <v>95</v>
      </c>
      <c r="G43" s="145" t="s">
        <v>37</v>
      </c>
      <c r="H43" s="143">
        <v>0</v>
      </c>
      <c r="I43" s="166">
        <v>0</v>
      </c>
      <c r="J43" s="151">
        <f t="shared" si="8"/>
        <v>0</v>
      </c>
      <c r="K43" s="165"/>
      <c r="L43" s="115">
        <f t="shared" si="7"/>
        <v>0</v>
      </c>
      <c r="M43" s="177"/>
      <c r="N43" s="107"/>
      <c r="O43" s="151">
        <f t="shared" si="9"/>
        <v>0</v>
      </c>
      <c r="P43" s="165"/>
      <c r="Q43" s="115">
        <f t="shared" si="10"/>
        <v>0</v>
      </c>
      <c r="R43" s="107"/>
      <c r="S43" s="107"/>
      <c r="T43" s="151">
        <f t="shared" si="2"/>
        <v>0</v>
      </c>
      <c r="U43" s="165"/>
      <c r="V43" s="115">
        <f t="shared" si="3"/>
        <v>0</v>
      </c>
      <c r="W43" s="162"/>
      <c r="X43" s="162"/>
      <c r="Y43" s="151">
        <f t="shared" si="11"/>
        <v>0</v>
      </c>
      <c r="Z43" s="154"/>
      <c r="AA43" s="188">
        <f t="shared" si="13"/>
        <v>0</v>
      </c>
    </row>
    <row r="44" spans="1:27" ht="55.2">
      <c r="A44" s="519"/>
      <c r="B44" s="142" t="s">
        <v>95</v>
      </c>
      <c r="C44" s="518"/>
      <c r="D44" s="147" t="s">
        <v>139</v>
      </c>
      <c r="E44" s="145" t="s">
        <v>140</v>
      </c>
      <c r="F44" s="145" t="s">
        <v>95</v>
      </c>
      <c r="G44" s="133" t="s">
        <v>141</v>
      </c>
      <c r="H44" s="143">
        <v>0</v>
      </c>
      <c r="I44" s="166">
        <v>0</v>
      </c>
      <c r="J44" s="151">
        <f t="shared" si="8"/>
        <v>0</v>
      </c>
      <c r="K44" s="632" t="s">
        <v>1210</v>
      </c>
      <c r="L44" s="115">
        <f t="shared" si="7"/>
        <v>0</v>
      </c>
      <c r="M44" s="177"/>
      <c r="N44" s="107"/>
      <c r="O44" s="151">
        <f t="shared" si="9"/>
        <v>0</v>
      </c>
      <c r="P44" s="165"/>
      <c r="Q44" s="115">
        <f t="shared" si="10"/>
        <v>0</v>
      </c>
      <c r="R44" s="107"/>
      <c r="S44" s="107"/>
      <c r="T44" s="151">
        <f t="shared" si="2"/>
        <v>0</v>
      </c>
      <c r="U44" s="165"/>
      <c r="V44" s="115">
        <f t="shared" si="3"/>
        <v>0</v>
      </c>
      <c r="W44" s="162"/>
      <c r="X44" s="162"/>
      <c r="Y44" s="151">
        <f t="shared" si="11"/>
        <v>0</v>
      </c>
      <c r="Z44" s="154"/>
      <c r="AA44" s="188">
        <f t="shared" si="13"/>
        <v>0</v>
      </c>
    </row>
    <row r="45" spans="1:27" ht="27.6">
      <c r="A45" s="148" t="s">
        <v>142</v>
      </c>
      <c r="B45" s="142" t="s">
        <v>95</v>
      </c>
      <c r="C45" s="518"/>
      <c r="D45" s="147" t="s">
        <v>143</v>
      </c>
      <c r="E45" s="145" t="s">
        <v>144</v>
      </c>
      <c r="F45" s="145" t="s">
        <v>95</v>
      </c>
      <c r="G45" s="145" t="s">
        <v>37</v>
      </c>
      <c r="H45" s="107"/>
      <c r="I45" s="166"/>
      <c r="J45" s="151">
        <f t="shared" si="8"/>
        <v>0</v>
      </c>
      <c r="K45" s="165"/>
      <c r="L45" s="115">
        <f t="shared" si="7"/>
        <v>0</v>
      </c>
      <c r="M45" s="177"/>
      <c r="N45" s="107"/>
      <c r="O45" s="151">
        <f t="shared" si="9"/>
        <v>0</v>
      </c>
      <c r="P45" s="165"/>
      <c r="Q45" s="115">
        <f t="shared" si="10"/>
        <v>0</v>
      </c>
      <c r="R45" s="107"/>
      <c r="S45" s="107"/>
      <c r="T45" s="151">
        <f t="shared" si="2"/>
        <v>0</v>
      </c>
      <c r="U45" s="165"/>
      <c r="V45" s="115">
        <f t="shared" si="3"/>
        <v>0</v>
      </c>
      <c r="W45" s="162"/>
      <c r="X45" s="162"/>
      <c r="Y45" s="151">
        <f t="shared" si="11"/>
        <v>0</v>
      </c>
      <c r="Z45" s="204"/>
      <c r="AA45" s="188">
        <f t="shared" si="13"/>
        <v>0</v>
      </c>
    </row>
    <row r="46" spans="1:27" ht="27.6" customHeight="1">
      <c r="A46" s="148" t="s">
        <v>145</v>
      </c>
      <c r="B46" s="142" t="s">
        <v>95</v>
      </c>
      <c r="C46" s="149" t="s">
        <v>146</v>
      </c>
      <c r="D46" s="149" t="s">
        <v>147</v>
      </c>
      <c r="E46" s="133" t="s">
        <v>148</v>
      </c>
      <c r="F46" s="133" t="s">
        <v>149</v>
      </c>
      <c r="G46" s="133" t="s">
        <v>150</v>
      </c>
      <c r="H46" s="107"/>
      <c r="I46" s="169"/>
      <c r="J46" s="151">
        <f t="shared" si="8"/>
        <v>0</v>
      </c>
      <c r="K46" s="165"/>
      <c r="L46" s="115">
        <f t="shared" si="7"/>
        <v>0</v>
      </c>
      <c r="M46" s="177"/>
      <c r="N46" s="107"/>
      <c r="O46" s="151">
        <f t="shared" si="9"/>
        <v>0</v>
      </c>
      <c r="P46" s="165"/>
      <c r="Q46" s="115">
        <f t="shared" si="10"/>
        <v>0</v>
      </c>
      <c r="R46" s="143"/>
      <c r="S46" s="107"/>
      <c r="T46" s="151">
        <f t="shared" si="2"/>
        <v>0</v>
      </c>
      <c r="U46" s="172"/>
      <c r="V46" s="115">
        <f t="shared" si="3"/>
        <v>0</v>
      </c>
      <c r="W46" s="162"/>
      <c r="X46" s="195"/>
      <c r="Y46" s="151">
        <f t="shared" si="11"/>
        <v>0</v>
      </c>
      <c r="Z46" s="204"/>
      <c r="AA46" s="188">
        <f t="shared" ref="AA46" si="14">IFERROR(IF(G46="Según demanda",(W46+R46+M46+H46)/(I46+N46+S46+X46),(W46+R46+M46+H46)/G46),0)</f>
        <v>0</v>
      </c>
    </row>
    <row r="47" spans="1:27" ht="27.6" customHeight="1">
      <c r="A47" s="622" t="s">
        <v>31</v>
      </c>
      <c r="B47" s="623" t="s">
        <v>149</v>
      </c>
      <c r="C47" s="624" t="s">
        <v>151</v>
      </c>
      <c r="D47" s="625" t="s">
        <v>152</v>
      </c>
      <c r="E47" s="625" t="s">
        <v>153</v>
      </c>
      <c r="F47" s="625" t="s">
        <v>154</v>
      </c>
      <c r="G47" s="626">
        <v>5</v>
      </c>
      <c r="H47" s="627">
        <v>2</v>
      </c>
      <c r="I47" s="628">
        <v>4</v>
      </c>
      <c r="J47" s="629">
        <f t="shared" si="8"/>
        <v>0.5</v>
      </c>
      <c r="K47" s="630" t="s">
        <v>1122</v>
      </c>
      <c r="L47" s="631">
        <f t="shared" si="7"/>
        <v>0.4</v>
      </c>
      <c r="M47" s="627"/>
      <c r="N47" s="627"/>
      <c r="O47" s="629">
        <f t="shared" si="9"/>
        <v>0</v>
      </c>
      <c r="P47" s="632"/>
      <c r="Q47" s="631">
        <f t="shared" si="10"/>
        <v>0.4</v>
      </c>
      <c r="R47" s="627"/>
      <c r="S47" s="627"/>
      <c r="T47" s="629">
        <f t="shared" si="2"/>
        <v>0</v>
      </c>
      <c r="U47" s="632"/>
      <c r="V47" s="631">
        <f t="shared" si="3"/>
        <v>0.4</v>
      </c>
      <c r="W47" s="627"/>
      <c r="X47" s="627"/>
      <c r="Y47" s="629">
        <f t="shared" si="11"/>
        <v>0</v>
      </c>
      <c r="Z47" s="632"/>
      <c r="AA47" s="631">
        <f>IFERROR(IF(G47="Según demanda",(W47+R47+M47+H47)/(I47+N47+S47+X47),(W47+R47+M47+H47)/G47),0)</f>
        <v>0.4</v>
      </c>
    </row>
    <row r="48" spans="1:27" ht="151.94999999999999" customHeight="1">
      <c r="A48" s="622"/>
      <c r="B48" s="633"/>
      <c r="C48" s="634"/>
      <c r="D48" s="625" t="s">
        <v>155</v>
      </c>
      <c r="E48" s="625" t="s">
        <v>156</v>
      </c>
      <c r="F48" s="625" t="s">
        <v>157</v>
      </c>
      <c r="G48" s="629" t="s">
        <v>158</v>
      </c>
      <c r="H48" s="627">
        <v>1</v>
      </c>
      <c r="I48" s="628">
        <v>3</v>
      </c>
      <c r="J48" s="629">
        <f t="shared" si="8"/>
        <v>0.33333333333333331</v>
      </c>
      <c r="K48" s="632" t="s">
        <v>1123</v>
      </c>
      <c r="L48" s="631">
        <f t="shared" si="7"/>
        <v>0.33333333333333331</v>
      </c>
      <c r="M48" s="627"/>
      <c r="N48" s="627"/>
      <c r="O48" s="629">
        <f t="shared" si="9"/>
        <v>0</v>
      </c>
      <c r="P48" s="632"/>
      <c r="Q48" s="631">
        <f t="shared" si="10"/>
        <v>0.33333333333333331</v>
      </c>
      <c r="R48" s="627"/>
      <c r="S48" s="627"/>
      <c r="T48" s="629">
        <f t="shared" si="2"/>
        <v>0</v>
      </c>
      <c r="U48" s="632"/>
      <c r="V48" s="631">
        <f t="shared" si="3"/>
        <v>0.33333333333333331</v>
      </c>
      <c r="W48" s="627"/>
      <c r="X48" s="627"/>
      <c r="Y48" s="629">
        <f t="shared" si="11"/>
        <v>0</v>
      </c>
      <c r="Z48" s="632"/>
      <c r="AA48" s="631">
        <f>IFERROR(IF(G48="Según demanda",(W48+R48+M48+H48)/(I48+N48+S48+X48),(W48+R48+M48+H48)/G48),0)</f>
        <v>0.33333333333333331</v>
      </c>
    </row>
    <row r="49" spans="1:27" ht="193.2" customHeight="1">
      <c r="A49" s="622"/>
      <c r="B49" s="633"/>
      <c r="C49" s="635"/>
      <c r="D49" s="625" t="s">
        <v>159</v>
      </c>
      <c r="E49" s="625" t="s">
        <v>160</v>
      </c>
      <c r="F49" s="625" t="s">
        <v>161</v>
      </c>
      <c r="G49" s="629" t="s">
        <v>158</v>
      </c>
      <c r="H49" s="627">
        <v>1</v>
      </c>
      <c r="I49" s="628">
        <v>1</v>
      </c>
      <c r="J49" s="629">
        <f t="shared" si="8"/>
        <v>1</v>
      </c>
      <c r="K49" s="632" t="s">
        <v>1124</v>
      </c>
      <c r="L49" s="631">
        <f t="shared" si="7"/>
        <v>1</v>
      </c>
      <c r="M49" s="627"/>
      <c r="N49" s="627"/>
      <c r="O49" s="629">
        <f t="shared" si="9"/>
        <v>0</v>
      </c>
      <c r="P49" s="632"/>
      <c r="Q49" s="631">
        <f t="shared" si="10"/>
        <v>1</v>
      </c>
      <c r="R49" s="627"/>
      <c r="S49" s="627"/>
      <c r="T49" s="629">
        <f t="shared" si="2"/>
        <v>0</v>
      </c>
      <c r="U49" s="632"/>
      <c r="V49" s="631">
        <f t="shared" si="3"/>
        <v>1</v>
      </c>
      <c r="W49" s="627"/>
      <c r="X49" s="627"/>
      <c r="Y49" s="629">
        <f t="shared" si="11"/>
        <v>0</v>
      </c>
      <c r="Z49" s="632"/>
      <c r="AA49" s="631">
        <f>IFERROR(IF(G49="Según demanda",(W49+R49+M49+H49)/(I49+N49+S49+X49),(W49+R49+M49+H49)/G49),0)</f>
        <v>1</v>
      </c>
    </row>
    <row r="50" spans="1:27" ht="124.2" customHeight="1">
      <c r="A50" s="622"/>
      <c r="B50" s="633"/>
      <c r="C50" s="624" t="s">
        <v>162</v>
      </c>
      <c r="D50" s="625" t="s">
        <v>163</v>
      </c>
      <c r="E50" s="625" t="s">
        <v>164</v>
      </c>
      <c r="F50" s="625" t="s">
        <v>165</v>
      </c>
      <c r="G50" s="629" t="s">
        <v>158</v>
      </c>
      <c r="H50" s="627">
        <v>13</v>
      </c>
      <c r="I50" s="636">
        <v>13</v>
      </c>
      <c r="J50" s="629">
        <f t="shared" si="8"/>
        <v>1</v>
      </c>
      <c r="K50" s="630" t="s">
        <v>1125</v>
      </c>
      <c r="L50" s="631">
        <f t="shared" si="7"/>
        <v>1</v>
      </c>
      <c r="M50" s="627"/>
      <c r="N50" s="627"/>
      <c r="O50" s="629">
        <f t="shared" si="9"/>
        <v>0</v>
      </c>
      <c r="P50" s="632"/>
      <c r="Q50" s="631">
        <f t="shared" si="10"/>
        <v>1</v>
      </c>
      <c r="R50" s="627"/>
      <c r="S50" s="627"/>
      <c r="T50" s="629">
        <f t="shared" si="2"/>
        <v>0</v>
      </c>
      <c r="U50" s="632"/>
      <c r="V50" s="631">
        <f t="shared" si="3"/>
        <v>1</v>
      </c>
      <c r="W50" s="627"/>
      <c r="X50" s="627"/>
      <c r="Y50" s="629">
        <f t="shared" si="11"/>
        <v>0</v>
      </c>
      <c r="Z50" s="632"/>
      <c r="AA50" s="631">
        <f>IFERROR(IF(G50="Según demanda",(W50+R50+M50+H50)/(I50+N50+S50+X50),(W50+R50+M50+H50)/G50),0)</f>
        <v>1</v>
      </c>
    </row>
    <row r="51" spans="1:27" ht="119.4" customHeight="1">
      <c r="A51" s="622"/>
      <c r="B51" s="633"/>
      <c r="C51" s="635"/>
      <c r="D51" s="625" t="s">
        <v>166</v>
      </c>
      <c r="E51" s="637" t="s">
        <v>167</v>
      </c>
      <c r="F51" s="637" t="s">
        <v>168</v>
      </c>
      <c r="G51" s="629" t="s">
        <v>158</v>
      </c>
      <c r="H51" s="627">
        <v>26</v>
      </c>
      <c r="I51" s="636">
        <v>26</v>
      </c>
      <c r="J51" s="629">
        <f t="shared" si="8"/>
        <v>1</v>
      </c>
      <c r="K51" s="638" t="s">
        <v>1126</v>
      </c>
      <c r="L51" s="631">
        <f t="shared" si="7"/>
        <v>1</v>
      </c>
      <c r="M51" s="627"/>
      <c r="N51" s="627"/>
      <c r="O51" s="629">
        <f t="shared" si="9"/>
        <v>0</v>
      </c>
      <c r="P51" s="639"/>
      <c r="Q51" s="631">
        <f t="shared" si="10"/>
        <v>1</v>
      </c>
      <c r="R51" s="627"/>
      <c r="S51" s="627"/>
      <c r="T51" s="629">
        <f t="shared" si="2"/>
        <v>0</v>
      </c>
      <c r="U51" s="639"/>
      <c r="V51" s="631">
        <f t="shared" si="3"/>
        <v>1</v>
      </c>
      <c r="W51" s="627"/>
      <c r="X51" s="627"/>
      <c r="Y51" s="629">
        <f t="shared" si="11"/>
        <v>0</v>
      </c>
      <c r="Z51" s="639"/>
      <c r="AA51" s="631">
        <f t="shared" ref="AA51:AA53" si="15">IFERROR(IF(G51="Según demanda",(W51+R51+M51+H51)/(I51+N51+S51+X51),(W51+R51+M51+H51)/G51),0)</f>
        <v>1</v>
      </c>
    </row>
    <row r="52" spans="1:27" ht="92.4" customHeight="1">
      <c r="A52" s="622"/>
      <c r="B52" s="633"/>
      <c r="C52" s="625" t="s">
        <v>169</v>
      </c>
      <c r="D52" s="625" t="s">
        <v>1127</v>
      </c>
      <c r="E52" s="625" t="s">
        <v>170</v>
      </c>
      <c r="F52" s="640" t="s">
        <v>171</v>
      </c>
      <c r="G52" s="629" t="s">
        <v>158</v>
      </c>
      <c r="H52" s="627">
        <v>147</v>
      </c>
      <c r="I52" s="636">
        <v>147</v>
      </c>
      <c r="J52" s="629">
        <f t="shared" si="8"/>
        <v>1</v>
      </c>
      <c r="K52" s="638" t="s">
        <v>1128</v>
      </c>
      <c r="L52" s="631">
        <f t="shared" si="7"/>
        <v>1</v>
      </c>
      <c r="M52" s="627"/>
      <c r="N52" s="627"/>
      <c r="O52" s="629"/>
      <c r="P52" s="639"/>
      <c r="Q52" s="631"/>
      <c r="R52" s="627"/>
      <c r="S52" s="627"/>
      <c r="T52" s="629"/>
      <c r="U52" s="639"/>
      <c r="V52" s="631"/>
      <c r="W52" s="627"/>
      <c r="X52" s="627"/>
      <c r="Y52" s="629"/>
      <c r="Z52" s="639"/>
      <c r="AA52" s="631"/>
    </row>
    <row r="53" spans="1:27" ht="92.4" customHeight="1">
      <c r="A53" s="622"/>
      <c r="B53" s="633"/>
      <c r="C53" s="641" t="s">
        <v>172</v>
      </c>
      <c r="D53" s="625" t="s">
        <v>173</v>
      </c>
      <c r="E53" s="625" t="s">
        <v>174</v>
      </c>
      <c r="F53" s="625" t="s">
        <v>175</v>
      </c>
      <c r="G53" s="629" t="s">
        <v>158</v>
      </c>
      <c r="H53" s="627">
        <v>112</v>
      </c>
      <c r="I53" s="628">
        <v>112</v>
      </c>
      <c r="J53" s="629">
        <f t="shared" si="8"/>
        <v>1</v>
      </c>
      <c r="K53" s="642" t="s">
        <v>1129</v>
      </c>
      <c r="L53" s="631">
        <f t="shared" si="7"/>
        <v>1</v>
      </c>
      <c r="M53" s="627"/>
      <c r="N53" s="627"/>
      <c r="O53" s="629">
        <f t="shared" si="9"/>
        <v>0</v>
      </c>
      <c r="P53" s="642"/>
      <c r="Q53" s="631">
        <f t="shared" si="10"/>
        <v>1</v>
      </c>
      <c r="R53" s="627"/>
      <c r="S53" s="627"/>
      <c r="T53" s="629">
        <f t="shared" si="2"/>
        <v>0</v>
      </c>
      <c r="U53" s="642"/>
      <c r="V53" s="631">
        <f t="shared" si="3"/>
        <v>1</v>
      </c>
      <c r="W53" s="627"/>
      <c r="X53" s="627"/>
      <c r="Y53" s="629">
        <f t="shared" si="11"/>
        <v>0</v>
      </c>
      <c r="Z53" s="643"/>
      <c r="AA53" s="631">
        <f t="shared" si="15"/>
        <v>1</v>
      </c>
    </row>
    <row r="54" spans="1:27" ht="86.25" customHeight="1">
      <c r="A54" s="663" t="s">
        <v>176</v>
      </c>
      <c r="B54" s="655" t="s">
        <v>177</v>
      </c>
      <c r="C54" s="645" t="s">
        <v>1130</v>
      </c>
      <c r="D54" s="650" t="s">
        <v>1131</v>
      </c>
      <c r="E54" s="645" t="s">
        <v>1132</v>
      </c>
      <c r="F54" s="649" t="s">
        <v>1133</v>
      </c>
      <c r="G54" s="644">
        <v>55</v>
      </c>
      <c r="H54" s="644">
        <v>8</v>
      </c>
      <c r="I54" s="644">
        <v>54</v>
      </c>
      <c r="J54" s="647">
        <v>0.14814814814814814</v>
      </c>
      <c r="K54" s="660" t="s">
        <v>1134</v>
      </c>
      <c r="L54" s="648">
        <v>0.14545454545454545</v>
      </c>
      <c r="M54" s="659"/>
      <c r="N54" s="659"/>
      <c r="O54" s="647">
        <v>0</v>
      </c>
      <c r="P54" s="659"/>
      <c r="Q54" s="648">
        <v>0.14545454545454545</v>
      </c>
      <c r="R54" s="660"/>
      <c r="S54" s="660"/>
      <c r="T54" s="647">
        <v>0</v>
      </c>
      <c r="U54" s="644"/>
      <c r="V54" s="648">
        <v>0.14545454545454545</v>
      </c>
      <c r="W54" s="656"/>
      <c r="X54" s="657"/>
      <c r="Y54" s="647">
        <v>0</v>
      </c>
      <c r="Z54" s="658"/>
      <c r="AA54" s="648">
        <v>0.14545454545454545</v>
      </c>
    </row>
    <row r="55" spans="1:27" ht="132" customHeight="1">
      <c r="A55" s="663"/>
      <c r="B55" s="655" t="s">
        <v>177</v>
      </c>
      <c r="C55" s="645" t="s">
        <v>1135</v>
      </c>
      <c r="D55" s="654" t="s">
        <v>1136</v>
      </c>
      <c r="E55" s="645" t="s">
        <v>1137</v>
      </c>
      <c r="F55" s="661">
        <v>1</v>
      </c>
      <c r="G55" s="644">
        <v>1</v>
      </c>
      <c r="H55" s="644">
        <v>0</v>
      </c>
      <c r="I55" s="644">
        <v>1</v>
      </c>
      <c r="J55" s="647">
        <v>0</v>
      </c>
      <c r="K55" s="660" t="s">
        <v>1138</v>
      </c>
      <c r="L55" s="648">
        <v>0</v>
      </c>
      <c r="M55" s="659"/>
      <c r="N55" s="662"/>
      <c r="O55" s="647">
        <v>0</v>
      </c>
      <c r="P55" s="659"/>
      <c r="Q55" s="648">
        <v>0</v>
      </c>
      <c r="R55" s="660"/>
      <c r="S55" s="662"/>
      <c r="T55" s="647">
        <v>0</v>
      </c>
      <c r="U55" s="644"/>
      <c r="V55" s="648">
        <v>0</v>
      </c>
      <c r="W55" s="656"/>
      <c r="X55" s="657"/>
      <c r="Y55" s="647">
        <v>0</v>
      </c>
      <c r="Z55" s="658"/>
      <c r="AA55" s="648">
        <v>0</v>
      </c>
    </row>
    <row r="56" spans="1:27" ht="132" customHeight="1">
      <c r="A56" s="663"/>
      <c r="B56" s="655" t="s">
        <v>177</v>
      </c>
      <c r="C56" s="645" t="s">
        <v>1139</v>
      </c>
      <c r="D56" s="654" t="s">
        <v>1140</v>
      </c>
      <c r="E56" s="645" t="s">
        <v>1141</v>
      </c>
      <c r="F56" s="661">
        <v>2</v>
      </c>
      <c r="G56" s="644">
        <v>2</v>
      </c>
      <c r="H56" s="644">
        <v>0</v>
      </c>
      <c r="I56" s="644">
        <v>2</v>
      </c>
      <c r="J56" s="647">
        <v>0</v>
      </c>
      <c r="K56" s="660" t="s">
        <v>1142</v>
      </c>
      <c r="L56" s="648">
        <v>0</v>
      </c>
      <c r="M56" s="659"/>
      <c r="N56" s="662"/>
      <c r="O56" s="647">
        <v>0</v>
      </c>
      <c r="P56" s="659"/>
      <c r="Q56" s="648">
        <v>0</v>
      </c>
      <c r="R56" s="660"/>
      <c r="S56" s="662"/>
      <c r="T56" s="647">
        <v>0</v>
      </c>
      <c r="U56" s="644"/>
      <c r="V56" s="648">
        <v>0</v>
      </c>
      <c r="W56" s="658"/>
      <c r="X56" s="657"/>
      <c r="Y56" s="647">
        <v>0</v>
      </c>
      <c r="Z56" s="658"/>
      <c r="AA56" s="648">
        <v>0</v>
      </c>
    </row>
    <row r="57" spans="1:27" ht="79.2" customHeight="1">
      <c r="A57" s="623" t="s">
        <v>178</v>
      </c>
      <c r="B57" s="895" t="s">
        <v>179</v>
      </c>
      <c r="C57" s="896" t="s">
        <v>180</v>
      </c>
      <c r="D57" s="897" t="s">
        <v>181</v>
      </c>
      <c r="E57" s="898" t="s">
        <v>182</v>
      </c>
      <c r="F57" s="899" t="s">
        <v>179</v>
      </c>
      <c r="G57" s="900" t="s">
        <v>183</v>
      </c>
      <c r="H57" s="887" t="s">
        <v>184</v>
      </c>
      <c r="I57" s="900" t="s">
        <v>185</v>
      </c>
      <c r="J57" s="901">
        <v>1</v>
      </c>
      <c r="K57" s="900" t="s">
        <v>186</v>
      </c>
      <c r="L57" s="900" t="s">
        <v>187</v>
      </c>
      <c r="M57" s="430"/>
      <c r="N57" s="180"/>
      <c r="O57" s="151">
        <f t="shared" ref="O57:O59" si="16">IFERROR((M57/N57),0)</f>
        <v>0</v>
      </c>
      <c r="P57" s="133"/>
      <c r="Q57" s="115">
        <v>1</v>
      </c>
      <c r="R57" s="196"/>
      <c r="S57" s="180"/>
      <c r="T57" s="151">
        <f t="shared" ref="T57:T59" si="17">IFERROR((R57/S57),0)</f>
        <v>0</v>
      </c>
      <c r="U57" s="133"/>
      <c r="V57" s="115">
        <v>1</v>
      </c>
      <c r="W57" s="196"/>
      <c r="X57" s="180"/>
      <c r="Y57" s="151">
        <f t="shared" ref="Y57:Y59" si="18">IFERROR((W57/X57),0)</f>
        <v>0</v>
      </c>
      <c r="Z57" s="133"/>
      <c r="AA57" s="115">
        <v>1</v>
      </c>
    </row>
    <row r="58" spans="1:27" ht="92.4" customHeight="1">
      <c r="A58" s="633"/>
      <c r="B58" s="902"/>
      <c r="C58" s="903"/>
      <c r="D58" s="904"/>
      <c r="E58" s="905"/>
      <c r="F58" s="906"/>
      <c r="G58" s="907"/>
      <c r="H58" s="890"/>
      <c r="I58" s="907"/>
      <c r="J58" s="908"/>
      <c r="K58" s="907"/>
      <c r="L58" s="907"/>
      <c r="M58" s="489"/>
      <c r="N58" s="180"/>
      <c r="O58" s="179">
        <f t="shared" si="16"/>
        <v>0</v>
      </c>
      <c r="P58" s="133"/>
      <c r="Q58" s="94">
        <v>1</v>
      </c>
      <c r="R58" s="150"/>
      <c r="S58" s="180"/>
      <c r="T58" s="179">
        <f t="shared" si="17"/>
        <v>0</v>
      </c>
      <c r="U58" s="133"/>
      <c r="V58" s="94">
        <v>1</v>
      </c>
      <c r="W58" s="150"/>
      <c r="X58" s="180"/>
      <c r="Y58" s="179">
        <f t="shared" si="18"/>
        <v>0</v>
      </c>
      <c r="Z58" s="133"/>
      <c r="AA58" s="94">
        <v>1</v>
      </c>
    </row>
    <row r="59" spans="1:27" ht="132" customHeight="1">
      <c r="A59" s="633"/>
      <c r="B59" s="909"/>
      <c r="C59" s="903"/>
      <c r="D59" s="738" t="s">
        <v>188</v>
      </c>
      <c r="E59" s="910" t="s">
        <v>189</v>
      </c>
      <c r="F59" s="637" t="s">
        <v>190</v>
      </c>
      <c r="G59" s="640" t="s">
        <v>191</v>
      </c>
      <c r="H59" s="881" t="s">
        <v>192</v>
      </c>
      <c r="I59" s="640" t="s">
        <v>193</v>
      </c>
      <c r="J59" s="911">
        <v>1</v>
      </c>
      <c r="K59" s="640" t="s">
        <v>186</v>
      </c>
      <c r="L59" s="640" t="s">
        <v>194</v>
      </c>
      <c r="M59" s="99"/>
      <c r="N59" s="464"/>
      <c r="O59" s="457">
        <f t="shared" si="16"/>
        <v>0</v>
      </c>
      <c r="P59" s="487"/>
      <c r="Q59" s="436">
        <v>1</v>
      </c>
      <c r="R59" s="472"/>
      <c r="S59" s="463"/>
      <c r="T59" s="456">
        <f t="shared" si="17"/>
        <v>0</v>
      </c>
      <c r="U59" s="451"/>
      <c r="V59" s="435">
        <v>1</v>
      </c>
      <c r="W59" s="472"/>
      <c r="X59" s="463"/>
      <c r="Y59" s="456">
        <f t="shared" si="18"/>
        <v>0</v>
      </c>
      <c r="Z59" s="451"/>
      <c r="AA59" s="435">
        <v>1</v>
      </c>
    </row>
    <row r="60" spans="1:27" ht="105.6" customHeight="1">
      <c r="A60" s="633"/>
      <c r="B60" s="895" t="s">
        <v>179</v>
      </c>
      <c r="C60" s="912" t="s">
        <v>195</v>
      </c>
      <c r="D60" s="912" t="s">
        <v>196</v>
      </c>
      <c r="E60" s="913" t="s">
        <v>197</v>
      </c>
      <c r="F60" s="914" t="s">
        <v>179</v>
      </c>
      <c r="G60" s="641" t="s">
        <v>198</v>
      </c>
      <c r="H60" s="915" t="s">
        <v>199</v>
      </c>
      <c r="I60" s="641" t="s">
        <v>200</v>
      </c>
      <c r="J60" s="916">
        <v>1</v>
      </c>
      <c r="K60" s="641" t="s">
        <v>186</v>
      </c>
      <c r="L60" s="641" t="s">
        <v>194</v>
      </c>
      <c r="M60" s="153"/>
      <c r="N60" s="465"/>
      <c r="O60" s="458"/>
      <c r="P60" s="488"/>
      <c r="Q60" s="437"/>
      <c r="R60" s="472"/>
      <c r="S60" s="463"/>
      <c r="T60" s="456"/>
      <c r="U60" s="451"/>
      <c r="V60" s="435"/>
      <c r="W60" s="472"/>
      <c r="X60" s="463"/>
      <c r="Y60" s="456"/>
      <c r="Z60" s="451"/>
      <c r="AA60" s="435"/>
    </row>
    <row r="61" spans="1:27" ht="198" customHeight="1">
      <c r="A61" s="633"/>
      <c r="B61" s="902"/>
      <c r="C61" s="917" t="s">
        <v>201</v>
      </c>
      <c r="D61" s="918" t="s">
        <v>202</v>
      </c>
      <c r="E61" s="919" t="s">
        <v>203</v>
      </c>
      <c r="F61" s="899" t="s">
        <v>179</v>
      </c>
      <c r="G61" s="900" t="s">
        <v>204</v>
      </c>
      <c r="H61" s="887" t="s">
        <v>205</v>
      </c>
      <c r="I61" s="900" t="s">
        <v>206</v>
      </c>
      <c r="J61" s="901">
        <v>1</v>
      </c>
      <c r="K61" s="900" t="s">
        <v>186</v>
      </c>
      <c r="L61" s="900" t="s">
        <v>194</v>
      </c>
      <c r="M61" s="430"/>
      <c r="N61" s="464"/>
      <c r="O61" s="457">
        <f t="shared" ref="O61" si="19">IFERROR((M61/N61),0)</f>
        <v>0</v>
      </c>
      <c r="P61" s="487"/>
      <c r="Q61" s="436">
        <f t="shared" ref="Q61" si="20">IFERROR(IF(L61="Según demanda",M61/N61,M61/L61),0)</f>
        <v>0</v>
      </c>
      <c r="R61" s="472"/>
      <c r="S61" s="463"/>
      <c r="T61" s="456">
        <f t="shared" ref="T61" si="21">IFERROR((R61/S61),0)</f>
        <v>0</v>
      </c>
      <c r="U61" s="451"/>
      <c r="V61" s="435">
        <f t="shared" ref="V61" si="22">IFERROR(IF(Q61="Según demanda",R61/S61,R61/Q61),0)</f>
        <v>0</v>
      </c>
      <c r="W61" s="472"/>
      <c r="X61" s="463"/>
      <c r="Y61" s="456">
        <f t="shared" ref="Y61" si="23">IFERROR((W61/X61),0)</f>
        <v>0</v>
      </c>
      <c r="Z61" s="451"/>
      <c r="AA61" s="435">
        <f t="shared" ref="AA61" si="24">IFERROR(IF(V61="Según demanda",W61/X61,W61/V61),0)</f>
        <v>0</v>
      </c>
    </row>
    <row r="62" spans="1:27">
      <c r="A62" s="633"/>
      <c r="B62" s="902"/>
      <c r="C62" s="917"/>
      <c r="D62" s="918"/>
      <c r="E62" s="919"/>
      <c r="F62" s="906"/>
      <c r="G62" s="907"/>
      <c r="H62" s="890"/>
      <c r="I62" s="907"/>
      <c r="J62" s="908"/>
      <c r="K62" s="907"/>
      <c r="L62" s="907"/>
      <c r="M62" s="489"/>
      <c r="N62" s="465"/>
      <c r="O62" s="458"/>
      <c r="P62" s="488"/>
      <c r="Q62" s="437"/>
      <c r="R62" s="472"/>
      <c r="S62" s="463"/>
      <c r="T62" s="456"/>
      <c r="U62" s="451"/>
      <c r="V62" s="435"/>
      <c r="W62" s="472"/>
      <c r="X62" s="463"/>
      <c r="Y62" s="456"/>
      <c r="Z62" s="451"/>
      <c r="AA62" s="435"/>
    </row>
    <row r="63" spans="1:27" ht="198" customHeight="1">
      <c r="A63" s="633"/>
      <c r="B63" s="902"/>
      <c r="C63" s="903" t="s">
        <v>207</v>
      </c>
      <c r="D63" s="918" t="s">
        <v>208</v>
      </c>
      <c r="E63" s="919" t="s">
        <v>209</v>
      </c>
      <c r="F63" s="899" t="s">
        <v>179</v>
      </c>
      <c r="G63" s="900" t="s">
        <v>210</v>
      </c>
      <c r="H63" s="887" t="s">
        <v>211</v>
      </c>
      <c r="I63" s="900" t="s">
        <v>212</v>
      </c>
      <c r="J63" s="901">
        <v>1</v>
      </c>
      <c r="K63" s="900" t="s">
        <v>186</v>
      </c>
      <c r="L63" s="900" t="s">
        <v>213</v>
      </c>
      <c r="M63" s="430"/>
      <c r="N63" s="464"/>
      <c r="O63" s="457">
        <f t="shared" ref="O63" si="25">IFERROR((M63/N63),0)</f>
        <v>0</v>
      </c>
      <c r="P63" s="487"/>
      <c r="Q63" s="436">
        <v>1</v>
      </c>
      <c r="R63" s="472"/>
      <c r="S63" s="463"/>
      <c r="T63" s="456">
        <f t="shared" ref="T63" si="26">IFERROR((R63/S63),0)</f>
        <v>0</v>
      </c>
      <c r="U63" s="451"/>
      <c r="V63" s="435">
        <v>1</v>
      </c>
      <c r="W63" s="472"/>
      <c r="X63" s="463"/>
      <c r="Y63" s="456">
        <f t="shared" ref="Y63" si="27">IFERROR((W63/X63),0)</f>
        <v>0</v>
      </c>
      <c r="Z63" s="451"/>
      <c r="AA63" s="435">
        <v>1</v>
      </c>
    </row>
    <row r="64" spans="1:27" ht="41.4" customHeight="1">
      <c r="A64" s="633"/>
      <c r="B64" s="902"/>
      <c r="C64" s="903"/>
      <c r="D64" s="918"/>
      <c r="E64" s="919"/>
      <c r="F64" s="906"/>
      <c r="G64" s="907"/>
      <c r="H64" s="890"/>
      <c r="I64" s="907"/>
      <c r="J64" s="908"/>
      <c r="K64" s="907"/>
      <c r="L64" s="907"/>
      <c r="M64" s="489"/>
      <c r="N64" s="465"/>
      <c r="O64" s="458"/>
      <c r="P64" s="488"/>
      <c r="Q64" s="437"/>
      <c r="R64" s="472"/>
      <c r="S64" s="463"/>
      <c r="T64" s="456"/>
      <c r="U64" s="451"/>
      <c r="V64" s="435"/>
      <c r="W64" s="472"/>
      <c r="X64" s="463"/>
      <c r="Y64" s="456"/>
      <c r="Z64" s="451"/>
      <c r="AA64" s="435"/>
    </row>
    <row r="65" spans="1:27" ht="96.6">
      <c r="A65" s="633"/>
      <c r="B65" s="909"/>
      <c r="C65" s="920" t="s">
        <v>214</v>
      </c>
      <c r="D65" s="738" t="s">
        <v>215</v>
      </c>
      <c r="E65" s="910" t="s">
        <v>216</v>
      </c>
      <c r="F65" s="637" t="s">
        <v>179</v>
      </c>
      <c r="G65" s="641" t="s">
        <v>217</v>
      </c>
      <c r="H65" s="915" t="s">
        <v>218</v>
      </c>
      <c r="I65" s="641" t="s">
        <v>219</v>
      </c>
      <c r="J65" s="916">
        <v>1</v>
      </c>
      <c r="K65" s="641" t="s">
        <v>186</v>
      </c>
      <c r="L65" s="641" t="s">
        <v>194</v>
      </c>
      <c r="M65" s="153"/>
      <c r="N65" s="181"/>
      <c r="O65" s="182">
        <f>IFERROR((M65/N65),0)</f>
        <v>0</v>
      </c>
      <c r="P65" s="141"/>
      <c r="Q65" s="197">
        <f>IFERROR(IF(L65="Según demanda",M65/N65,M65/L65),0)</f>
        <v>0</v>
      </c>
      <c r="R65" s="198"/>
      <c r="S65" s="199"/>
      <c r="T65" s="182">
        <f>IFERROR((R65/S65),0)</f>
        <v>0</v>
      </c>
      <c r="U65" s="141"/>
      <c r="V65" s="197">
        <f>IFERROR(IF(Q65="Según demanda",R65/S65,R65/Q65),0)</f>
        <v>0</v>
      </c>
      <c r="W65" s="198">
        <v>1</v>
      </c>
      <c r="X65" s="199">
        <v>1</v>
      </c>
      <c r="Y65" s="182">
        <f>IFERROR((W65/X65),0)</f>
        <v>1</v>
      </c>
      <c r="Z65" s="141"/>
      <c r="AA65" s="197">
        <f>IFERROR(IF(V65="Según demanda",W65/X65,W65/V65),0)</f>
        <v>0</v>
      </c>
    </row>
    <row r="66" spans="1:27" ht="154.19999999999999" customHeight="1">
      <c r="A66" s="633"/>
      <c r="B66" s="895" t="s">
        <v>179</v>
      </c>
      <c r="C66" s="918" t="s">
        <v>220</v>
      </c>
      <c r="D66" s="921" t="s">
        <v>221</v>
      </c>
      <c r="E66" s="919" t="s">
        <v>222</v>
      </c>
      <c r="F66" s="899" t="s">
        <v>179</v>
      </c>
      <c r="G66" s="900" t="s">
        <v>223</v>
      </c>
      <c r="H66" s="887" t="s">
        <v>224</v>
      </c>
      <c r="I66" s="900" t="s">
        <v>225</v>
      </c>
      <c r="J66" s="901">
        <v>1</v>
      </c>
      <c r="K66" s="900" t="s">
        <v>186</v>
      </c>
      <c r="L66" s="900" t="s">
        <v>194</v>
      </c>
      <c r="M66" s="430"/>
      <c r="N66" s="464"/>
      <c r="O66" s="457">
        <f t="shared" ref="O66" si="28">IFERROR((M66/N66),0)</f>
        <v>0</v>
      </c>
      <c r="P66" s="452"/>
      <c r="Q66" s="436">
        <f t="shared" ref="Q66" si="29">IFERROR(IF(L66="Según demanda",M66/N66,M66/L66),0)</f>
        <v>0</v>
      </c>
      <c r="R66" s="473"/>
      <c r="S66" s="466"/>
      <c r="T66" s="457">
        <f t="shared" ref="T66" si="30">IFERROR((R66/S66),0)</f>
        <v>0</v>
      </c>
      <c r="U66" s="452"/>
      <c r="V66" s="436">
        <f t="shared" ref="V66" si="31">IFERROR(IF(Q66="Según demanda",R66/S66,R66/Q66),0)</f>
        <v>0</v>
      </c>
      <c r="W66" s="473"/>
      <c r="X66" s="464"/>
      <c r="Y66" s="457">
        <f t="shared" ref="Y66" si="32">IFERROR((W66/X66),0)</f>
        <v>0</v>
      </c>
      <c r="Z66" s="452"/>
      <c r="AA66" s="436">
        <f t="shared" ref="AA66" si="33">IFERROR(IF(V66="Según demanda",W66/X66,W66/V66),0)</f>
        <v>0</v>
      </c>
    </row>
    <row r="67" spans="1:27" ht="185.4" customHeight="1">
      <c r="A67" s="633"/>
      <c r="B67" s="902"/>
      <c r="C67" s="918"/>
      <c r="D67" s="922"/>
      <c r="E67" s="919"/>
      <c r="F67" s="906"/>
      <c r="G67" s="907"/>
      <c r="H67" s="890"/>
      <c r="I67" s="907"/>
      <c r="J67" s="908"/>
      <c r="K67" s="907"/>
      <c r="L67" s="907"/>
      <c r="M67" s="489"/>
      <c r="N67" s="465"/>
      <c r="O67" s="458"/>
      <c r="P67" s="453"/>
      <c r="Q67" s="437"/>
      <c r="R67" s="474"/>
      <c r="S67" s="465"/>
      <c r="T67" s="458"/>
      <c r="U67" s="453"/>
      <c r="V67" s="437"/>
      <c r="W67" s="474"/>
      <c r="X67" s="465"/>
      <c r="Y67" s="458"/>
      <c r="Z67" s="453"/>
      <c r="AA67" s="437"/>
    </row>
    <row r="68" spans="1:27" ht="86.25" customHeight="1">
      <c r="A68" s="633"/>
      <c r="B68" s="902"/>
      <c r="C68" s="918" t="s">
        <v>226</v>
      </c>
      <c r="D68" s="899" t="s">
        <v>227</v>
      </c>
      <c r="E68" s="919" t="s">
        <v>228</v>
      </c>
      <c r="F68" s="899" t="s">
        <v>179</v>
      </c>
      <c r="G68" s="900" t="s">
        <v>229</v>
      </c>
      <c r="H68" s="887" t="s">
        <v>230</v>
      </c>
      <c r="I68" s="900" t="s">
        <v>231</v>
      </c>
      <c r="J68" s="901">
        <v>1</v>
      </c>
      <c r="K68" s="900" t="s">
        <v>186</v>
      </c>
      <c r="L68" s="900" t="s">
        <v>194</v>
      </c>
      <c r="M68" s="430"/>
      <c r="N68" s="109"/>
      <c r="O68" s="88">
        <f t="shared" ref="O68:O78" si="34">IFERROR((M68/N68),0)</f>
        <v>0</v>
      </c>
      <c r="P68" s="156"/>
      <c r="Q68" s="94">
        <f t="shared" ref="Q68:Q78" si="35">IFERROR(IF(L68="Según demanda",M68/N68,M68/L68),0)</f>
        <v>0</v>
      </c>
      <c r="R68" s="113"/>
      <c r="S68" s="109"/>
      <c r="T68" s="88">
        <f t="shared" ref="T68:T78" si="36">IFERROR((R68/S68),0)</f>
        <v>0</v>
      </c>
      <c r="U68" s="156"/>
      <c r="V68" s="94">
        <f t="shared" ref="V68:V78" si="37">IFERROR(IF(Q68="Según demanda",R68/S68,R68/Q68),0)</f>
        <v>0</v>
      </c>
      <c r="W68" s="113"/>
      <c r="X68" s="109"/>
      <c r="Y68" s="88">
        <f t="shared" ref="Y68:Y78" si="38">IFERROR((W68/X68),0)</f>
        <v>0</v>
      </c>
      <c r="Z68" s="156"/>
      <c r="AA68" s="94">
        <f t="shared" ref="AA68:AA78" si="39">IFERROR(IF(V68="Según demanda",W68/X68,W68/V68),0)</f>
        <v>0</v>
      </c>
    </row>
    <row r="69" spans="1:27" ht="99.75" customHeight="1">
      <c r="A69" s="633"/>
      <c r="B69" s="902"/>
      <c r="C69" s="918"/>
      <c r="D69" s="906"/>
      <c r="E69" s="919"/>
      <c r="F69" s="906"/>
      <c r="G69" s="907"/>
      <c r="H69" s="890"/>
      <c r="I69" s="907"/>
      <c r="J69" s="908"/>
      <c r="K69" s="907"/>
      <c r="L69" s="907"/>
      <c r="M69" s="489"/>
      <c r="N69" s="109"/>
      <c r="O69" s="88">
        <f t="shared" si="34"/>
        <v>0</v>
      </c>
      <c r="P69" s="156"/>
      <c r="Q69" s="94"/>
      <c r="R69" s="113"/>
      <c r="S69" s="109"/>
      <c r="T69" s="88">
        <f t="shared" si="36"/>
        <v>0</v>
      </c>
      <c r="U69" s="156"/>
      <c r="V69" s="94">
        <f t="shared" si="37"/>
        <v>0</v>
      </c>
      <c r="W69" s="113">
        <v>6</v>
      </c>
      <c r="X69" s="109">
        <v>8</v>
      </c>
      <c r="Y69" s="88">
        <f t="shared" si="38"/>
        <v>0.75</v>
      </c>
      <c r="Z69" s="156"/>
      <c r="AA69" s="94">
        <f>IFERROR(IF(V69="Según demanda",,W69/V69),0)</f>
        <v>0</v>
      </c>
    </row>
    <row r="70" spans="1:27" ht="142.5" customHeight="1">
      <c r="A70" s="633"/>
      <c r="B70" s="902"/>
      <c r="C70" s="917" t="s">
        <v>232</v>
      </c>
      <c r="D70" s="738" t="s">
        <v>233</v>
      </c>
      <c r="E70" s="910" t="s">
        <v>234</v>
      </c>
      <c r="F70" s="637" t="s">
        <v>179</v>
      </c>
      <c r="G70" s="640" t="s">
        <v>235</v>
      </c>
      <c r="H70" s="881" t="s">
        <v>236</v>
      </c>
      <c r="I70" s="640" t="s">
        <v>237</v>
      </c>
      <c r="J70" s="911">
        <v>1</v>
      </c>
      <c r="K70" s="640" t="s">
        <v>186</v>
      </c>
      <c r="L70" s="640" t="s">
        <v>194</v>
      </c>
      <c r="M70" s="99"/>
      <c r="N70" s="109"/>
      <c r="O70" s="88">
        <f t="shared" si="34"/>
        <v>0</v>
      </c>
      <c r="P70" s="156"/>
      <c r="Q70" s="94">
        <f t="shared" si="35"/>
        <v>0</v>
      </c>
      <c r="R70" s="113"/>
      <c r="S70" s="109"/>
      <c r="T70" s="88">
        <f t="shared" si="36"/>
        <v>0</v>
      </c>
      <c r="U70" s="156"/>
      <c r="V70" s="94">
        <f t="shared" si="37"/>
        <v>0</v>
      </c>
      <c r="W70" s="113">
        <v>7</v>
      </c>
      <c r="X70" s="109">
        <v>7</v>
      </c>
      <c r="Y70" s="88">
        <f t="shared" si="38"/>
        <v>1</v>
      </c>
      <c r="Z70" s="156" t="s">
        <v>238</v>
      </c>
      <c r="AA70" s="94">
        <f t="shared" si="39"/>
        <v>0</v>
      </c>
    </row>
    <row r="71" spans="1:27" ht="127.2" customHeight="1">
      <c r="A71" s="633"/>
      <c r="B71" s="902"/>
      <c r="C71" s="917"/>
      <c r="D71" s="899" t="s">
        <v>239</v>
      </c>
      <c r="E71" s="898" t="s">
        <v>240</v>
      </c>
      <c r="F71" s="899" t="s">
        <v>179</v>
      </c>
      <c r="G71" s="900" t="s">
        <v>241</v>
      </c>
      <c r="H71" s="887" t="s">
        <v>242</v>
      </c>
      <c r="I71" s="900" t="s">
        <v>243</v>
      </c>
      <c r="J71" s="901">
        <v>1</v>
      </c>
      <c r="K71" s="900" t="s">
        <v>186</v>
      </c>
      <c r="L71" s="900" t="s">
        <v>194</v>
      </c>
      <c r="M71" s="490"/>
      <c r="N71" s="109"/>
      <c r="O71" s="88">
        <f t="shared" si="34"/>
        <v>0</v>
      </c>
      <c r="P71" s="155"/>
      <c r="Q71" s="94">
        <f t="shared" si="35"/>
        <v>0</v>
      </c>
      <c r="R71" s="113"/>
      <c r="S71" s="109"/>
      <c r="T71" s="88">
        <f t="shared" si="36"/>
        <v>0</v>
      </c>
      <c r="U71" s="155"/>
      <c r="V71" s="94">
        <f t="shared" si="37"/>
        <v>0</v>
      </c>
      <c r="W71" s="113">
        <v>1</v>
      </c>
      <c r="X71" s="109">
        <v>1</v>
      </c>
      <c r="Y71" s="88">
        <f t="shared" si="38"/>
        <v>1</v>
      </c>
      <c r="Z71" s="155"/>
      <c r="AA71" s="94">
        <f t="shared" si="39"/>
        <v>0</v>
      </c>
    </row>
    <row r="72" spans="1:27" ht="171" customHeight="1">
      <c r="A72" s="633"/>
      <c r="B72" s="902"/>
      <c r="C72" s="917"/>
      <c r="D72" s="906"/>
      <c r="E72" s="905"/>
      <c r="F72" s="906"/>
      <c r="G72" s="907"/>
      <c r="H72" s="890"/>
      <c r="I72" s="907"/>
      <c r="J72" s="908"/>
      <c r="K72" s="907"/>
      <c r="L72" s="907"/>
      <c r="M72" s="491"/>
      <c r="N72" s="109"/>
      <c r="O72" s="88">
        <f t="shared" si="34"/>
        <v>0</v>
      </c>
      <c r="P72" s="99"/>
      <c r="Q72" s="94"/>
      <c r="R72" s="113"/>
      <c r="S72" s="109"/>
      <c r="T72" s="88">
        <f t="shared" si="36"/>
        <v>0</v>
      </c>
      <c r="U72" s="99"/>
      <c r="V72" s="94">
        <f t="shared" si="37"/>
        <v>0</v>
      </c>
      <c r="W72" s="113"/>
      <c r="X72" s="109"/>
      <c r="Y72" s="88">
        <f t="shared" si="38"/>
        <v>0</v>
      </c>
      <c r="Z72" s="99"/>
      <c r="AA72" s="94">
        <f t="shared" si="39"/>
        <v>0</v>
      </c>
    </row>
    <row r="73" spans="1:27" ht="79.2" customHeight="1">
      <c r="A73" s="633"/>
      <c r="B73" s="902"/>
      <c r="C73" s="917"/>
      <c r="D73" s="738" t="s">
        <v>244</v>
      </c>
      <c r="E73" s="910" t="s">
        <v>245</v>
      </c>
      <c r="F73" s="637" t="s">
        <v>179</v>
      </c>
      <c r="G73" s="640" t="s">
        <v>246</v>
      </c>
      <c r="H73" s="881" t="s">
        <v>247</v>
      </c>
      <c r="I73" s="640" t="s">
        <v>248</v>
      </c>
      <c r="J73" s="911">
        <v>1</v>
      </c>
      <c r="K73" s="640" t="s">
        <v>186</v>
      </c>
      <c r="L73" s="640" t="s">
        <v>194</v>
      </c>
      <c r="M73" s="99"/>
      <c r="N73" s="109"/>
      <c r="O73" s="88">
        <f t="shared" si="34"/>
        <v>0</v>
      </c>
      <c r="P73" s="99"/>
      <c r="Q73" s="94"/>
      <c r="R73" s="113"/>
      <c r="S73" s="109"/>
      <c r="T73" s="88">
        <f t="shared" si="36"/>
        <v>0</v>
      </c>
      <c r="U73" s="99"/>
      <c r="V73" s="94">
        <f t="shared" si="37"/>
        <v>0</v>
      </c>
      <c r="W73" s="113">
        <v>1520</v>
      </c>
      <c r="X73" s="109">
        <v>1562</v>
      </c>
      <c r="Y73" s="88">
        <f t="shared" si="38"/>
        <v>0.97311139564660687</v>
      </c>
      <c r="Z73" s="99"/>
      <c r="AA73" s="94">
        <f t="shared" si="39"/>
        <v>0</v>
      </c>
    </row>
    <row r="74" spans="1:27" ht="142.5" customHeight="1">
      <c r="A74" s="633"/>
      <c r="B74" s="909"/>
      <c r="C74" s="917"/>
      <c r="D74" s="738" t="s">
        <v>249</v>
      </c>
      <c r="E74" s="910" t="s">
        <v>250</v>
      </c>
      <c r="F74" s="914" t="s">
        <v>190</v>
      </c>
      <c r="G74" s="641" t="s">
        <v>251</v>
      </c>
      <c r="H74" s="915" t="s">
        <v>252</v>
      </c>
      <c r="I74" s="641" t="s">
        <v>253</v>
      </c>
      <c r="J74" s="916">
        <v>1</v>
      </c>
      <c r="K74" s="641" t="s">
        <v>186</v>
      </c>
      <c r="L74" s="641" t="s">
        <v>254</v>
      </c>
      <c r="M74" s="153"/>
      <c r="N74" s="109"/>
      <c r="O74" s="88">
        <f t="shared" si="34"/>
        <v>0</v>
      </c>
      <c r="P74" s="99"/>
      <c r="Q74" s="94"/>
      <c r="R74" s="113"/>
      <c r="S74" s="109"/>
      <c r="T74" s="88">
        <f t="shared" si="36"/>
        <v>0</v>
      </c>
      <c r="U74" s="99"/>
      <c r="V74" s="94" t="s">
        <v>255</v>
      </c>
      <c r="W74" s="113">
        <v>17</v>
      </c>
      <c r="X74" s="109">
        <v>17</v>
      </c>
      <c r="Y74" s="88">
        <f t="shared" si="38"/>
        <v>1</v>
      </c>
      <c r="Z74" s="99"/>
      <c r="AA74" s="94">
        <f t="shared" si="39"/>
        <v>0</v>
      </c>
    </row>
    <row r="75" spans="1:27" ht="71.25" customHeight="1">
      <c r="A75" s="633"/>
      <c r="B75" s="895" t="s">
        <v>179</v>
      </c>
      <c r="C75" s="903" t="s">
        <v>256</v>
      </c>
      <c r="D75" s="912" t="s">
        <v>257</v>
      </c>
      <c r="E75" s="910" t="s">
        <v>258</v>
      </c>
      <c r="F75" s="637" t="s">
        <v>179</v>
      </c>
      <c r="G75" s="641" t="s">
        <v>259</v>
      </c>
      <c r="H75" s="915" t="s">
        <v>260</v>
      </c>
      <c r="I75" s="641" t="s">
        <v>261</v>
      </c>
      <c r="J75" s="916">
        <v>1</v>
      </c>
      <c r="K75" s="641" t="s">
        <v>186</v>
      </c>
      <c r="L75" s="641" t="s">
        <v>194</v>
      </c>
      <c r="M75" s="153"/>
      <c r="N75" s="109"/>
      <c r="O75" s="88">
        <f t="shared" si="34"/>
        <v>0</v>
      </c>
      <c r="P75" s="152"/>
      <c r="Q75" s="94">
        <f t="shared" si="35"/>
        <v>0</v>
      </c>
      <c r="R75" s="113"/>
      <c r="S75" s="109"/>
      <c r="T75" s="88">
        <f t="shared" si="36"/>
        <v>0</v>
      </c>
      <c r="U75" s="152"/>
      <c r="V75" s="94">
        <f t="shared" si="37"/>
        <v>0</v>
      </c>
      <c r="W75" s="113">
        <v>10</v>
      </c>
      <c r="X75" s="109">
        <v>10</v>
      </c>
      <c r="Y75" s="88">
        <f t="shared" si="38"/>
        <v>1</v>
      </c>
      <c r="Z75" s="152"/>
      <c r="AA75" s="94">
        <f t="shared" si="39"/>
        <v>0</v>
      </c>
    </row>
    <row r="76" spans="1:27" ht="71.25" customHeight="1">
      <c r="A76" s="633"/>
      <c r="B76" s="902"/>
      <c r="C76" s="903"/>
      <c r="D76" s="921" t="s">
        <v>262</v>
      </c>
      <c r="E76" s="919" t="s">
        <v>263</v>
      </c>
      <c r="F76" s="899" t="s">
        <v>190</v>
      </c>
      <c r="G76" s="900" t="s">
        <v>264</v>
      </c>
      <c r="H76" s="887" t="s">
        <v>265</v>
      </c>
      <c r="I76" s="900" t="s">
        <v>266</v>
      </c>
      <c r="J76" s="901">
        <v>1</v>
      </c>
      <c r="K76" s="900" t="s">
        <v>186</v>
      </c>
      <c r="L76" s="900" t="s">
        <v>194</v>
      </c>
      <c r="M76" s="430"/>
      <c r="N76" s="109"/>
      <c r="O76" s="88">
        <f t="shared" si="34"/>
        <v>0</v>
      </c>
      <c r="P76" s="133"/>
      <c r="Q76" s="94">
        <f t="shared" si="35"/>
        <v>0</v>
      </c>
      <c r="R76" s="113"/>
      <c r="S76" s="109"/>
      <c r="T76" s="88">
        <f t="shared" si="36"/>
        <v>0</v>
      </c>
      <c r="U76" s="133"/>
      <c r="V76" s="94">
        <f t="shared" si="37"/>
        <v>0</v>
      </c>
      <c r="W76" s="113">
        <v>15</v>
      </c>
      <c r="X76" s="109">
        <v>17</v>
      </c>
      <c r="Y76" s="88">
        <f t="shared" si="38"/>
        <v>0.88235294117647056</v>
      </c>
      <c r="Z76" s="133"/>
      <c r="AA76" s="94">
        <f t="shared" si="39"/>
        <v>0</v>
      </c>
    </row>
    <row r="77" spans="1:27" ht="57" customHeight="1">
      <c r="A77" s="633"/>
      <c r="B77" s="902"/>
      <c r="C77" s="903"/>
      <c r="D77" s="922"/>
      <c r="E77" s="919"/>
      <c r="F77" s="906"/>
      <c r="G77" s="907"/>
      <c r="H77" s="890"/>
      <c r="I77" s="907"/>
      <c r="J77" s="908"/>
      <c r="K77" s="907"/>
      <c r="L77" s="907"/>
      <c r="M77" s="489"/>
      <c r="N77" s="109"/>
      <c r="O77" s="88">
        <f t="shared" si="34"/>
        <v>0</v>
      </c>
      <c r="P77" s="152"/>
      <c r="Q77" s="94">
        <f t="shared" si="35"/>
        <v>0</v>
      </c>
      <c r="R77" s="113"/>
      <c r="S77" s="109"/>
      <c r="T77" s="88">
        <f t="shared" si="36"/>
        <v>0</v>
      </c>
      <c r="U77" s="152"/>
      <c r="V77" s="94">
        <f t="shared" si="37"/>
        <v>0</v>
      </c>
      <c r="W77" s="113">
        <v>10</v>
      </c>
      <c r="X77" s="109">
        <v>10</v>
      </c>
      <c r="Y77" s="88">
        <f t="shared" si="38"/>
        <v>1</v>
      </c>
      <c r="Z77" s="152"/>
      <c r="AA77" s="94">
        <f t="shared" si="39"/>
        <v>0</v>
      </c>
    </row>
    <row r="78" spans="1:27" ht="82.8" customHeight="1">
      <c r="A78" s="633"/>
      <c r="B78" s="902"/>
      <c r="C78" s="903" t="s">
        <v>267</v>
      </c>
      <c r="D78" s="738" t="s">
        <v>268</v>
      </c>
      <c r="E78" s="910" t="s">
        <v>269</v>
      </c>
      <c r="F78" s="637" t="s">
        <v>179</v>
      </c>
      <c r="G78" s="640" t="s">
        <v>270</v>
      </c>
      <c r="H78" s="881" t="s">
        <v>271</v>
      </c>
      <c r="I78" s="640" t="s">
        <v>272</v>
      </c>
      <c r="J78" s="911">
        <v>1</v>
      </c>
      <c r="K78" s="640" t="s">
        <v>186</v>
      </c>
      <c r="L78" s="640" t="s">
        <v>194</v>
      </c>
      <c r="M78" s="99"/>
      <c r="N78" s="464"/>
      <c r="O78" s="457">
        <f t="shared" si="34"/>
        <v>0</v>
      </c>
      <c r="P78" s="452"/>
      <c r="Q78" s="436">
        <f t="shared" si="35"/>
        <v>0</v>
      </c>
      <c r="R78" s="472"/>
      <c r="S78" s="463"/>
      <c r="T78" s="456">
        <f t="shared" si="36"/>
        <v>0</v>
      </c>
      <c r="U78" s="454"/>
      <c r="V78" s="435">
        <f t="shared" si="37"/>
        <v>0</v>
      </c>
      <c r="W78" s="472">
        <v>1</v>
      </c>
      <c r="X78" s="463">
        <v>1</v>
      </c>
      <c r="Y78" s="456">
        <f t="shared" si="38"/>
        <v>1</v>
      </c>
      <c r="Z78" s="454" t="s">
        <v>273</v>
      </c>
      <c r="AA78" s="435">
        <f t="shared" si="39"/>
        <v>0</v>
      </c>
    </row>
    <row r="79" spans="1:27" ht="55.2" customHeight="1">
      <c r="A79" s="633"/>
      <c r="B79" s="902"/>
      <c r="C79" s="903"/>
      <c r="D79" s="738" t="s">
        <v>274</v>
      </c>
      <c r="E79" s="910" t="s">
        <v>275</v>
      </c>
      <c r="F79" s="637" t="s">
        <v>179</v>
      </c>
      <c r="G79" s="923" t="s">
        <v>276</v>
      </c>
      <c r="H79" s="881" t="s">
        <v>277</v>
      </c>
      <c r="I79" s="640" t="s">
        <v>278</v>
      </c>
      <c r="J79" s="911">
        <v>1</v>
      </c>
      <c r="K79" s="640" t="s">
        <v>186</v>
      </c>
      <c r="L79" s="640" t="s">
        <v>194</v>
      </c>
      <c r="M79" s="99"/>
      <c r="N79" s="465"/>
      <c r="O79" s="458"/>
      <c r="P79" s="453"/>
      <c r="Q79" s="437"/>
      <c r="R79" s="472"/>
      <c r="S79" s="463"/>
      <c r="T79" s="456"/>
      <c r="U79" s="454"/>
      <c r="V79" s="435"/>
      <c r="W79" s="472"/>
      <c r="X79" s="463"/>
      <c r="Y79" s="456"/>
      <c r="Z79" s="454"/>
      <c r="AA79" s="435"/>
    </row>
    <row r="80" spans="1:27" ht="14.4" customHeight="1">
      <c r="A80" s="633"/>
      <c r="B80" s="909"/>
      <c r="C80" s="903"/>
      <c r="D80" s="897" t="s">
        <v>279</v>
      </c>
      <c r="E80" s="898" t="s">
        <v>280</v>
      </c>
      <c r="F80" s="899" t="s">
        <v>179</v>
      </c>
      <c r="G80" s="640" t="s">
        <v>281</v>
      </c>
      <c r="H80" s="881" t="s">
        <v>277</v>
      </c>
      <c r="I80" s="640" t="s">
        <v>282</v>
      </c>
      <c r="J80" s="911">
        <v>1</v>
      </c>
      <c r="K80" s="640" t="s">
        <v>186</v>
      </c>
      <c r="L80" s="640" t="s">
        <v>194</v>
      </c>
      <c r="M80" s="99"/>
      <c r="N80" s="109"/>
      <c r="O80" s="88">
        <f t="shared" ref="O80:O81" si="40">IFERROR((M80/N80),0)</f>
        <v>0</v>
      </c>
      <c r="P80" s="99"/>
      <c r="Q80" s="94">
        <f t="shared" ref="Q80:Q81" si="41">IFERROR(IF(L80="Según demanda",M80/N80,M80/L80),0)</f>
        <v>0</v>
      </c>
      <c r="R80" s="113"/>
      <c r="S80" s="109"/>
      <c r="T80" s="88">
        <f t="shared" ref="T80:T81" si="42">IFERROR((R80/S80),0)</f>
        <v>0</v>
      </c>
      <c r="U80" s="99"/>
      <c r="V80" s="94">
        <f t="shared" ref="V80:V81" si="43">IFERROR(IF(Q80="Según demanda",R80/S80,R80/Q80),0)</f>
        <v>0</v>
      </c>
      <c r="W80" s="113">
        <v>1</v>
      </c>
      <c r="X80" s="109">
        <v>1</v>
      </c>
      <c r="Y80" s="88">
        <f t="shared" ref="Y80:Y81" si="44">IFERROR((W80/X80),0)</f>
        <v>1</v>
      </c>
      <c r="Z80" s="99"/>
      <c r="AA80" s="94">
        <f t="shared" ref="AA80:AA81" si="45">IFERROR(IF(V80="Según demanda",W80/X80,W80/V80),0)</f>
        <v>0</v>
      </c>
    </row>
    <row r="81" spans="1:27" ht="14.4" customHeight="1">
      <c r="A81" s="633"/>
      <c r="B81" s="895" t="s">
        <v>179</v>
      </c>
      <c r="C81" s="903"/>
      <c r="D81" s="904"/>
      <c r="E81" s="905"/>
      <c r="F81" s="924"/>
      <c r="G81" s="900" t="s">
        <v>283</v>
      </c>
      <c r="H81" s="887" t="s">
        <v>277</v>
      </c>
      <c r="I81" s="900" t="s">
        <v>284</v>
      </c>
      <c r="J81" s="901">
        <v>1</v>
      </c>
      <c r="K81" s="900" t="s">
        <v>186</v>
      </c>
      <c r="L81" s="900" t="s">
        <v>194</v>
      </c>
      <c r="M81" s="430"/>
      <c r="N81" s="464"/>
      <c r="O81" s="457">
        <f t="shared" si="40"/>
        <v>0</v>
      </c>
      <c r="P81" s="452"/>
      <c r="Q81" s="436">
        <f t="shared" si="41"/>
        <v>0</v>
      </c>
      <c r="R81" s="473"/>
      <c r="S81" s="464"/>
      <c r="T81" s="457">
        <f t="shared" si="42"/>
        <v>0</v>
      </c>
      <c r="U81" s="452"/>
      <c r="V81" s="436">
        <f t="shared" si="43"/>
        <v>0</v>
      </c>
      <c r="W81" s="473">
        <v>1</v>
      </c>
      <c r="X81" s="464">
        <v>1</v>
      </c>
      <c r="Y81" s="457">
        <f t="shared" si="44"/>
        <v>1</v>
      </c>
      <c r="Z81" s="452"/>
      <c r="AA81" s="436">
        <f t="shared" si="45"/>
        <v>0</v>
      </c>
    </row>
    <row r="82" spans="1:27" ht="34.950000000000003" customHeight="1">
      <c r="A82" s="633"/>
      <c r="B82" s="902"/>
      <c r="C82" s="903"/>
      <c r="D82" s="738" t="s">
        <v>285</v>
      </c>
      <c r="E82" s="910" t="s">
        <v>286</v>
      </c>
      <c r="F82" s="637" t="s">
        <v>179</v>
      </c>
      <c r="G82" s="907"/>
      <c r="H82" s="890"/>
      <c r="I82" s="907"/>
      <c r="J82" s="908"/>
      <c r="K82" s="907"/>
      <c r="L82" s="907"/>
      <c r="M82" s="489"/>
      <c r="N82" s="466"/>
      <c r="O82" s="459"/>
      <c r="P82" s="455"/>
      <c r="Q82" s="438"/>
      <c r="R82" s="475"/>
      <c r="S82" s="466"/>
      <c r="T82" s="459"/>
      <c r="U82" s="455"/>
      <c r="V82" s="438"/>
      <c r="W82" s="475"/>
      <c r="X82" s="466"/>
      <c r="Y82" s="459"/>
      <c r="Z82" s="455"/>
      <c r="AA82" s="438"/>
    </row>
    <row r="83" spans="1:27" ht="64.95" customHeight="1">
      <c r="A83" s="633"/>
      <c r="B83" s="902"/>
      <c r="C83" s="903"/>
      <c r="D83" s="925" t="s">
        <v>287</v>
      </c>
      <c r="E83" s="910" t="s">
        <v>288</v>
      </c>
      <c r="F83" s="637" t="s">
        <v>179</v>
      </c>
      <c r="G83" s="640" t="s">
        <v>289</v>
      </c>
      <c r="H83" s="881" t="s">
        <v>290</v>
      </c>
      <c r="I83" s="640" t="s">
        <v>291</v>
      </c>
      <c r="J83" s="911">
        <v>1</v>
      </c>
      <c r="K83" s="640" t="s">
        <v>186</v>
      </c>
      <c r="L83" s="640" t="s">
        <v>194</v>
      </c>
      <c r="M83" s="99"/>
      <c r="N83" s="466"/>
      <c r="O83" s="459"/>
      <c r="P83" s="455"/>
      <c r="Q83" s="438"/>
      <c r="R83" s="475"/>
      <c r="S83" s="466"/>
      <c r="T83" s="459"/>
      <c r="U83" s="455"/>
      <c r="V83" s="438"/>
      <c r="W83" s="475"/>
      <c r="X83" s="466"/>
      <c r="Y83" s="459"/>
      <c r="Z83" s="455"/>
      <c r="AA83" s="438"/>
    </row>
    <row r="84" spans="1:27" ht="75" customHeight="1">
      <c r="A84" s="633"/>
      <c r="B84" s="902"/>
      <c r="C84" s="926" t="s">
        <v>292</v>
      </c>
      <c r="D84" s="927" t="s">
        <v>293</v>
      </c>
      <c r="E84" s="928" t="s">
        <v>294</v>
      </c>
      <c r="F84" s="929" t="s">
        <v>295</v>
      </c>
      <c r="G84" s="930" t="s">
        <v>296</v>
      </c>
      <c r="H84" s="887" t="s">
        <v>297</v>
      </c>
      <c r="I84" s="624" t="s">
        <v>298</v>
      </c>
      <c r="J84" s="931">
        <v>1</v>
      </c>
      <c r="K84" s="624" t="s">
        <v>186</v>
      </c>
      <c r="L84" s="624" t="s">
        <v>299</v>
      </c>
      <c r="M84" s="99"/>
      <c r="N84" s="465"/>
      <c r="O84" s="458"/>
      <c r="P84" s="453"/>
      <c r="Q84" s="437"/>
      <c r="R84" s="474"/>
      <c r="S84" s="465"/>
      <c r="T84" s="458"/>
      <c r="U84" s="453"/>
      <c r="V84" s="437"/>
      <c r="W84" s="474"/>
      <c r="X84" s="465"/>
      <c r="Y84" s="458"/>
      <c r="Z84" s="453"/>
      <c r="AA84" s="437"/>
    </row>
    <row r="85" spans="1:27" ht="55.2">
      <c r="A85" s="633"/>
      <c r="B85" s="909"/>
      <c r="C85" s="926"/>
      <c r="D85" s="927" t="s">
        <v>300</v>
      </c>
      <c r="E85" s="932"/>
      <c r="F85" s="929"/>
      <c r="G85" s="933"/>
      <c r="H85" s="890"/>
      <c r="I85" s="635"/>
      <c r="J85" s="934"/>
      <c r="K85" s="635"/>
      <c r="L85" s="635"/>
      <c r="M85" s="99"/>
      <c r="N85" s="180"/>
      <c r="O85" s="179">
        <f t="shared" ref="O85:O86" si="46">IFERROR((M85/N85),0)</f>
        <v>0</v>
      </c>
      <c r="P85" s="133"/>
      <c r="Q85" s="94">
        <f t="shared" ref="Q85:Q86" si="47">IFERROR(IF(L85="Según demanda",M85/N85,M85/L85),0)</f>
        <v>0</v>
      </c>
      <c r="R85" s="150"/>
      <c r="S85" s="180"/>
      <c r="T85" s="179">
        <f t="shared" ref="T85:T86" si="48">IFERROR((R85/S85),0)</f>
        <v>0</v>
      </c>
      <c r="U85" s="133"/>
      <c r="V85" s="94">
        <f t="shared" ref="V85:V86" si="49">IFERROR(IF(Q85="Según demanda",R85/S85,R85/Q85),0)</f>
        <v>0</v>
      </c>
      <c r="W85" s="150"/>
      <c r="X85" s="180"/>
      <c r="Y85" s="179">
        <f t="shared" ref="Y85:Y86" si="50">IFERROR((W85/X85),0)</f>
        <v>0</v>
      </c>
      <c r="Z85" s="133"/>
      <c r="AA85" s="94">
        <f t="shared" ref="AA85:AA86" si="51">IFERROR(IF(V85="Según demanda",W85/X85,W85/V85),0)</f>
        <v>0</v>
      </c>
    </row>
    <row r="86" spans="1:27" ht="55.2" customHeight="1">
      <c r="A86" s="633"/>
      <c r="B86" s="895" t="s">
        <v>179</v>
      </c>
      <c r="C86" s="926"/>
      <c r="D86" s="935" t="s">
        <v>301</v>
      </c>
      <c r="E86" s="932"/>
      <c r="F86" s="929"/>
      <c r="G86" s="936" t="s">
        <v>302</v>
      </c>
      <c r="H86" s="881" t="s">
        <v>303</v>
      </c>
      <c r="I86" s="625" t="s">
        <v>304</v>
      </c>
      <c r="J86" s="937">
        <v>1</v>
      </c>
      <c r="K86" s="625" t="s">
        <v>186</v>
      </c>
      <c r="L86" s="625" t="s">
        <v>299</v>
      </c>
      <c r="M86" s="99"/>
      <c r="N86" s="467"/>
      <c r="O86" s="445">
        <f t="shared" si="46"/>
        <v>0</v>
      </c>
      <c r="P86" s="452"/>
      <c r="Q86" s="436">
        <f t="shared" si="47"/>
        <v>0</v>
      </c>
      <c r="R86" s="441"/>
      <c r="S86" s="467"/>
      <c r="T86" s="445">
        <f t="shared" si="48"/>
        <v>0</v>
      </c>
      <c r="U86" s="452"/>
      <c r="V86" s="436">
        <f t="shared" si="49"/>
        <v>0</v>
      </c>
      <c r="W86" s="441">
        <v>0</v>
      </c>
      <c r="X86" s="467">
        <v>0</v>
      </c>
      <c r="Y86" s="445">
        <f t="shared" si="50"/>
        <v>0</v>
      </c>
      <c r="Z86" s="452"/>
      <c r="AA86" s="436">
        <f t="shared" si="51"/>
        <v>0</v>
      </c>
    </row>
    <row r="87" spans="1:27" ht="14.4" customHeight="1">
      <c r="A87" s="633"/>
      <c r="B87" s="902"/>
      <c r="C87" s="926"/>
      <c r="D87" s="938"/>
      <c r="E87" s="932"/>
      <c r="F87" s="929"/>
      <c r="G87" s="624" t="s">
        <v>305</v>
      </c>
      <c r="H87" s="887" t="s">
        <v>306</v>
      </c>
      <c r="I87" s="624" t="s">
        <v>307</v>
      </c>
      <c r="J87" s="931">
        <v>1</v>
      </c>
      <c r="K87" s="624" t="s">
        <v>186</v>
      </c>
      <c r="L87" s="624" t="s">
        <v>194</v>
      </c>
      <c r="M87" s="430"/>
      <c r="N87" s="468"/>
      <c r="O87" s="460"/>
      <c r="P87" s="455"/>
      <c r="Q87" s="438"/>
      <c r="R87" s="476"/>
      <c r="S87" s="468"/>
      <c r="T87" s="460"/>
      <c r="U87" s="455"/>
      <c r="V87" s="438"/>
      <c r="W87" s="476"/>
      <c r="X87" s="468"/>
      <c r="Y87" s="460"/>
      <c r="Z87" s="455"/>
      <c r="AA87" s="438"/>
    </row>
    <row r="88" spans="1:27" ht="14.4" customHeight="1">
      <c r="A88" s="633"/>
      <c r="B88" s="902"/>
      <c r="C88" s="926"/>
      <c r="D88" s="935" t="s">
        <v>308</v>
      </c>
      <c r="E88" s="932"/>
      <c r="F88" s="929"/>
      <c r="G88" s="634"/>
      <c r="H88" s="939"/>
      <c r="I88" s="634"/>
      <c r="J88" s="940"/>
      <c r="K88" s="634"/>
      <c r="L88" s="634"/>
      <c r="M88" s="431"/>
      <c r="N88" s="468"/>
      <c r="O88" s="460"/>
      <c r="P88" s="455"/>
      <c r="Q88" s="438"/>
      <c r="R88" s="476"/>
      <c r="S88" s="468"/>
      <c r="T88" s="460"/>
      <c r="U88" s="455"/>
      <c r="V88" s="438"/>
      <c r="W88" s="476"/>
      <c r="X88" s="468"/>
      <c r="Y88" s="460"/>
      <c r="Z88" s="455"/>
      <c r="AA88" s="438"/>
    </row>
    <row r="89" spans="1:27">
      <c r="A89" s="633"/>
      <c r="B89" s="909"/>
      <c r="C89" s="926"/>
      <c r="D89" s="938"/>
      <c r="E89" s="941"/>
      <c r="F89" s="929"/>
      <c r="G89" s="635"/>
      <c r="H89" s="939"/>
      <c r="I89" s="634"/>
      <c r="J89" s="940"/>
      <c r="K89" s="634"/>
      <c r="L89" s="634"/>
      <c r="M89" s="431"/>
      <c r="N89" s="469"/>
      <c r="O89" s="446"/>
      <c r="P89" s="453"/>
      <c r="Q89" s="437"/>
      <c r="R89" s="442"/>
      <c r="S89" s="469"/>
      <c r="T89" s="446"/>
      <c r="U89" s="453"/>
      <c r="V89" s="437"/>
      <c r="W89" s="442"/>
      <c r="X89" s="469"/>
      <c r="Y89" s="446"/>
      <c r="Z89" s="453"/>
      <c r="AA89" s="437"/>
    </row>
    <row r="90" spans="1:27" ht="14.4" customHeight="1">
      <c r="A90" s="633"/>
      <c r="B90" s="622" t="s">
        <v>309</v>
      </c>
      <c r="C90" s="942" t="s">
        <v>292</v>
      </c>
      <c r="D90" s="943" t="s">
        <v>310</v>
      </c>
      <c r="E90" s="944" t="s">
        <v>311</v>
      </c>
      <c r="F90" s="944" t="s">
        <v>297</v>
      </c>
      <c r="G90" s="944">
        <v>45</v>
      </c>
      <c r="H90" s="945">
        <v>0</v>
      </c>
      <c r="I90" s="946">
        <v>0</v>
      </c>
      <c r="J90" s="947">
        <f>IFERROR((#REF!/#REF!),0)</f>
        <v>0</v>
      </c>
      <c r="K90" s="624" t="s">
        <v>1197</v>
      </c>
      <c r="L90" s="948">
        <f>IFERROR(IF(G90="Según demanda",#REF!/#REF!,#REF!/G90),0)</f>
        <v>0</v>
      </c>
      <c r="M90" s="441"/>
      <c r="N90" s="470"/>
      <c r="O90" s="445">
        <f>IFERROR((#REF!/#REF!),0)</f>
        <v>0</v>
      </c>
      <c r="P90" s="452"/>
      <c r="Q90" s="439">
        <f>IFERROR(IF(L90="Según demanda",#REF!/#REF!,#REF!/L90),0)</f>
        <v>0</v>
      </c>
      <c r="R90" s="441"/>
      <c r="S90" s="470"/>
      <c r="T90" s="445">
        <f>IFERROR((#REF!/#REF!),0)</f>
        <v>0</v>
      </c>
      <c r="U90" s="452"/>
      <c r="V90" s="439">
        <f>IFERROR(IF(Q90="Según demanda",#REF!/#REF!,#REF!/Q90),0)</f>
        <v>0</v>
      </c>
      <c r="W90" s="441"/>
      <c r="X90" s="470"/>
      <c r="Y90" s="445">
        <f>IFERROR((#REF!/#REF!),0)</f>
        <v>0</v>
      </c>
      <c r="Z90" s="452"/>
      <c r="AA90" s="439">
        <f>IFERROR(IF(V90="Según demanda",#REF!/#REF!,#REF!/V90),0)</f>
        <v>0</v>
      </c>
    </row>
    <row r="91" spans="1:27">
      <c r="A91" s="633"/>
      <c r="B91" s="622"/>
      <c r="C91" s="949"/>
      <c r="D91" s="943"/>
      <c r="E91" s="944"/>
      <c r="F91" s="944"/>
      <c r="G91" s="944"/>
      <c r="H91" s="945"/>
      <c r="I91" s="946"/>
      <c r="J91" s="950"/>
      <c r="K91" s="635"/>
      <c r="L91" s="951"/>
      <c r="M91" s="442"/>
      <c r="N91" s="471"/>
      <c r="O91" s="446"/>
      <c r="P91" s="453"/>
      <c r="Q91" s="440"/>
      <c r="R91" s="442"/>
      <c r="S91" s="471"/>
      <c r="T91" s="446"/>
      <c r="U91" s="453"/>
      <c r="V91" s="440"/>
      <c r="W91" s="442"/>
      <c r="X91" s="471"/>
      <c r="Y91" s="446"/>
      <c r="Z91" s="453"/>
      <c r="AA91" s="440"/>
    </row>
    <row r="92" spans="1:27" ht="14.4" customHeight="1">
      <c r="A92" s="633"/>
      <c r="B92" s="622"/>
      <c r="C92" s="949"/>
      <c r="D92" s="943"/>
      <c r="E92" s="944"/>
      <c r="F92" s="625" t="s">
        <v>312</v>
      </c>
      <c r="G92" s="952">
        <v>45</v>
      </c>
      <c r="H92" s="626">
        <v>0</v>
      </c>
      <c r="I92" s="953">
        <v>0</v>
      </c>
      <c r="J92" s="954">
        <f t="shared" ref="J92:J95" si="52">IFERROR((H92/I92),0)</f>
        <v>0</v>
      </c>
      <c r="K92" s="927" t="s">
        <v>313</v>
      </c>
      <c r="L92" s="954">
        <f t="shared" ref="L92:L95" si="53">IFERROR((J92/K92),0)</f>
        <v>0</v>
      </c>
      <c r="M92" s="216"/>
      <c r="N92" s="217"/>
      <c r="O92" s="215">
        <f t="shared" ref="O92:O97" si="54">IFERROR((M92/N92),0)</f>
        <v>0</v>
      </c>
      <c r="P92" s="141"/>
      <c r="Q92" s="236">
        <f t="shared" ref="Q92:Q94" si="55">IFERROR(IF(L92="Según demanda",M92/N92,M92/L92),0)</f>
        <v>0</v>
      </c>
      <c r="R92" s="216"/>
      <c r="S92" s="217"/>
      <c r="T92" s="215">
        <f t="shared" ref="T92:T95" si="56">IFERROR((R92/S92),0)</f>
        <v>0</v>
      </c>
      <c r="U92" s="141"/>
      <c r="V92" s="236">
        <f t="shared" ref="V92:V94" si="57">IFERROR(IF(Q92="Según demanda",R92/S92,R92/Q92),0)</f>
        <v>0</v>
      </c>
      <c r="W92" s="216"/>
      <c r="X92" s="217"/>
      <c r="Y92" s="215">
        <f t="shared" ref="Y92:Y95" si="58">IFERROR((W92/X92),0)</f>
        <v>0</v>
      </c>
      <c r="Z92" s="141"/>
      <c r="AA92" s="236">
        <f t="shared" ref="AA92:AA94" si="59">IFERROR(IF(V92="Según demanda",W92/X92,W92/V92),0)</f>
        <v>0</v>
      </c>
    </row>
    <row r="93" spans="1:27" ht="72.599999999999994" customHeight="1">
      <c r="A93" s="633"/>
      <c r="B93" s="622"/>
      <c r="C93" s="949"/>
      <c r="D93" s="955"/>
      <c r="E93" s="944"/>
      <c r="F93" s="624" t="s">
        <v>314</v>
      </c>
      <c r="G93" s="956">
        <v>45</v>
      </c>
      <c r="H93" s="957">
        <v>0</v>
      </c>
      <c r="I93" s="958">
        <v>0</v>
      </c>
      <c r="J93" s="954">
        <f t="shared" si="52"/>
        <v>0</v>
      </c>
      <c r="K93" s="927"/>
      <c r="L93" s="954">
        <f t="shared" si="53"/>
        <v>0</v>
      </c>
      <c r="M93" s="216"/>
      <c r="N93" s="217"/>
      <c r="O93" s="215">
        <f t="shared" si="54"/>
        <v>0</v>
      </c>
      <c r="P93" s="141"/>
      <c r="Q93" s="236">
        <f t="shared" si="55"/>
        <v>0</v>
      </c>
      <c r="R93" s="216"/>
      <c r="S93" s="217"/>
      <c r="T93" s="215">
        <f t="shared" si="56"/>
        <v>0</v>
      </c>
      <c r="U93" s="141"/>
      <c r="V93" s="236">
        <f t="shared" si="57"/>
        <v>0</v>
      </c>
      <c r="W93" s="216"/>
      <c r="X93" s="217"/>
      <c r="Y93" s="215">
        <f t="shared" si="58"/>
        <v>0</v>
      </c>
      <c r="Z93" s="141"/>
      <c r="AA93" s="236">
        <f t="shared" si="59"/>
        <v>0</v>
      </c>
    </row>
    <row r="94" spans="1:27" ht="55.2" customHeight="1">
      <c r="A94" s="633"/>
      <c r="B94" s="622"/>
      <c r="C94" s="949"/>
      <c r="D94" s="926" t="s">
        <v>315</v>
      </c>
      <c r="E94" s="944"/>
      <c r="F94" s="635"/>
      <c r="G94" s="959"/>
      <c r="H94" s="960"/>
      <c r="I94" s="961"/>
      <c r="J94" s="954">
        <f t="shared" si="52"/>
        <v>0</v>
      </c>
      <c r="K94" s="927"/>
      <c r="L94" s="954">
        <f t="shared" si="53"/>
        <v>0</v>
      </c>
      <c r="M94" s="216"/>
      <c r="N94" s="217"/>
      <c r="O94" s="215">
        <f t="shared" si="54"/>
        <v>0</v>
      </c>
      <c r="P94" s="141"/>
      <c r="Q94" s="236">
        <f t="shared" si="55"/>
        <v>0</v>
      </c>
      <c r="R94" s="216"/>
      <c r="S94" s="217"/>
      <c r="T94" s="215">
        <f t="shared" si="56"/>
        <v>0</v>
      </c>
      <c r="U94" s="141"/>
      <c r="V94" s="236">
        <f t="shared" si="57"/>
        <v>0</v>
      </c>
      <c r="W94" s="216"/>
      <c r="X94" s="217"/>
      <c r="Y94" s="215">
        <f t="shared" si="58"/>
        <v>0</v>
      </c>
      <c r="Z94" s="141"/>
      <c r="AA94" s="236">
        <f t="shared" si="59"/>
        <v>0</v>
      </c>
    </row>
    <row r="95" spans="1:27" ht="14.4" customHeight="1">
      <c r="A95" s="633"/>
      <c r="B95" s="622"/>
      <c r="C95" s="949"/>
      <c r="D95" s="926"/>
      <c r="E95" s="944"/>
      <c r="F95" s="944" t="s">
        <v>314</v>
      </c>
      <c r="G95" s="956">
        <v>45</v>
      </c>
      <c r="H95" s="945">
        <v>0</v>
      </c>
      <c r="I95" s="946">
        <v>0</v>
      </c>
      <c r="J95" s="947">
        <f t="shared" si="52"/>
        <v>0</v>
      </c>
      <c r="K95" s="962"/>
      <c r="L95" s="947">
        <f t="shared" si="53"/>
        <v>0</v>
      </c>
      <c r="M95" s="441"/>
      <c r="N95" s="470"/>
      <c r="O95" s="445">
        <f t="shared" si="54"/>
        <v>0</v>
      </c>
      <c r="P95" s="452"/>
      <c r="Q95" s="439">
        <v>0</v>
      </c>
      <c r="R95" s="441"/>
      <c r="S95" s="470"/>
      <c r="T95" s="445">
        <f t="shared" si="56"/>
        <v>0</v>
      </c>
      <c r="U95" s="452"/>
      <c r="V95" s="439">
        <v>0</v>
      </c>
      <c r="W95" s="441"/>
      <c r="X95" s="470"/>
      <c r="Y95" s="445">
        <f t="shared" si="58"/>
        <v>0</v>
      </c>
      <c r="Z95" s="452"/>
      <c r="AA95" s="439">
        <v>0</v>
      </c>
    </row>
    <row r="96" spans="1:27">
      <c r="A96" s="633"/>
      <c r="B96" s="622"/>
      <c r="C96" s="949"/>
      <c r="D96" s="926"/>
      <c r="E96" s="944"/>
      <c r="F96" s="944"/>
      <c r="G96" s="959"/>
      <c r="H96" s="945"/>
      <c r="I96" s="946"/>
      <c r="J96" s="950"/>
      <c r="K96" s="955"/>
      <c r="L96" s="950"/>
      <c r="M96" s="442"/>
      <c r="N96" s="471"/>
      <c r="O96" s="446"/>
      <c r="P96" s="453"/>
      <c r="Q96" s="440"/>
      <c r="R96" s="442"/>
      <c r="S96" s="471"/>
      <c r="T96" s="446"/>
      <c r="U96" s="453"/>
      <c r="V96" s="440"/>
      <c r="W96" s="442"/>
      <c r="X96" s="471"/>
      <c r="Y96" s="446"/>
      <c r="Z96" s="453"/>
      <c r="AA96" s="440"/>
    </row>
    <row r="97" spans="1:27" ht="41.4" customHeight="1">
      <c r="A97" s="633"/>
      <c r="B97" s="622"/>
      <c r="C97" s="949"/>
      <c r="D97" s="926"/>
      <c r="E97" s="944"/>
      <c r="F97" s="944"/>
      <c r="G97" s="956">
        <v>45</v>
      </c>
      <c r="H97" s="945">
        <v>0</v>
      </c>
      <c r="I97" s="946">
        <v>0</v>
      </c>
      <c r="J97" s="947">
        <f t="shared" ref="J97" si="60">IFERROR((H97/I97),0)</f>
        <v>0</v>
      </c>
      <c r="K97" s="962"/>
      <c r="L97" s="947">
        <f t="shared" ref="L97" si="61">IFERROR((J97/K97),0)</f>
        <v>0</v>
      </c>
      <c r="M97" s="441"/>
      <c r="N97" s="441"/>
      <c r="O97" s="445">
        <f t="shared" si="54"/>
        <v>0</v>
      </c>
      <c r="P97" s="441"/>
      <c r="Q97" s="441">
        <v>0</v>
      </c>
      <c r="R97" s="441"/>
      <c r="S97" s="441"/>
      <c r="T97" s="445">
        <f t="shared" ref="T97" si="62">IFERROR((R97/S97),0)</f>
        <v>0</v>
      </c>
      <c r="U97" s="441"/>
      <c r="V97" s="441">
        <v>0</v>
      </c>
      <c r="W97" s="441"/>
      <c r="X97" s="441"/>
      <c r="Y97" s="445">
        <f t="shared" ref="Y97" si="63">IFERROR((W97/X97),0)</f>
        <v>0</v>
      </c>
      <c r="Z97" s="441"/>
      <c r="AA97" s="441">
        <v>0</v>
      </c>
    </row>
    <row r="98" spans="1:27">
      <c r="A98" s="963"/>
      <c r="B98" s="622"/>
      <c r="C98" s="964"/>
      <c r="D98" s="926"/>
      <c r="E98" s="944"/>
      <c r="F98" s="944"/>
      <c r="G98" s="959"/>
      <c r="H98" s="945"/>
      <c r="I98" s="946"/>
      <c r="J98" s="950"/>
      <c r="K98" s="955"/>
      <c r="L98" s="950"/>
      <c r="M98" s="442"/>
      <c r="N98" s="442"/>
      <c r="O98" s="446"/>
      <c r="P98" s="442"/>
      <c r="Q98" s="442"/>
      <c r="R98" s="442"/>
      <c r="S98" s="442"/>
      <c r="T98" s="446"/>
      <c r="U98" s="442"/>
      <c r="V98" s="442"/>
      <c r="W98" s="442"/>
      <c r="X98" s="442"/>
      <c r="Y98" s="446"/>
      <c r="Z98" s="442"/>
      <c r="AA98" s="442"/>
    </row>
    <row r="99" spans="1:27" ht="14.4" customHeight="1">
      <c r="A99" s="520" t="s">
        <v>316</v>
      </c>
      <c r="B99" s="775" t="s">
        <v>317</v>
      </c>
      <c r="C99" s="784" t="s">
        <v>318</v>
      </c>
      <c r="D99" s="766" t="s">
        <v>319</v>
      </c>
      <c r="E99" s="766" t="s">
        <v>320</v>
      </c>
      <c r="F99" s="766" t="s">
        <v>321</v>
      </c>
      <c r="G99" s="769">
        <v>12</v>
      </c>
      <c r="H99" s="771">
        <v>1</v>
      </c>
      <c r="I99" s="773">
        <v>12</v>
      </c>
      <c r="J99" s="778">
        <v>8.3333333333333329E-2</v>
      </c>
      <c r="K99" s="740" t="s">
        <v>1170</v>
      </c>
      <c r="L99" s="780">
        <v>8.3333333333333329E-2</v>
      </c>
      <c r="M99" s="481"/>
      <c r="N99" s="464"/>
      <c r="O99" s="447">
        <f>IFERROR((M99/N99),0)</f>
        <v>0</v>
      </c>
      <c r="P99" s="427"/>
      <c r="Q99" s="443">
        <f>IFERROR(IF(G99="Según demanda",(M99+H99)/(I99+N99),(M99+H99)/G99),0)</f>
        <v>8.3333333333333329E-2</v>
      </c>
      <c r="R99" s="481"/>
      <c r="S99" s="464"/>
      <c r="T99" s="447">
        <f>IFERROR((R99/S99),0)</f>
        <v>0</v>
      </c>
      <c r="U99" s="427"/>
      <c r="V99" s="443">
        <f t="shared" ref="V99:V112" si="64">IFERROR(IF(G99="Según demanda",(R99+M99+H99)/(I99+N99+S99),(R99+M99+H99)/G99),0)</f>
        <v>8.3333333333333329E-2</v>
      </c>
      <c r="W99" s="461"/>
      <c r="X99" s="464"/>
      <c r="Y99" s="447">
        <f>IFERROR((W99/X99),0)</f>
        <v>0</v>
      </c>
      <c r="Z99" s="427"/>
      <c r="AA99" s="443">
        <f>IFERROR(IF(G99="Según demanda",(W99+R99+M99+H99)/(I99+N99+S99+X99),(W99+R99+M99+H99)/G99),0)</f>
        <v>8.3333333333333329E-2</v>
      </c>
    </row>
    <row r="100" spans="1:27">
      <c r="A100" s="521"/>
      <c r="B100" s="775"/>
      <c r="C100" s="784"/>
      <c r="D100" s="766"/>
      <c r="E100" s="766"/>
      <c r="F100" s="766"/>
      <c r="G100" s="770"/>
      <c r="H100" s="772"/>
      <c r="I100" s="774"/>
      <c r="J100" s="779"/>
      <c r="K100" s="765"/>
      <c r="L100" s="781"/>
      <c r="M100" s="482"/>
      <c r="N100" s="465"/>
      <c r="O100" s="448"/>
      <c r="P100" s="429"/>
      <c r="Q100" s="444"/>
      <c r="R100" s="482"/>
      <c r="S100" s="465"/>
      <c r="T100" s="448"/>
      <c r="U100" s="429"/>
      <c r="V100" s="444">
        <f t="shared" si="64"/>
        <v>0</v>
      </c>
      <c r="W100" s="462"/>
      <c r="X100" s="465"/>
      <c r="Y100" s="448"/>
      <c r="Z100" s="429"/>
      <c r="AA100" s="444"/>
    </row>
    <row r="101" spans="1:27" ht="55.2" customHeight="1">
      <c r="A101" s="521"/>
      <c r="B101" s="775" t="s">
        <v>322</v>
      </c>
      <c r="C101" s="784" t="s">
        <v>323</v>
      </c>
      <c r="D101" s="766" t="s">
        <v>324</v>
      </c>
      <c r="E101" s="766" t="s">
        <v>325</v>
      </c>
      <c r="F101" s="756" t="s">
        <v>326</v>
      </c>
      <c r="G101" s="755" t="s">
        <v>327</v>
      </c>
      <c r="H101" s="754">
        <v>37</v>
      </c>
      <c r="I101" s="758">
        <v>37</v>
      </c>
      <c r="J101" s="751">
        <v>1</v>
      </c>
      <c r="K101" s="752"/>
      <c r="L101" s="750">
        <v>1</v>
      </c>
      <c r="M101" s="206"/>
      <c r="N101" s="169"/>
      <c r="O101" s="151">
        <f t="shared" ref="O101:O112" si="65">IFERROR((M101/N101),0)</f>
        <v>0</v>
      </c>
      <c r="P101" s="111"/>
      <c r="Q101" s="219">
        <f t="shared" ref="Q101:Q112" si="66">IFERROR(IF(G101="Según demanda",(M101+H101)/(I101+N101),(M101+H101)/G101),0)</f>
        <v>1</v>
      </c>
      <c r="R101" s="206"/>
      <c r="S101" s="169"/>
      <c r="T101" s="151">
        <f t="shared" ref="T101:T112" si="67">IFERROR((R101/S101),0)</f>
        <v>0</v>
      </c>
      <c r="U101" s="111"/>
      <c r="V101" s="237">
        <f t="shared" si="64"/>
        <v>1</v>
      </c>
      <c r="W101" s="206"/>
      <c r="X101" s="169"/>
      <c r="Y101" s="151">
        <f t="shared" ref="Y101:Y112" si="68">IFERROR((W101/X101),0)</f>
        <v>0</v>
      </c>
      <c r="Z101" s="111"/>
      <c r="AA101" s="219">
        <f t="shared" ref="AA101:AA111" si="69">IFERROR(IF(G101="Según demanda",(W101+R101+M101+H101)/(I101+N101+S101+X101),(W101+R101+M101+H101)/G101),0)</f>
        <v>1</v>
      </c>
    </row>
    <row r="102" spans="1:27" ht="27.6" customHeight="1">
      <c r="A102" s="521"/>
      <c r="B102" s="775"/>
      <c r="C102" s="784"/>
      <c r="D102" s="766"/>
      <c r="E102" s="766"/>
      <c r="F102" s="756" t="s">
        <v>328</v>
      </c>
      <c r="G102" s="755" t="s">
        <v>327</v>
      </c>
      <c r="H102" s="754">
        <v>72</v>
      </c>
      <c r="I102" s="758">
        <v>72</v>
      </c>
      <c r="J102" s="751">
        <v>1</v>
      </c>
      <c r="K102" s="752"/>
      <c r="L102" s="750">
        <v>1</v>
      </c>
      <c r="M102" s="206"/>
      <c r="N102" s="169"/>
      <c r="O102" s="151">
        <f t="shared" si="65"/>
        <v>0</v>
      </c>
      <c r="P102" s="111"/>
      <c r="Q102" s="219">
        <f t="shared" si="66"/>
        <v>1</v>
      </c>
      <c r="R102" s="206"/>
      <c r="S102" s="169"/>
      <c r="T102" s="151">
        <f t="shared" si="67"/>
        <v>0</v>
      </c>
      <c r="U102" s="111"/>
      <c r="V102" s="238">
        <f t="shared" si="64"/>
        <v>1</v>
      </c>
      <c r="W102" s="206"/>
      <c r="X102" s="169"/>
      <c r="Y102" s="151">
        <f t="shared" si="68"/>
        <v>0</v>
      </c>
      <c r="Z102" s="111"/>
      <c r="AA102" s="219">
        <f t="shared" si="69"/>
        <v>1</v>
      </c>
    </row>
    <row r="103" spans="1:27" ht="27.6" customHeight="1">
      <c r="A103" s="521"/>
      <c r="B103" s="761" t="s">
        <v>329</v>
      </c>
      <c r="C103" s="760" t="s">
        <v>330</v>
      </c>
      <c r="D103" s="757" t="s">
        <v>331</v>
      </c>
      <c r="E103" s="757" t="s">
        <v>332</v>
      </c>
      <c r="F103" s="756" t="s">
        <v>333</v>
      </c>
      <c r="G103" s="755">
        <v>1</v>
      </c>
      <c r="H103" s="754">
        <v>1</v>
      </c>
      <c r="I103" s="758">
        <v>1</v>
      </c>
      <c r="J103" s="751">
        <v>1</v>
      </c>
      <c r="K103" s="752"/>
      <c r="L103" s="750">
        <v>1</v>
      </c>
      <c r="M103" s="206"/>
      <c r="N103" s="169"/>
      <c r="O103" s="151">
        <f t="shared" si="65"/>
        <v>0</v>
      </c>
      <c r="P103" s="111"/>
      <c r="Q103" s="219">
        <f t="shared" si="66"/>
        <v>1</v>
      </c>
      <c r="R103" s="206"/>
      <c r="S103" s="169"/>
      <c r="T103" s="151">
        <f t="shared" si="67"/>
        <v>0</v>
      </c>
      <c r="U103" s="111"/>
      <c r="V103" s="237">
        <f t="shared" si="64"/>
        <v>1</v>
      </c>
      <c r="W103" s="239"/>
      <c r="X103" s="111"/>
      <c r="Y103" s="151">
        <f t="shared" si="68"/>
        <v>0</v>
      </c>
      <c r="Z103" s="111"/>
      <c r="AA103" s="219">
        <f t="shared" si="69"/>
        <v>1</v>
      </c>
    </row>
    <row r="104" spans="1:27" ht="55.2" customHeight="1">
      <c r="A104" s="521"/>
      <c r="B104" s="762" t="s">
        <v>334</v>
      </c>
      <c r="C104" s="777" t="s">
        <v>335</v>
      </c>
      <c r="D104" s="757" t="s">
        <v>336</v>
      </c>
      <c r="E104" s="759" t="s">
        <v>337</v>
      </c>
      <c r="F104" s="756" t="s">
        <v>37</v>
      </c>
      <c r="G104" s="755" t="s">
        <v>327</v>
      </c>
      <c r="H104" s="754">
        <v>30</v>
      </c>
      <c r="I104" s="753">
        <v>30</v>
      </c>
      <c r="J104" s="751">
        <v>1</v>
      </c>
      <c r="K104" s="740"/>
      <c r="L104" s="750">
        <v>1</v>
      </c>
      <c r="M104" s="206"/>
      <c r="N104" s="109"/>
      <c r="O104" s="151">
        <f t="shared" si="65"/>
        <v>0</v>
      </c>
      <c r="P104" s="427"/>
      <c r="Q104" s="219">
        <f t="shared" si="66"/>
        <v>1</v>
      </c>
      <c r="R104" s="206"/>
      <c r="S104" s="109"/>
      <c r="T104" s="151">
        <f t="shared" si="67"/>
        <v>0</v>
      </c>
      <c r="U104" s="427"/>
      <c r="V104" s="238">
        <f t="shared" si="64"/>
        <v>1</v>
      </c>
      <c r="W104" s="206"/>
      <c r="X104" s="109"/>
      <c r="Y104" s="151">
        <f t="shared" si="68"/>
        <v>0</v>
      </c>
      <c r="Z104" s="427"/>
      <c r="AA104" s="219">
        <f t="shared" si="69"/>
        <v>1</v>
      </c>
    </row>
    <row r="105" spans="1:27" ht="96.6">
      <c r="A105" s="521"/>
      <c r="B105" s="763" t="s">
        <v>338</v>
      </c>
      <c r="C105" s="777"/>
      <c r="D105" s="757" t="s">
        <v>339</v>
      </c>
      <c r="E105" s="759" t="s">
        <v>340</v>
      </c>
      <c r="F105" s="756" t="s">
        <v>37</v>
      </c>
      <c r="G105" s="755" t="s">
        <v>327</v>
      </c>
      <c r="H105" s="754">
        <v>30</v>
      </c>
      <c r="I105" s="753">
        <v>30</v>
      </c>
      <c r="J105" s="751">
        <v>1</v>
      </c>
      <c r="K105" s="764"/>
      <c r="L105" s="750">
        <v>1</v>
      </c>
      <c r="M105" s="206"/>
      <c r="N105" s="109"/>
      <c r="O105" s="151">
        <f t="shared" si="65"/>
        <v>0</v>
      </c>
      <c r="P105" s="428"/>
      <c r="Q105" s="219">
        <f t="shared" si="66"/>
        <v>1</v>
      </c>
      <c r="R105" s="206"/>
      <c r="S105" s="109"/>
      <c r="T105" s="151">
        <f t="shared" si="67"/>
        <v>0</v>
      </c>
      <c r="U105" s="428"/>
      <c r="V105" s="237">
        <f t="shared" si="64"/>
        <v>1</v>
      </c>
      <c r="W105" s="206"/>
      <c r="X105" s="109"/>
      <c r="Y105" s="151">
        <f t="shared" si="68"/>
        <v>0</v>
      </c>
      <c r="Z105" s="428"/>
      <c r="AA105" s="219">
        <f t="shared" si="69"/>
        <v>1</v>
      </c>
    </row>
    <row r="106" spans="1:27" ht="41.4">
      <c r="A106" s="521"/>
      <c r="B106" s="763" t="s">
        <v>338</v>
      </c>
      <c r="C106" s="777"/>
      <c r="D106" s="757" t="s">
        <v>341</v>
      </c>
      <c r="E106" s="759" t="s">
        <v>342</v>
      </c>
      <c r="F106" s="756" t="s">
        <v>37</v>
      </c>
      <c r="G106" s="755" t="s">
        <v>327</v>
      </c>
      <c r="H106" s="754">
        <v>30</v>
      </c>
      <c r="I106" s="753">
        <v>30</v>
      </c>
      <c r="J106" s="751">
        <v>1</v>
      </c>
      <c r="K106" s="764"/>
      <c r="L106" s="750">
        <v>1</v>
      </c>
      <c r="M106" s="206"/>
      <c r="N106" s="109"/>
      <c r="O106" s="151">
        <f t="shared" si="65"/>
        <v>0</v>
      </c>
      <c r="P106" s="428"/>
      <c r="Q106" s="219">
        <f t="shared" si="66"/>
        <v>1</v>
      </c>
      <c r="R106" s="206"/>
      <c r="S106" s="109"/>
      <c r="T106" s="151">
        <f t="shared" si="67"/>
        <v>0</v>
      </c>
      <c r="U106" s="428"/>
      <c r="V106" s="238">
        <f t="shared" si="64"/>
        <v>1</v>
      </c>
      <c r="W106" s="206"/>
      <c r="X106" s="109"/>
      <c r="Y106" s="151">
        <f t="shared" si="68"/>
        <v>0</v>
      </c>
      <c r="Z106" s="428"/>
      <c r="AA106" s="219">
        <f t="shared" si="69"/>
        <v>1</v>
      </c>
    </row>
    <row r="107" spans="1:27" ht="69">
      <c r="A107" s="521"/>
      <c r="B107" s="763" t="s">
        <v>343</v>
      </c>
      <c r="C107" s="777"/>
      <c r="D107" s="757" t="s">
        <v>344</v>
      </c>
      <c r="E107" s="759" t="s">
        <v>345</v>
      </c>
      <c r="F107" s="756" t="s">
        <v>37</v>
      </c>
      <c r="G107" s="755" t="s">
        <v>327</v>
      </c>
      <c r="H107" s="754">
        <v>30</v>
      </c>
      <c r="I107" s="753">
        <v>30</v>
      </c>
      <c r="J107" s="751">
        <v>1</v>
      </c>
      <c r="K107" s="764"/>
      <c r="L107" s="750">
        <v>1</v>
      </c>
      <c r="M107" s="206"/>
      <c r="N107" s="109"/>
      <c r="O107" s="151">
        <f t="shared" si="65"/>
        <v>0</v>
      </c>
      <c r="P107" s="428"/>
      <c r="Q107" s="219">
        <f t="shared" si="66"/>
        <v>1</v>
      </c>
      <c r="R107" s="206"/>
      <c r="S107" s="109"/>
      <c r="T107" s="151">
        <f t="shared" si="67"/>
        <v>0</v>
      </c>
      <c r="U107" s="428"/>
      <c r="V107" s="219">
        <f t="shared" si="64"/>
        <v>1</v>
      </c>
      <c r="W107" s="206"/>
      <c r="X107" s="109"/>
      <c r="Y107" s="151">
        <f t="shared" si="68"/>
        <v>0</v>
      </c>
      <c r="Z107" s="428"/>
      <c r="AA107" s="219">
        <f t="shared" si="69"/>
        <v>1</v>
      </c>
    </row>
    <row r="108" spans="1:27" ht="143.4" customHeight="1">
      <c r="A108" s="521"/>
      <c r="B108" s="762" t="s">
        <v>346</v>
      </c>
      <c r="C108" s="777"/>
      <c r="D108" s="757" t="s">
        <v>347</v>
      </c>
      <c r="E108" s="759" t="s">
        <v>348</v>
      </c>
      <c r="F108" s="756" t="s">
        <v>349</v>
      </c>
      <c r="G108" s="755" t="s">
        <v>327</v>
      </c>
      <c r="H108" s="754">
        <v>30</v>
      </c>
      <c r="I108" s="753">
        <v>30</v>
      </c>
      <c r="J108" s="751">
        <v>1</v>
      </c>
      <c r="K108" s="764"/>
      <c r="L108" s="750">
        <v>1</v>
      </c>
      <c r="M108" s="206"/>
      <c r="N108" s="109"/>
      <c r="O108" s="151">
        <f t="shared" si="65"/>
        <v>0</v>
      </c>
      <c r="P108" s="428"/>
      <c r="Q108" s="219">
        <f t="shared" si="66"/>
        <v>1</v>
      </c>
      <c r="R108" s="206"/>
      <c r="S108" s="109"/>
      <c r="T108" s="151">
        <f t="shared" si="67"/>
        <v>0</v>
      </c>
      <c r="U108" s="428"/>
      <c r="V108" s="218">
        <f t="shared" si="64"/>
        <v>1</v>
      </c>
      <c r="W108" s="206"/>
      <c r="X108" s="109"/>
      <c r="Y108" s="151">
        <f t="shared" si="68"/>
        <v>0</v>
      </c>
      <c r="Z108" s="428"/>
      <c r="AA108" s="219">
        <f t="shared" si="69"/>
        <v>1</v>
      </c>
    </row>
    <row r="109" spans="1:27" ht="27.6">
      <c r="A109" s="521"/>
      <c r="B109" s="762" t="s">
        <v>350</v>
      </c>
      <c r="C109" s="777"/>
      <c r="D109" s="757" t="s">
        <v>351</v>
      </c>
      <c r="E109" s="759" t="s">
        <v>352</v>
      </c>
      <c r="F109" s="756" t="s">
        <v>353</v>
      </c>
      <c r="G109" s="755" t="s">
        <v>327</v>
      </c>
      <c r="H109" s="754">
        <v>30</v>
      </c>
      <c r="I109" s="753">
        <v>30</v>
      </c>
      <c r="J109" s="751">
        <v>1</v>
      </c>
      <c r="K109" s="765"/>
      <c r="L109" s="750">
        <v>1</v>
      </c>
      <c r="M109" s="206"/>
      <c r="N109" s="109"/>
      <c r="O109" s="151">
        <f t="shared" si="65"/>
        <v>0</v>
      </c>
      <c r="P109" s="429"/>
      <c r="Q109" s="219">
        <f t="shared" si="66"/>
        <v>1</v>
      </c>
      <c r="R109" s="206"/>
      <c r="S109" s="109"/>
      <c r="T109" s="151">
        <f t="shared" si="67"/>
        <v>0</v>
      </c>
      <c r="U109" s="429"/>
      <c r="V109" s="237">
        <f t="shared" si="64"/>
        <v>1</v>
      </c>
      <c r="W109" s="206"/>
      <c r="X109" s="109"/>
      <c r="Y109" s="151">
        <f t="shared" si="68"/>
        <v>0</v>
      </c>
      <c r="Z109" s="429"/>
      <c r="AA109" s="219">
        <f t="shared" si="69"/>
        <v>1</v>
      </c>
    </row>
    <row r="110" spans="1:27" ht="14.4" customHeight="1">
      <c r="A110" s="521"/>
      <c r="B110" s="775" t="s">
        <v>354</v>
      </c>
      <c r="C110" s="777" t="s">
        <v>355</v>
      </c>
      <c r="D110" s="757" t="s">
        <v>356</v>
      </c>
      <c r="E110" s="766" t="s">
        <v>357</v>
      </c>
      <c r="F110" s="767" t="s">
        <v>358</v>
      </c>
      <c r="G110" s="755" t="s">
        <v>327</v>
      </c>
      <c r="H110" s="754">
        <v>30</v>
      </c>
      <c r="I110" s="753">
        <v>30</v>
      </c>
      <c r="J110" s="751">
        <v>1</v>
      </c>
      <c r="K110" s="743"/>
      <c r="L110" s="750">
        <v>1</v>
      </c>
      <c r="M110" s="206"/>
      <c r="N110" s="109"/>
      <c r="O110" s="151">
        <f t="shared" si="65"/>
        <v>0</v>
      </c>
      <c r="P110" s="430"/>
      <c r="Q110" s="219">
        <f t="shared" si="66"/>
        <v>1</v>
      </c>
      <c r="R110" s="206"/>
      <c r="S110" s="109"/>
      <c r="T110" s="151">
        <f t="shared" si="67"/>
        <v>0</v>
      </c>
      <c r="U110" s="430"/>
      <c r="V110" s="238">
        <f t="shared" si="64"/>
        <v>1</v>
      </c>
      <c r="W110" s="206"/>
      <c r="X110" s="109"/>
      <c r="Y110" s="151">
        <f t="shared" si="68"/>
        <v>0</v>
      </c>
      <c r="Z110" s="430"/>
      <c r="AA110" s="219">
        <f t="shared" si="69"/>
        <v>1</v>
      </c>
    </row>
    <row r="111" spans="1:27">
      <c r="A111" s="521"/>
      <c r="B111" s="775"/>
      <c r="C111" s="777"/>
      <c r="D111" s="757" t="s">
        <v>359</v>
      </c>
      <c r="E111" s="766"/>
      <c r="F111" s="767"/>
      <c r="G111" s="755" t="s">
        <v>327</v>
      </c>
      <c r="H111" s="754">
        <v>30</v>
      </c>
      <c r="I111" s="753">
        <v>30</v>
      </c>
      <c r="J111" s="751">
        <v>1</v>
      </c>
      <c r="K111" s="742"/>
      <c r="L111" s="750">
        <v>1</v>
      </c>
      <c r="M111" s="206"/>
      <c r="N111" s="109"/>
      <c r="O111" s="151">
        <f t="shared" si="65"/>
        <v>0</v>
      </c>
      <c r="P111" s="431"/>
      <c r="Q111" s="219">
        <f t="shared" si="66"/>
        <v>1</v>
      </c>
      <c r="R111" s="206"/>
      <c r="S111" s="109"/>
      <c r="T111" s="151">
        <f t="shared" si="67"/>
        <v>0</v>
      </c>
      <c r="U111" s="431"/>
      <c r="V111" s="237">
        <f t="shared" si="64"/>
        <v>1</v>
      </c>
      <c r="W111" s="206"/>
      <c r="X111" s="109"/>
      <c r="Y111" s="151">
        <f t="shared" si="68"/>
        <v>0</v>
      </c>
      <c r="Z111" s="431"/>
      <c r="AA111" s="219">
        <f t="shared" si="69"/>
        <v>1</v>
      </c>
    </row>
    <row r="112" spans="1:27" ht="15" thickBot="1">
      <c r="A112" s="522"/>
      <c r="B112" s="776"/>
      <c r="C112" s="783"/>
      <c r="D112" s="749" t="s">
        <v>360</v>
      </c>
      <c r="E112" s="782"/>
      <c r="F112" s="768"/>
      <c r="G112" s="748" t="s">
        <v>327</v>
      </c>
      <c r="H112" s="747">
        <v>30</v>
      </c>
      <c r="I112" s="746">
        <v>30</v>
      </c>
      <c r="J112" s="745">
        <v>1</v>
      </c>
      <c r="K112" s="741"/>
      <c r="L112" s="744">
        <v>1</v>
      </c>
      <c r="M112" s="206"/>
      <c r="N112" s="109"/>
      <c r="O112" s="221">
        <f t="shared" si="65"/>
        <v>0</v>
      </c>
      <c r="P112" s="432"/>
      <c r="Q112" s="222">
        <f t="shared" si="66"/>
        <v>1</v>
      </c>
      <c r="R112" s="207"/>
      <c r="S112" s="220"/>
      <c r="T112" s="221">
        <f t="shared" si="67"/>
        <v>0</v>
      </c>
      <c r="U112" s="432"/>
      <c r="V112" s="240">
        <f t="shared" si="64"/>
        <v>1</v>
      </c>
      <c r="W112" s="206"/>
      <c r="X112" s="109"/>
      <c r="Y112" s="221">
        <f t="shared" si="68"/>
        <v>0</v>
      </c>
      <c r="Z112" s="432"/>
      <c r="AA112" s="222">
        <f>IFERROR(IF(G112="Según demanda",(W112+R112+M112+H112)/(I112+N111+S112+X112),(W112+R112+M112+H112)/G112),0)</f>
        <v>1</v>
      </c>
    </row>
    <row r="113" spans="1:27" ht="110.4">
      <c r="A113" s="131" t="s">
        <v>361</v>
      </c>
      <c r="B113" s="664" t="s">
        <v>362</v>
      </c>
      <c r="C113" s="665" t="s">
        <v>363</v>
      </c>
      <c r="D113" s="666" t="s">
        <v>364</v>
      </c>
      <c r="E113" s="665" t="s">
        <v>365</v>
      </c>
      <c r="F113" s="667" t="s">
        <v>366</v>
      </c>
      <c r="G113" s="668">
        <v>80</v>
      </c>
      <c r="H113" s="669">
        <v>16</v>
      </c>
      <c r="I113" s="670">
        <v>16</v>
      </c>
      <c r="J113" s="671">
        <f t="shared" ref="J101:J130" si="70">IFERROR((H113/I113),0)</f>
        <v>1</v>
      </c>
      <c r="K113" s="672" t="s">
        <v>1143</v>
      </c>
      <c r="L113" s="673">
        <f t="shared" ref="L101:L130" si="71">IFERROR(IF(G113="Según demanda",H113/I113,H113/G113),0)</f>
        <v>0.2</v>
      </c>
      <c r="M113" s="196"/>
      <c r="N113" s="180"/>
      <c r="O113" s="179">
        <f t="shared" ref="O113:O130" si="72">IFERROR((M113/N113),0)</f>
        <v>0</v>
      </c>
      <c r="P113" s="223"/>
      <c r="Q113" s="106">
        <v>0.16</v>
      </c>
      <c r="R113" s="196"/>
      <c r="S113" s="180"/>
      <c r="T113" s="179">
        <f t="shared" ref="T113:T130" si="73">IFERROR((R113/S113),0)</f>
        <v>0</v>
      </c>
      <c r="U113" s="223"/>
      <c r="V113" s="106">
        <f t="shared" ref="V113:V130" si="74">IFERROR(IF(G113="Según demanda",(R113+M113+H113)/(I113+N113+S113),(R113+M113+H113)/G113),0)</f>
        <v>0.2</v>
      </c>
      <c r="W113" s="209"/>
      <c r="X113" s="180"/>
      <c r="Y113" s="179">
        <f t="shared" ref="Y113:Y129" si="75">IFERROR((W113/X113),0)</f>
        <v>0</v>
      </c>
      <c r="Z113" s="223"/>
      <c r="AA113" s="106">
        <f t="shared" ref="AA113:AA130" si="76">IFERROR(IF(G113="Según demanda",(W113+R113+M113+H113)/(I113+N113+S113+X113),(W113+R113+M113+H113)/G113),0)</f>
        <v>0.2</v>
      </c>
    </row>
    <row r="114" spans="1:27" ht="179.4">
      <c r="A114" s="148" t="s">
        <v>361</v>
      </c>
      <c r="B114" s="664" t="s">
        <v>368</v>
      </c>
      <c r="C114" s="665" t="s">
        <v>369</v>
      </c>
      <c r="D114" s="674" t="s">
        <v>370</v>
      </c>
      <c r="E114" s="675" t="s">
        <v>371</v>
      </c>
      <c r="F114" s="676" t="s">
        <v>372</v>
      </c>
      <c r="G114" s="668" t="s">
        <v>367</v>
      </c>
      <c r="H114" s="669">
        <v>2</v>
      </c>
      <c r="I114" s="670">
        <v>2</v>
      </c>
      <c r="J114" s="671">
        <f t="shared" si="70"/>
        <v>1</v>
      </c>
      <c r="K114" s="677" t="s">
        <v>1144</v>
      </c>
      <c r="L114" s="673">
        <f t="shared" si="71"/>
        <v>1</v>
      </c>
      <c r="M114" s="196"/>
      <c r="N114" s="180"/>
      <c r="O114" s="179">
        <f t="shared" si="72"/>
        <v>0</v>
      </c>
      <c r="P114" s="224"/>
      <c r="Q114" s="106">
        <f t="shared" ref="Q114:Q130" si="77">IFERROR(IF(G114="Según demanda",(M114+H114)/(I114+N114),(M114+H114)/G114),0)</f>
        <v>1</v>
      </c>
      <c r="R114" s="196"/>
      <c r="S114" s="180"/>
      <c r="T114" s="179">
        <f t="shared" si="73"/>
        <v>0</v>
      </c>
      <c r="U114" s="224"/>
      <c r="V114" s="106">
        <f t="shared" si="74"/>
        <v>1</v>
      </c>
      <c r="W114" s="209"/>
      <c r="X114" s="180"/>
      <c r="Y114" s="179">
        <f t="shared" si="75"/>
        <v>0</v>
      </c>
      <c r="Z114" s="224"/>
      <c r="AA114" s="106">
        <f t="shared" si="76"/>
        <v>1</v>
      </c>
    </row>
    <row r="115" spans="1:27" ht="105.6">
      <c r="A115" s="148" t="s">
        <v>361</v>
      </c>
      <c r="B115" s="678" t="s">
        <v>373</v>
      </c>
      <c r="C115" s="679" t="s">
        <v>374</v>
      </c>
      <c r="D115" s="680" t="s">
        <v>375</v>
      </c>
      <c r="E115" s="681" t="s">
        <v>376</v>
      </c>
      <c r="F115" s="682" t="s">
        <v>377</v>
      </c>
      <c r="G115" s="683" t="s">
        <v>367</v>
      </c>
      <c r="H115" s="684">
        <v>16</v>
      </c>
      <c r="I115" s="685">
        <v>16</v>
      </c>
      <c r="J115" s="686">
        <f t="shared" si="70"/>
        <v>1</v>
      </c>
      <c r="K115" s="687" t="s">
        <v>1145</v>
      </c>
      <c r="L115" s="688">
        <f t="shared" si="71"/>
        <v>1</v>
      </c>
      <c r="M115" s="208"/>
      <c r="N115" s="213"/>
      <c r="O115" s="214">
        <f t="shared" si="72"/>
        <v>0</v>
      </c>
      <c r="P115" s="225"/>
      <c r="Q115" s="226">
        <f t="shared" si="77"/>
        <v>1</v>
      </c>
      <c r="R115" s="209"/>
      <c r="S115" s="180"/>
      <c r="T115" s="179">
        <f t="shared" si="73"/>
        <v>0</v>
      </c>
      <c r="U115" s="228"/>
      <c r="V115" s="106">
        <f t="shared" si="74"/>
        <v>1</v>
      </c>
      <c r="W115" s="209"/>
      <c r="X115" s="180"/>
      <c r="Y115" s="179">
        <f t="shared" si="75"/>
        <v>0</v>
      </c>
      <c r="Z115" s="228"/>
      <c r="AA115" s="106">
        <f t="shared" si="76"/>
        <v>1</v>
      </c>
    </row>
    <row r="116" spans="1:27" ht="207">
      <c r="A116" s="148" t="s">
        <v>361</v>
      </c>
      <c r="B116" s="689" t="s">
        <v>373</v>
      </c>
      <c r="C116" s="690" t="s">
        <v>378</v>
      </c>
      <c r="D116" s="691" t="s">
        <v>379</v>
      </c>
      <c r="E116" s="692" t="s">
        <v>380</v>
      </c>
      <c r="F116" s="668" t="s">
        <v>381</v>
      </c>
      <c r="G116" s="683" t="s">
        <v>367</v>
      </c>
      <c r="H116" s="684">
        <v>7</v>
      </c>
      <c r="I116" s="685">
        <v>7</v>
      </c>
      <c r="J116" s="671">
        <f>IFERROR((H116/I116),0)</f>
        <v>1</v>
      </c>
      <c r="K116" s="693" t="s">
        <v>1146</v>
      </c>
      <c r="L116" s="673">
        <f t="shared" si="71"/>
        <v>1</v>
      </c>
      <c r="M116" s="208"/>
      <c r="N116" s="213"/>
      <c r="O116" s="214">
        <f t="shared" si="72"/>
        <v>0</v>
      </c>
      <c r="P116" s="227"/>
      <c r="Q116" s="226">
        <f t="shared" si="77"/>
        <v>1</v>
      </c>
      <c r="R116" s="209"/>
      <c r="S116" s="180"/>
      <c r="T116" s="179">
        <f t="shared" si="73"/>
        <v>0</v>
      </c>
      <c r="U116" s="227"/>
      <c r="V116" s="106">
        <f t="shared" si="74"/>
        <v>1</v>
      </c>
      <c r="W116" s="209"/>
      <c r="X116" s="180"/>
      <c r="Y116" s="179">
        <f t="shared" si="75"/>
        <v>0</v>
      </c>
      <c r="Z116" s="228"/>
      <c r="AA116" s="106">
        <f t="shared" si="76"/>
        <v>1</v>
      </c>
    </row>
    <row r="117" spans="1:27" ht="110.4">
      <c r="A117" s="148" t="s">
        <v>361</v>
      </c>
      <c r="B117" s="694" t="s">
        <v>393</v>
      </c>
      <c r="C117" s="695" t="s">
        <v>382</v>
      </c>
      <c r="D117" s="692" t="s">
        <v>383</v>
      </c>
      <c r="E117" s="696" t="s">
        <v>384</v>
      </c>
      <c r="F117" s="668" t="s">
        <v>385</v>
      </c>
      <c r="G117" s="683" t="s">
        <v>367</v>
      </c>
      <c r="H117" s="697">
        <f>3498016600+4225536606.43+638703411+3808076400+3342422700+389048866+1518523230+93074000+5440000+413681910.68+2461599000+93074400+380039600+293607900</f>
        <v>21160844624.110001</v>
      </c>
      <c r="I117" s="698">
        <v>0</v>
      </c>
      <c r="J117" s="671">
        <f t="shared" si="70"/>
        <v>0</v>
      </c>
      <c r="K117" s="687" t="s">
        <v>1147</v>
      </c>
      <c r="L117" s="673">
        <f t="shared" si="71"/>
        <v>0</v>
      </c>
      <c r="M117" s="208"/>
      <c r="N117" s="213"/>
      <c r="O117" s="214">
        <f t="shared" si="72"/>
        <v>0</v>
      </c>
      <c r="P117" s="228"/>
      <c r="Q117" s="226">
        <f t="shared" si="77"/>
        <v>0</v>
      </c>
      <c r="R117" s="209"/>
      <c r="S117" s="180"/>
      <c r="T117" s="179">
        <f t="shared" si="73"/>
        <v>0</v>
      </c>
      <c r="U117" s="228"/>
      <c r="V117" s="106">
        <f t="shared" si="74"/>
        <v>0</v>
      </c>
      <c r="W117" s="209"/>
      <c r="X117" s="180"/>
      <c r="Y117" s="179">
        <f t="shared" si="75"/>
        <v>0</v>
      </c>
      <c r="Z117" s="228"/>
      <c r="AA117" s="106">
        <f t="shared" si="76"/>
        <v>0</v>
      </c>
    </row>
    <row r="118" spans="1:27" ht="207">
      <c r="A118" s="148" t="s">
        <v>361</v>
      </c>
      <c r="B118" s="694" t="s">
        <v>1148</v>
      </c>
      <c r="C118" s="699" t="s">
        <v>386</v>
      </c>
      <c r="D118" s="699" t="s">
        <v>387</v>
      </c>
      <c r="E118" s="699" t="s">
        <v>388</v>
      </c>
      <c r="F118" s="668" t="s">
        <v>1149</v>
      </c>
      <c r="G118" s="668" t="s">
        <v>367</v>
      </c>
      <c r="H118" s="669">
        <v>25</v>
      </c>
      <c r="I118" s="670">
        <v>25</v>
      </c>
      <c r="J118" s="671">
        <f t="shared" si="70"/>
        <v>1</v>
      </c>
      <c r="K118" s="677" t="s">
        <v>1150</v>
      </c>
      <c r="L118" s="673">
        <f t="shared" si="71"/>
        <v>1</v>
      </c>
      <c r="M118" s="196"/>
      <c r="N118" s="180"/>
      <c r="O118" s="179">
        <f t="shared" si="72"/>
        <v>0</v>
      </c>
      <c r="P118" s="229"/>
      <c r="Q118" s="106">
        <f t="shared" si="77"/>
        <v>1</v>
      </c>
      <c r="R118" s="209"/>
      <c r="S118" s="180"/>
      <c r="T118" s="179">
        <f t="shared" si="73"/>
        <v>0</v>
      </c>
      <c r="U118" s="229"/>
      <c r="V118" s="106">
        <f t="shared" si="74"/>
        <v>1</v>
      </c>
      <c r="W118" s="209"/>
      <c r="X118" s="180"/>
      <c r="Y118" s="179">
        <f t="shared" si="75"/>
        <v>0</v>
      </c>
      <c r="Z118" s="224"/>
      <c r="AA118" s="106">
        <f t="shared" si="76"/>
        <v>1</v>
      </c>
    </row>
    <row r="119" spans="1:27" ht="151.80000000000001">
      <c r="A119" s="148" t="s">
        <v>361</v>
      </c>
      <c r="B119" s="694" t="s">
        <v>393</v>
      </c>
      <c r="C119" s="699" t="s">
        <v>389</v>
      </c>
      <c r="D119" s="699" t="s">
        <v>390</v>
      </c>
      <c r="E119" s="699" t="s">
        <v>391</v>
      </c>
      <c r="F119" s="664" t="s">
        <v>392</v>
      </c>
      <c r="G119" s="700" t="s">
        <v>367</v>
      </c>
      <c r="H119" s="701">
        <v>538953085</v>
      </c>
      <c r="I119" s="702">
        <v>538953085</v>
      </c>
      <c r="J119" s="671">
        <f t="shared" si="70"/>
        <v>1</v>
      </c>
      <c r="K119" s="677" t="s">
        <v>1151</v>
      </c>
      <c r="L119" s="673">
        <f t="shared" si="71"/>
        <v>1</v>
      </c>
      <c r="M119" s="196"/>
      <c r="N119" s="180"/>
      <c r="O119" s="179">
        <f t="shared" si="72"/>
        <v>0</v>
      </c>
      <c r="P119" s="224"/>
      <c r="Q119" s="106">
        <f t="shared" si="77"/>
        <v>1</v>
      </c>
      <c r="R119" s="209"/>
      <c r="S119" s="180"/>
      <c r="T119" s="179">
        <f t="shared" si="73"/>
        <v>0</v>
      </c>
      <c r="U119" s="224"/>
      <c r="V119" s="106">
        <f t="shared" si="74"/>
        <v>1</v>
      </c>
      <c r="W119" s="209"/>
      <c r="X119" s="180"/>
      <c r="Y119" s="179">
        <f t="shared" si="75"/>
        <v>0</v>
      </c>
      <c r="Z119" s="224"/>
      <c r="AA119" s="106">
        <f t="shared" si="76"/>
        <v>1</v>
      </c>
    </row>
    <row r="120" spans="1:27" ht="69">
      <c r="A120" s="148" t="s">
        <v>361</v>
      </c>
      <c r="B120" s="664" t="s">
        <v>397</v>
      </c>
      <c r="C120" s="664" t="s">
        <v>394</v>
      </c>
      <c r="D120" s="672" t="s">
        <v>395</v>
      </c>
      <c r="E120" s="664" t="s">
        <v>396</v>
      </c>
      <c r="F120" s="664" t="s">
        <v>396</v>
      </c>
      <c r="G120" s="700">
        <v>1</v>
      </c>
      <c r="H120" s="669">
        <v>1</v>
      </c>
      <c r="I120" s="670">
        <v>1</v>
      </c>
      <c r="J120" s="671">
        <f t="shared" si="70"/>
        <v>1</v>
      </c>
      <c r="K120" s="677" t="s">
        <v>1152</v>
      </c>
      <c r="L120" s="673">
        <f t="shared" si="71"/>
        <v>1</v>
      </c>
      <c r="M120" s="230"/>
      <c r="N120" s="230"/>
      <c r="O120" s="179">
        <f t="shared" si="72"/>
        <v>0</v>
      </c>
      <c r="P120" s="224"/>
      <c r="Q120" s="106">
        <f t="shared" si="77"/>
        <v>1</v>
      </c>
      <c r="R120" s="241"/>
      <c r="S120" s="230"/>
      <c r="T120" s="179">
        <f t="shared" si="73"/>
        <v>0</v>
      </c>
      <c r="U120" s="224"/>
      <c r="V120" s="106">
        <f t="shared" si="74"/>
        <v>1</v>
      </c>
      <c r="W120" s="209"/>
      <c r="X120" s="180"/>
      <c r="Y120" s="179">
        <f t="shared" si="75"/>
        <v>0</v>
      </c>
      <c r="Z120" s="224"/>
      <c r="AA120" s="106">
        <f t="shared" si="76"/>
        <v>1</v>
      </c>
    </row>
    <row r="121" spans="1:27" ht="41.4">
      <c r="A121" s="148" t="s">
        <v>361</v>
      </c>
      <c r="B121" s="664" t="s">
        <v>400</v>
      </c>
      <c r="C121" s="664" t="s">
        <v>398</v>
      </c>
      <c r="D121" s="664" t="s">
        <v>399</v>
      </c>
      <c r="E121" s="703" t="s">
        <v>1153</v>
      </c>
      <c r="F121" s="664" t="s">
        <v>1153</v>
      </c>
      <c r="G121" s="700">
        <v>1</v>
      </c>
      <c r="H121" s="669">
        <v>1</v>
      </c>
      <c r="I121" s="670">
        <v>1</v>
      </c>
      <c r="J121" s="671">
        <f t="shared" si="70"/>
        <v>1</v>
      </c>
      <c r="K121" s="672" t="s">
        <v>1154</v>
      </c>
      <c r="L121" s="704">
        <f t="shared" si="71"/>
        <v>1</v>
      </c>
      <c r="M121" s="33"/>
      <c r="N121" s="180"/>
      <c r="O121" s="179">
        <f t="shared" si="72"/>
        <v>0</v>
      </c>
      <c r="P121" s="224"/>
      <c r="Q121" s="106">
        <f t="shared" si="77"/>
        <v>1</v>
      </c>
      <c r="R121" s="209"/>
      <c r="S121" s="180"/>
      <c r="T121" s="179">
        <f t="shared" si="73"/>
        <v>0</v>
      </c>
      <c r="U121" s="224"/>
      <c r="V121" s="106">
        <f t="shared" si="74"/>
        <v>1</v>
      </c>
      <c r="W121" s="209">
        <v>0</v>
      </c>
      <c r="X121" s="180">
        <v>0</v>
      </c>
      <c r="Y121" s="179">
        <f t="shared" si="75"/>
        <v>0</v>
      </c>
      <c r="Z121" s="224"/>
      <c r="AA121" s="106">
        <f t="shared" si="76"/>
        <v>1</v>
      </c>
    </row>
    <row r="122" spans="1:27" ht="55.2">
      <c r="A122" s="148" t="s">
        <v>361</v>
      </c>
      <c r="B122" s="664" t="s">
        <v>405</v>
      </c>
      <c r="C122" s="705" t="s">
        <v>401</v>
      </c>
      <c r="D122" s="677" t="s">
        <v>402</v>
      </c>
      <c r="E122" s="705" t="s">
        <v>403</v>
      </c>
      <c r="F122" s="664" t="s">
        <v>404</v>
      </c>
      <c r="G122" s="700">
        <v>6</v>
      </c>
      <c r="H122" s="669">
        <v>6</v>
      </c>
      <c r="I122" s="670">
        <v>6</v>
      </c>
      <c r="J122" s="671">
        <f t="shared" si="70"/>
        <v>1</v>
      </c>
      <c r="K122" s="677" t="s">
        <v>1155</v>
      </c>
      <c r="L122" s="704">
        <f t="shared" si="71"/>
        <v>1</v>
      </c>
      <c r="M122" s="33"/>
      <c r="N122" s="180"/>
      <c r="O122" s="179">
        <f t="shared" si="72"/>
        <v>0</v>
      </c>
      <c r="P122" s="231"/>
      <c r="Q122" s="106">
        <f t="shared" si="77"/>
        <v>1</v>
      </c>
      <c r="R122" s="209"/>
      <c r="S122" s="180"/>
      <c r="T122" s="179">
        <f t="shared" si="73"/>
        <v>0</v>
      </c>
      <c r="U122" s="231"/>
      <c r="V122" s="106">
        <f t="shared" si="74"/>
        <v>1</v>
      </c>
      <c r="W122" s="209">
        <v>0</v>
      </c>
      <c r="X122" s="180">
        <v>0</v>
      </c>
      <c r="Y122" s="179">
        <f t="shared" si="75"/>
        <v>0</v>
      </c>
      <c r="Z122" s="231"/>
      <c r="AA122" s="106">
        <f t="shared" si="76"/>
        <v>1</v>
      </c>
    </row>
    <row r="123" spans="1:27" ht="124.2">
      <c r="A123" s="148" t="s">
        <v>361</v>
      </c>
      <c r="B123" s="664" t="s">
        <v>1156</v>
      </c>
      <c r="C123" s="664" t="s">
        <v>406</v>
      </c>
      <c r="D123" s="664" t="s">
        <v>407</v>
      </c>
      <c r="E123" s="664" t="s">
        <v>408</v>
      </c>
      <c r="F123" s="664" t="s">
        <v>1157</v>
      </c>
      <c r="G123" s="664" t="s">
        <v>367</v>
      </c>
      <c r="H123" s="706">
        <v>19772805974</v>
      </c>
      <c r="I123" s="707">
        <v>63806871898</v>
      </c>
      <c r="J123" s="671">
        <f t="shared" si="70"/>
        <v>0.30988521119807111</v>
      </c>
      <c r="K123" s="677" t="s">
        <v>1158</v>
      </c>
      <c r="L123" s="704">
        <f t="shared" si="71"/>
        <v>0.30988521119807111</v>
      </c>
      <c r="M123" s="33"/>
      <c r="N123" s="180"/>
      <c r="O123" s="179">
        <f t="shared" si="72"/>
        <v>0</v>
      </c>
      <c r="P123" s="224"/>
      <c r="Q123" s="106">
        <f t="shared" si="77"/>
        <v>0.30988521119807111</v>
      </c>
      <c r="R123" s="209"/>
      <c r="S123" s="180"/>
      <c r="T123" s="179">
        <f t="shared" si="73"/>
        <v>0</v>
      </c>
      <c r="U123" s="242"/>
      <c r="V123" s="106">
        <f t="shared" si="74"/>
        <v>0.30988521119807111</v>
      </c>
      <c r="W123" s="209"/>
      <c r="X123" s="180"/>
      <c r="Y123" s="179">
        <f t="shared" si="75"/>
        <v>0</v>
      </c>
      <c r="Z123" s="242"/>
      <c r="AA123" s="106">
        <f t="shared" si="76"/>
        <v>0.30988521119807111</v>
      </c>
    </row>
    <row r="124" spans="1:27" ht="41.4" customHeight="1">
      <c r="A124" s="148" t="s">
        <v>361</v>
      </c>
      <c r="B124" s="694" t="s">
        <v>412</v>
      </c>
      <c r="C124" s="664" t="s">
        <v>409</v>
      </c>
      <c r="D124" s="677" t="s">
        <v>1159</v>
      </c>
      <c r="E124" s="705" t="s">
        <v>410</v>
      </c>
      <c r="F124" s="705" t="s">
        <v>411</v>
      </c>
      <c r="G124" s="700" t="s">
        <v>367</v>
      </c>
      <c r="H124" s="669">
        <v>2</v>
      </c>
      <c r="I124" s="670">
        <v>2</v>
      </c>
      <c r="J124" s="671">
        <f t="shared" si="70"/>
        <v>1</v>
      </c>
      <c r="K124" s="677" t="s">
        <v>1160</v>
      </c>
      <c r="L124" s="673">
        <f t="shared" si="71"/>
        <v>1</v>
      </c>
      <c r="M124" s="232"/>
      <c r="N124" s="233"/>
      <c r="O124" s="179">
        <f t="shared" si="72"/>
        <v>0</v>
      </c>
      <c r="P124" s="234"/>
      <c r="Q124" s="106">
        <f t="shared" si="77"/>
        <v>1</v>
      </c>
      <c r="R124" s="243"/>
      <c r="S124" s="232"/>
      <c r="T124" s="179">
        <f t="shared" si="73"/>
        <v>0</v>
      </c>
      <c r="U124" s="242"/>
      <c r="V124" s="106">
        <f t="shared" si="74"/>
        <v>1</v>
      </c>
      <c r="W124" s="244"/>
      <c r="X124" s="245"/>
      <c r="Y124" s="179">
        <f t="shared" si="75"/>
        <v>0</v>
      </c>
      <c r="Z124" s="225"/>
      <c r="AA124" s="106">
        <f t="shared" si="76"/>
        <v>1</v>
      </c>
    </row>
    <row r="125" spans="1:27" ht="27.6" customHeight="1">
      <c r="A125" s="148" t="s">
        <v>361</v>
      </c>
      <c r="B125" s="664" t="s">
        <v>417</v>
      </c>
      <c r="C125" s="664" t="s">
        <v>413</v>
      </c>
      <c r="D125" s="664" t="s">
        <v>414</v>
      </c>
      <c r="E125" s="705" t="s">
        <v>415</v>
      </c>
      <c r="F125" s="705" t="s">
        <v>416</v>
      </c>
      <c r="G125" s="700">
        <v>12</v>
      </c>
      <c r="H125" s="669">
        <v>3</v>
      </c>
      <c r="I125" s="670">
        <v>3</v>
      </c>
      <c r="J125" s="671">
        <f t="shared" si="70"/>
        <v>1</v>
      </c>
      <c r="K125" s="677" t="s">
        <v>1161</v>
      </c>
      <c r="L125" s="673">
        <f t="shared" si="71"/>
        <v>0.25</v>
      </c>
      <c r="M125" s="196"/>
      <c r="N125" s="180"/>
      <c r="O125" s="179">
        <f t="shared" si="72"/>
        <v>0</v>
      </c>
      <c r="P125" s="224"/>
      <c r="Q125" s="106">
        <f t="shared" si="77"/>
        <v>0.25</v>
      </c>
      <c r="R125" s="209"/>
      <c r="S125" s="180"/>
      <c r="T125" s="246">
        <f t="shared" si="73"/>
        <v>0</v>
      </c>
      <c r="U125" s="247"/>
      <c r="V125" s="106">
        <f t="shared" si="74"/>
        <v>0.25</v>
      </c>
      <c r="W125" s="209"/>
      <c r="X125" s="180"/>
      <c r="Y125" s="179">
        <f t="shared" si="75"/>
        <v>0</v>
      </c>
      <c r="Z125" s="247"/>
      <c r="AA125" s="106">
        <f t="shared" si="76"/>
        <v>0.25</v>
      </c>
    </row>
    <row r="126" spans="1:27" ht="69">
      <c r="A126" s="148" t="s">
        <v>361</v>
      </c>
      <c r="B126" s="664" t="s">
        <v>421</v>
      </c>
      <c r="C126" s="664" t="s">
        <v>418</v>
      </c>
      <c r="D126" s="664" t="s">
        <v>419</v>
      </c>
      <c r="E126" s="664" t="s">
        <v>420</v>
      </c>
      <c r="F126" s="664" t="s">
        <v>1162</v>
      </c>
      <c r="G126" s="700">
        <v>4</v>
      </c>
      <c r="H126" s="669">
        <v>1</v>
      </c>
      <c r="I126" s="670">
        <v>1</v>
      </c>
      <c r="J126" s="671">
        <f t="shared" si="70"/>
        <v>1</v>
      </c>
      <c r="K126" s="677" t="s">
        <v>1163</v>
      </c>
      <c r="L126" s="673">
        <f t="shared" si="71"/>
        <v>0.25</v>
      </c>
      <c r="M126" s="33"/>
      <c r="N126" s="180"/>
      <c r="O126" s="179">
        <f t="shared" si="72"/>
        <v>0</v>
      </c>
      <c r="P126" s="234"/>
      <c r="Q126" s="106">
        <f t="shared" si="77"/>
        <v>0.25</v>
      </c>
      <c r="R126" s="209"/>
      <c r="S126" s="180"/>
      <c r="T126" s="246">
        <f t="shared" si="73"/>
        <v>0</v>
      </c>
      <c r="U126" s="242"/>
      <c r="V126" s="106">
        <f t="shared" si="74"/>
        <v>0.25</v>
      </c>
      <c r="W126" s="209"/>
      <c r="X126" s="180"/>
      <c r="Y126" s="179">
        <f t="shared" si="75"/>
        <v>0</v>
      </c>
      <c r="Z126" s="242"/>
      <c r="AA126" s="106">
        <f t="shared" si="76"/>
        <v>0.25</v>
      </c>
    </row>
    <row r="127" spans="1:27" ht="55.2" customHeight="1">
      <c r="A127" s="148" t="s">
        <v>361</v>
      </c>
      <c r="B127" s="664" t="s">
        <v>425</v>
      </c>
      <c r="C127" s="667" t="s">
        <v>422</v>
      </c>
      <c r="D127" s="672" t="s">
        <v>423</v>
      </c>
      <c r="E127" s="664" t="s">
        <v>1164</v>
      </c>
      <c r="F127" s="664" t="s">
        <v>424</v>
      </c>
      <c r="G127" s="664" t="s">
        <v>367</v>
      </c>
      <c r="H127" s="669">
        <v>614</v>
      </c>
      <c r="I127" s="670">
        <v>614</v>
      </c>
      <c r="J127" s="671">
        <f t="shared" si="70"/>
        <v>1</v>
      </c>
      <c r="K127" s="677" t="s">
        <v>1165</v>
      </c>
      <c r="L127" s="673">
        <f t="shared" si="71"/>
        <v>1</v>
      </c>
      <c r="M127" s="33"/>
      <c r="N127" s="180"/>
      <c r="O127" s="179">
        <f t="shared" si="72"/>
        <v>0</v>
      </c>
      <c r="P127" s="224"/>
      <c r="Q127" s="106">
        <f t="shared" si="77"/>
        <v>1</v>
      </c>
      <c r="R127" s="209"/>
      <c r="S127" s="180"/>
      <c r="T127" s="179">
        <f t="shared" si="73"/>
        <v>0</v>
      </c>
      <c r="U127" s="224"/>
      <c r="V127" s="106">
        <f t="shared" si="74"/>
        <v>1</v>
      </c>
      <c r="W127" s="209"/>
      <c r="X127" s="180"/>
      <c r="Y127" s="179">
        <f t="shared" si="75"/>
        <v>0</v>
      </c>
      <c r="Z127" s="212"/>
      <c r="AA127" s="106">
        <f t="shared" si="76"/>
        <v>1</v>
      </c>
    </row>
    <row r="128" spans="1:27" ht="96.6">
      <c r="A128" s="148" t="s">
        <v>361</v>
      </c>
      <c r="B128" s="664" t="s">
        <v>430</v>
      </c>
      <c r="C128" s="694" t="s">
        <v>426</v>
      </c>
      <c r="D128" s="708" t="s">
        <v>427</v>
      </c>
      <c r="E128" s="694" t="s">
        <v>428</v>
      </c>
      <c r="F128" s="664" t="s">
        <v>429</v>
      </c>
      <c r="G128" s="700" t="s">
        <v>367</v>
      </c>
      <c r="H128" s="669">
        <v>780</v>
      </c>
      <c r="I128" s="670">
        <v>780</v>
      </c>
      <c r="J128" s="671">
        <f t="shared" si="70"/>
        <v>1</v>
      </c>
      <c r="K128" s="709" t="s">
        <v>1166</v>
      </c>
      <c r="L128" s="673">
        <f>IFERROR(IF(G128="Según demanda",H128/I128,H128/G128),0)</f>
        <v>1</v>
      </c>
      <c r="M128" s="196"/>
      <c r="N128" s="180"/>
      <c r="O128" s="179">
        <f t="shared" si="72"/>
        <v>0</v>
      </c>
      <c r="P128" s="235"/>
      <c r="Q128" s="106">
        <f t="shared" si="77"/>
        <v>1</v>
      </c>
      <c r="R128" s="209"/>
      <c r="S128" s="180"/>
      <c r="T128" s="246">
        <f t="shared" si="73"/>
        <v>0</v>
      </c>
      <c r="U128" s="248"/>
      <c r="V128" s="106">
        <f t="shared" si="74"/>
        <v>1</v>
      </c>
      <c r="W128" s="209"/>
      <c r="X128" s="180"/>
      <c r="Y128" s="179">
        <f t="shared" si="75"/>
        <v>0</v>
      </c>
      <c r="Z128" s="225"/>
      <c r="AA128" s="106">
        <f t="shared" si="76"/>
        <v>1</v>
      </c>
    </row>
    <row r="129" spans="1:27" ht="41.4">
      <c r="A129" s="148" t="s">
        <v>361</v>
      </c>
      <c r="B129" s="694" t="s">
        <v>434</v>
      </c>
      <c r="C129" s="664" t="s">
        <v>431</v>
      </c>
      <c r="D129" s="664" t="s">
        <v>432</v>
      </c>
      <c r="E129" s="664" t="s">
        <v>433</v>
      </c>
      <c r="F129" s="694" t="s">
        <v>433</v>
      </c>
      <c r="G129" s="700" t="s">
        <v>367</v>
      </c>
      <c r="H129" s="669">
        <v>6</v>
      </c>
      <c r="I129" s="670">
        <v>6</v>
      </c>
      <c r="J129" s="710">
        <f t="shared" si="70"/>
        <v>1</v>
      </c>
      <c r="K129" s="677" t="s">
        <v>1167</v>
      </c>
      <c r="L129" s="673">
        <f t="shared" si="71"/>
        <v>1</v>
      </c>
      <c r="M129" s="196"/>
      <c r="N129" s="180"/>
      <c r="O129" s="179">
        <f t="shared" si="72"/>
        <v>0</v>
      </c>
      <c r="P129" s="224"/>
      <c r="Q129" s="106">
        <f t="shared" si="77"/>
        <v>1</v>
      </c>
      <c r="R129" s="209"/>
      <c r="S129" s="209"/>
      <c r="T129" s="179">
        <f t="shared" si="73"/>
        <v>0</v>
      </c>
      <c r="U129" s="249"/>
      <c r="V129" s="106">
        <f t="shared" si="74"/>
        <v>1</v>
      </c>
      <c r="W129" s="180"/>
      <c r="X129" s="180"/>
      <c r="Y129" s="179">
        <f t="shared" si="75"/>
        <v>0</v>
      </c>
      <c r="Z129" s="212"/>
      <c r="AA129" s="106">
        <f t="shared" si="76"/>
        <v>1</v>
      </c>
    </row>
    <row r="130" spans="1:27" ht="55.2" customHeight="1" thickBot="1">
      <c r="A130" s="148" t="s">
        <v>361</v>
      </c>
      <c r="B130" s="694" t="s">
        <v>1168</v>
      </c>
      <c r="C130" s="711" t="s">
        <v>435</v>
      </c>
      <c r="D130" s="712" t="s">
        <v>436</v>
      </c>
      <c r="E130" s="711" t="s">
        <v>437</v>
      </c>
      <c r="F130" s="694" t="s">
        <v>437</v>
      </c>
      <c r="G130" s="700" t="s">
        <v>367</v>
      </c>
      <c r="H130" s="669">
        <v>26</v>
      </c>
      <c r="I130" s="670">
        <v>26</v>
      </c>
      <c r="J130" s="671">
        <f t="shared" si="70"/>
        <v>1</v>
      </c>
      <c r="K130" s="713" t="s">
        <v>1169</v>
      </c>
      <c r="L130" s="673">
        <f t="shared" si="71"/>
        <v>1</v>
      </c>
      <c r="M130" s="33"/>
      <c r="N130" s="180"/>
      <c r="O130" s="179">
        <f t="shared" si="72"/>
        <v>0</v>
      </c>
      <c r="P130" s="224"/>
      <c r="Q130" s="106">
        <f t="shared" si="77"/>
        <v>1</v>
      </c>
      <c r="R130" s="209"/>
      <c r="S130" s="180"/>
      <c r="T130" s="246">
        <f t="shared" si="73"/>
        <v>0</v>
      </c>
      <c r="U130" s="212"/>
      <c r="V130" s="106">
        <f t="shared" si="74"/>
        <v>1</v>
      </c>
      <c r="W130" s="209"/>
      <c r="X130" s="180"/>
      <c r="Y130" s="179"/>
      <c r="Z130" s="250"/>
      <c r="AA130" s="106">
        <f t="shared" si="76"/>
        <v>1</v>
      </c>
    </row>
    <row r="131" spans="1:27" ht="79.2" customHeight="1">
      <c r="A131" s="965" t="s">
        <v>438</v>
      </c>
      <c r="B131" s="622" t="s">
        <v>439</v>
      </c>
      <c r="C131" s="966" t="s">
        <v>440</v>
      </c>
      <c r="D131" s="967" t="s">
        <v>441</v>
      </c>
      <c r="E131" s="968" t="s">
        <v>442</v>
      </c>
      <c r="F131" s="968" t="s">
        <v>443</v>
      </c>
      <c r="G131" s="969" t="s">
        <v>438</v>
      </c>
      <c r="H131" s="969" t="s">
        <v>444</v>
      </c>
      <c r="I131" s="968" t="s">
        <v>445</v>
      </c>
      <c r="J131" s="969" t="s">
        <v>446</v>
      </c>
      <c r="K131" s="970">
        <v>1</v>
      </c>
      <c r="L131" s="969" t="s">
        <v>447</v>
      </c>
      <c r="M131" s="210" t="s">
        <v>367</v>
      </c>
      <c r="N131" s="251"/>
      <c r="O131" s="255"/>
      <c r="P131" s="106"/>
      <c r="Q131" s="270">
        <v>46</v>
      </c>
      <c r="R131" s="271"/>
      <c r="S131" s="88"/>
      <c r="T131" s="272"/>
      <c r="U131" s="106"/>
      <c r="V131" s="270"/>
      <c r="W131" s="271"/>
      <c r="X131" s="88">
        <f t="shared" ref="X131:X143" si="78">IFERROR((V131/W131),0)</f>
        <v>0</v>
      </c>
      <c r="Y131" s="272"/>
      <c r="Z131" s="106">
        <f t="shared" ref="Z131:Z143" si="79">IFERROR(IF(F131="Según demanda",(V131+Q131+L131+G131)/(H131+M131+R131+W131),(V131+Q131+L131+G131)/F131),0)</f>
        <v>0</v>
      </c>
      <c r="AA131" s="106">
        <v>1</v>
      </c>
    </row>
    <row r="132" spans="1:27" ht="52.8">
      <c r="A132" s="971"/>
      <c r="B132" s="622"/>
      <c r="C132" s="972"/>
      <c r="D132" s="973" t="s">
        <v>448</v>
      </c>
      <c r="E132" s="974" t="s">
        <v>449</v>
      </c>
      <c r="F132" s="974" t="s">
        <v>450</v>
      </c>
      <c r="G132" s="975" t="s">
        <v>438</v>
      </c>
      <c r="H132" s="975" t="s">
        <v>451</v>
      </c>
      <c r="I132" s="976" t="s">
        <v>452</v>
      </c>
      <c r="J132" s="969" t="s">
        <v>446</v>
      </c>
      <c r="K132" s="970">
        <v>1</v>
      </c>
      <c r="L132" s="969" t="s">
        <v>447</v>
      </c>
      <c r="M132" s="210" t="s">
        <v>367</v>
      </c>
      <c r="N132" s="102"/>
      <c r="O132" s="102"/>
      <c r="P132" s="106"/>
      <c r="Q132" s="270">
        <v>0</v>
      </c>
      <c r="R132" s="271"/>
      <c r="S132" s="88"/>
      <c r="T132" s="273"/>
      <c r="U132" s="106"/>
      <c r="V132" s="270"/>
      <c r="W132" s="271"/>
      <c r="X132" s="88">
        <f t="shared" si="78"/>
        <v>0</v>
      </c>
      <c r="Y132" s="273"/>
      <c r="Z132" s="106">
        <f t="shared" si="79"/>
        <v>0</v>
      </c>
      <c r="AA132" s="106">
        <v>0</v>
      </c>
    </row>
    <row r="133" spans="1:27" ht="96.6">
      <c r="A133" s="971"/>
      <c r="B133" s="622"/>
      <c r="C133" s="977"/>
      <c r="D133" s="973" t="s">
        <v>453</v>
      </c>
      <c r="E133" s="865" t="s">
        <v>454</v>
      </c>
      <c r="F133" s="865" t="s">
        <v>455</v>
      </c>
      <c r="G133" s="975" t="s">
        <v>438</v>
      </c>
      <c r="H133" s="865" t="s">
        <v>456</v>
      </c>
      <c r="I133" s="802" t="s">
        <v>457</v>
      </c>
      <c r="J133" s="969" t="s">
        <v>446</v>
      </c>
      <c r="K133" s="970">
        <v>1</v>
      </c>
      <c r="L133" s="969" t="s">
        <v>447</v>
      </c>
      <c r="M133" s="256" t="s">
        <v>367</v>
      </c>
      <c r="N133" s="102"/>
      <c r="O133" s="102"/>
      <c r="P133" s="106"/>
      <c r="Q133" s="270">
        <v>1</v>
      </c>
      <c r="R133" s="271"/>
      <c r="S133" s="88"/>
      <c r="T133" s="274"/>
      <c r="U133" s="106"/>
      <c r="V133" s="270"/>
      <c r="W133" s="271"/>
      <c r="X133" s="88">
        <f t="shared" si="78"/>
        <v>0</v>
      </c>
      <c r="Y133" s="274"/>
      <c r="Z133" s="106">
        <f t="shared" si="79"/>
        <v>0</v>
      </c>
      <c r="AA133" s="106">
        <v>1</v>
      </c>
    </row>
    <row r="134" spans="1:27" ht="92.4">
      <c r="A134" s="971"/>
      <c r="B134" s="622" t="s">
        <v>458</v>
      </c>
      <c r="C134" s="978" t="s">
        <v>459</v>
      </c>
      <c r="D134" s="967" t="s">
        <v>460</v>
      </c>
      <c r="E134" s="974" t="s">
        <v>461</v>
      </c>
      <c r="F134" s="974" t="s">
        <v>462</v>
      </c>
      <c r="G134" s="975" t="s">
        <v>438</v>
      </c>
      <c r="H134" s="975" t="s">
        <v>463</v>
      </c>
      <c r="I134" s="653" t="s">
        <v>464</v>
      </c>
      <c r="J134" s="975" t="s">
        <v>465</v>
      </c>
      <c r="K134" s="970">
        <v>1</v>
      </c>
      <c r="L134" s="969" t="s">
        <v>447</v>
      </c>
      <c r="M134" s="210" t="s">
        <v>367</v>
      </c>
      <c r="N134" s="102"/>
      <c r="O134" s="102"/>
      <c r="P134" s="106"/>
      <c r="Q134" s="270">
        <v>56</v>
      </c>
      <c r="R134" s="271"/>
      <c r="S134" s="88"/>
      <c r="T134" s="102"/>
      <c r="U134" s="106"/>
      <c r="V134" s="270"/>
      <c r="W134" s="271"/>
      <c r="X134" s="88">
        <f t="shared" si="78"/>
        <v>0</v>
      </c>
      <c r="Y134" s="102"/>
      <c r="Z134" s="106">
        <f t="shared" si="79"/>
        <v>0</v>
      </c>
      <c r="AA134" s="106">
        <v>1</v>
      </c>
    </row>
    <row r="135" spans="1:27" ht="92.4">
      <c r="A135" s="971"/>
      <c r="B135" s="622"/>
      <c r="C135" s="978"/>
      <c r="D135" s="967" t="s">
        <v>466</v>
      </c>
      <c r="E135" s="974" t="s">
        <v>467</v>
      </c>
      <c r="F135" s="974" t="s">
        <v>468</v>
      </c>
      <c r="G135" s="975" t="s">
        <v>438</v>
      </c>
      <c r="H135" s="975" t="s">
        <v>469</v>
      </c>
      <c r="I135" s="974" t="s">
        <v>470</v>
      </c>
      <c r="J135" s="975" t="s">
        <v>471</v>
      </c>
      <c r="K135" s="970">
        <v>1</v>
      </c>
      <c r="L135" s="969" t="s">
        <v>447</v>
      </c>
      <c r="M135" s="210" t="s">
        <v>367</v>
      </c>
      <c r="N135" s="102"/>
      <c r="O135" s="102"/>
      <c r="P135" s="106"/>
      <c r="Q135" s="270">
        <v>720</v>
      </c>
      <c r="R135" s="271"/>
      <c r="S135" s="88"/>
      <c r="T135" s="102"/>
      <c r="U135" s="106"/>
      <c r="V135" s="270"/>
      <c r="W135" s="271"/>
      <c r="X135" s="88">
        <f t="shared" si="78"/>
        <v>0</v>
      </c>
      <c r="Y135" s="102"/>
      <c r="Z135" s="106">
        <f t="shared" si="79"/>
        <v>0</v>
      </c>
      <c r="AA135" s="106">
        <v>1</v>
      </c>
    </row>
    <row r="136" spans="1:27" ht="66">
      <c r="A136" s="971"/>
      <c r="B136" s="622"/>
      <c r="C136" s="978"/>
      <c r="D136" s="967" t="s">
        <v>472</v>
      </c>
      <c r="E136" s="974" t="s">
        <v>473</v>
      </c>
      <c r="F136" s="974" t="s">
        <v>474</v>
      </c>
      <c r="G136" s="975" t="s">
        <v>438</v>
      </c>
      <c r="H136" s="975" t="s">
        <v>475</v>
      </c>
      <c r="I136" s="866" t="s">
        <v>476</v>
      </c>
      <c r="J136" s="975" t="s">
        <v>477</v>
      </c>
      <c r="K136" s="970">
        <v>1</v>
      </c>
      <c r="L136" s="969" t="s">
        <v>447</v>
      </c>
      <c r="M136" s="210" t="s">
        <v>367</v>
      </c>
      <c r="N136" s="102"/>
      <c r="O136" s="99"/>
      <c r="P136" s="106"/>
      <c r="Q136" s="270">
        <v>8</v>
      </c>
      <c r="R136" s="271"/>
      <c r="S136" s="88"/>
      <c r="T136" s="99"/>
      <c r="U136" s="106"/>
      <c r="V136" s="270"/>
      <c r="W136" s="271"/>
      <c r="X136" s="88">
        <f t="shared" si="78"/>
        <v>0</v>
      </c>
      <c r="Y136" s="99"/>
      <c r="Z136" s="106">
        <f t="shared" si="79"/>
        <v>0</v>
      </c>
      <c r="AA136" s="106">
        <v>1</v>
      </c>
    </row>
    <row r="137" spans="1:27" ht="60" customHeight="1">
      <c r="A137" s="971"/>
      <c r="B137" s="979" t="s">
        <v>478</v>
      </c>
      <c r="C137" s="975" t="s">
        <v>479</v>
      </c>
      <c r="D137" s="975" t="s">
        <v>480</v>
      </c>
      <c r="E137" s="980" t="s">
        <v>481</v>
      </c>
      <c r="F137" s="967" t="s">
        <v>482</v>
      </c>
      <c r="G137" s="975" t="s">
        <v>438</v>
      </c>
      <c r="H137" s="975" t="s">
        <v>483</v>
      </c>
      <c r="I137" s="653" t="s">
        <v>484</v>
      </c>
      <c r="J137" s="975" t="s">
        <v>485</v>
      </c>
      <c r="K137" s="970">
        <v>1</v>
      </c>
      <c r="L137" s="969" t="s">
        <v>447</v>
      </c>
      <c r="M137" s="210" t="s">
        <v>367</v>
      </c>
      <c r="N137" s="102"/>
      <c r="O137" s="99"/>
      <c r="P137" s="106"/>
      <c r="Q137" s="270">
        <v>0</v>
      </c>
      <c r="R137" s="271"/>
      <c r="S137" s="88"/>
      <c r="T137" s="99"/>
      <c r="U137" s="106"/>
      <c r="V137" s="270"/>
      <c r="W137" s="271"/>
      <c r="X137" s="88">
        <f t="shared" si="78"/>
        <v>0</v>
      </c>
      <c r="Y137" s="99"/>
      <c r="Z137" s="106">
        <f t="shared" si="79"/>
        <v>0</v>
      </c>
      <c r="AA137" s="106">
        <v>1</v>
      </c>
    </row>
    <row r="138" spans="1:27" ht="92.4">
      <c r="A138" s="971"/>
      <c r="B138" s="252" t="s">
        <v>486</v>
      </c>
      <c r="C138" s="981" t="s">
        <v>487</v>
      </c>
      <c r="D138" s="982" t="s">
        <v>478</v>
      </c>
      <c r="E138" s="983" t="s">
        <v>488</v>
      </c>
      <c r="F138" s="982" t="s">
        <v>489</v>
      </c>
      <c r="G138" s="975" t="s">
        <v>438</v>
      </c>
      <c r="H138" s="975" t="s">
        <v>490</v>
      </c>
      <c r="I138" s="982" t="s">
        <v>491</v>
      </c>
      <c r="J138" s="975" t="s">
        <v>492</v>
      </c>
      <c r="K138" s="970">
        <v>1</v>
      </c>
      <c r="L138" s="969" t="s">
        <v>447</v>
      </c>
      <c r="M138" s="210" t="s">
        <v>367</v>
      </c>
      <c r="N138" s="102"/>
      <c r="O138" s="99"/>
      <c r="P138" s="106"/>
      <c r="Q138" s="270">
        <v>0</v>
      </c>
      <c r="R138" s="271"/>
      <c r="S138" s="88"/>
      <c r="T138" s="99"/>
      <c r="U138" s="106"/>
      <c r="V138" s="270"/>
      <c r="W138" s="271"/>
      <c r="X138" s="88">
        <f t="shared" si="78"/>
        <v>0</v>
      </c>
      <c r="Y138" s="99"/>
      <c r="Z138" s="106">
        <f t="shared" si="79"/>
        <v>0</v>
      </c>
      <c r="AA138" s="106">
        <v>1</v>
      </c>
    </row>
    <row r="139" spans="1:27" ht="79.2">
      <c r="A139" s="971"/>
      <c r="B139" s="252" t="s">
        <v>493</v>
      </c>
      <c r="C139" s="984"/>
      <c r="D139" s="982" t="s">
        <v>486</v>
      </c>
      <c r="E139" s="983" t="s">
        <v>494</v>
      </c>
      <c r="F139" s="982" t="s">
        <v>495</v>
      </c>
      <c r="G139" s="975" t="s">
        <v>438</v>
      </c>
      <c r="H139" s="975" t="s">
        <v>496</v>
      </c>
      <c r="I139" s="982" t="s">
        <v>497</v>
      </c>
      <c r="J139" s="975" t="s">
        <v>498</v>
      </c>
      <c r="K139" s="970">
        <v>1</v>
      </c>
      <c r="L139" s="969" t="s">
        <v>447</v>
      </c>
      <c r="M139" s="210" t="s">
        <v>367</v>
      </c>
      <c r="N139" s="102"/>
      <c r="O139" s="99"/>
      <c r="P139" s="106"/>
      <c r="Q139" s="270">
        <v>0</v>
      </c>
      <c r="R139" s="271"/>
      <c r="S139" s="88"/>
      <c r="T139" s="99"/>
      <c r="U139" s="106"/>
      <c r="V139" s="270"/>
      <c r="W139" s="271"/>
      <c r="X139" s="88">
        <f t="shared" si="78"/>
        <v>0</v>
      </c>
      <c r="Y139" s="99"/>
      <c r="Z139" s="106">
        <f t="shared" si="79"/>
        <v>0</v>
      </c>
      <c r="AA139" s="106">
        <v>1</v>
      </c>
    </row>
    <row r="140" spans="1:27" ht="69">
      <c r="A140" s="971"/>
      <c r="B140" s="252" t="s">
        <v>499</v>
      </c>
      <c r="C140" s="984"/>
      <c r="D140" s="982" t="s">
        <v>499</v>
      </c>
      <c r="E140" s="983" t="s">
        <v>500</v>
      </c>
      <c r="F140" s="985" t="s">
        <v>501</v>
      </c>
      <c r="G140" s="975" t="s">
        <v>438</v>
      </c>
      <c r="H140" s="975" t="s">
        <v>502</v>
      </c>
      <c r="I140" s="982" t="s">
        <v>503</v>
      </c>
      <c r="J140" s="975" t="s">
        <v>504</v>
      </c>
      <c r="K140" s="970">
        <v>1</v>
      </c>
      <c r="L140" s="969" t="s">
        <v>447</v>
      </c>
      <c r="M140" s="210" t="s">
        <v>367</v>
      </c>
      <c r="N140" s="102"/>
      <c r="O140" s="102"/>
      <c r="P140" s="106"/>
      <c r="Q140" s="270">
        <v>0</v>
      </c>
      <c r="R140" s="271"/>
      <c r="S140" s="88"/>
      <c r="T140" s="102"/>
      <c r="U140" s="106"/>
      <c r="V140" s="270"/>
      <c r="W140" s="271"/>
      <c r="X140" s="88">
        <f t="shared" si="78"/>
        <v>0</v>
      </c>
      <c r="Y140" s="99"/>
      <c r="Z140" s="106">
        <f t="shared" si="79"/>
        <v>0</v>
      </c>
      <c r="AA140" s="106">
        <v>1</v>
      </c>
    </row>
    <row r="141" spans="1:27" ht="72">
      <c r="A141" s="971"/>
      <c r="B141" s="252" t="s">
        <v>505</v>
      </c>
      <c r="C141" s="984"/>
      <c r="D141" s="253" t="s">
        <v>493</v>
      </c>
      <c r="E141" s="253" t="s">
        <v>506</v>
      </c>
      <c r="F141" s="253" t="s">
        <v>507</v>
      </c>
      <c r="G141" s="975" t="s">
        <v>438</v>
      </c>
      <c r="H141" s="975" t="s">
        <v>508</v>
      </c>
      <c r="I141" s="253" t="s">
        <v>509</v>
      </c>
      <c r="J141" s="975" t="s">
        <v>504</v>
      </c>
      <c r="K141" s="970">
        <v>1</v>
      </c>
      <c r="L141" s="969" t="s">
        <v>447</v>
      </c>
      <c r="M141" s="210" t="s">
        <v>367</v>
      </c>
      <c r="N141" s="102"/>
      <c r="O141" s="99"/>
      <c r="P141" s="106"/>
      <c r="Q141" s="270"/>
      <c r="R141" s="271"/>
      <c r="S141" s="88"/>
      <c r="T141" s="99"/>
      <c r="U141" s="106"/>
      <c r="V141" s="270"/>
      <c r="W141" s="271"/>
      <c r="X141" s="88">
        <f t="shared" si="78"/>
        <v>0</v>
      </c>
      <c r="Y141" s="99"/>
      <c r="Z141" s="106">
        <f t="shared" si="79"/>
        <v>0</v>
      </c>
      <c r="AA141" s="106">
        <v>1</v>
      </c>
    </row>
    <row r="142" spans="1:27" ht="82.8">
      <c r="A142" s="971"/>
      <c r="B142" s="986" t="s">
        <v>510</v>
      </c>
      <c r="C142" s="987"/>
      <c r="D142" s="985" t="s">
        <v>505</v>
      </c>
      <c r="E142" s="983" t="s">
        <v>511</v>
      </c>
      <c r="F142" s="985" t="s">
        <v>512</v>
      </c>
      <c r="G142" s="975" t="s">
        <v>438</v>
      </c>
      <c r="H142" s="975" t="s">
        <v>513</v>
      </c>
      <c r="I142" s="982" t="s">
        <v>514</v>
      </c>
      <c r="J142" s="975" t="s">
        <v>504</v>
      </c>
      <c r="K142" s="970">
        <v>1</v>
      </c>
      <c r="L142" s="969" t="s">
        <v>447</v>
      </c>
      <c r="M142" s="210" t="s">
        <v>367</v>
      </c>
      <c r="N142" s="102"/>
      <c r="O142" s="99"/>
      <c r="P142" s="106"/>
      <c r="Q142" s="270"/>
      <c r="R142" s="270"/>
      <c r="S142" s="88"/>
      <c r="T142" s="99"/>
      <c r="U142" s="106"/>
      <c r="V142" s="270"/>
      <c r="W142" s="271"/>
      <c r="X142" s="88">
        <f t="shared" si="78"/>
        <v>0</v>
      </c>
      <c r="Y142" s="99"/>
      <c r="Z142" s="106">
        <f t="shared" si="79"/>
        <v>0</v>
      </c>
      <c r="AA142" s="106">
        <v>1</v>
      </c>
    </row>
    <row r="143" spans="1:27" ht="79.8" thickBot="1">
      <c r="A143" s="988"/>
      <c r="B143" s="254" t="s">
        <v>515</v>
      </c>
      <c r="C143" s="989" t="s">
        <v>516</v>
      </c>
      <c r="D143" s="989" t="s">
        <v>517</v>
      </c>
      <c r="E143" s="990" t="s">
        <v>518</v>
      </c>
      <c r="F143" s="989" t="s">
        <v>519</v>
      </c>
      <c r="G143" s="975" t="s">
        <v>438</v>
      </c>
      <c r="H143" s="975" t="s">
        <v>520</v>
      </c>
      <c r="I143" s="991" t="s">
        <v>521</v>
      </c>
      <c r="J143" s="975" t="s">
        <v>522</v>
      </c>
      <c r="K143" s="970">
        <v>1</v>
      </c>
      <c r="L143" s="969" t="s">
        <v>447</v>
      </c>
      <c r="M143" s="210">
        <v>12</v>
      </c>
      <c r="N143" s="102"/>
      <c r="O143" s="102"/>
      <c r="P143" s="106"/>
      <c r="Q143" s="270">
        <v>3</v>
      </c>
      <c r="R143" s="271"/>
      <c r="S143" s="88"/>
      <c r="T143" s="102"/>
      <c r="U143" s="106"/>
      <c r="V143" s="270"/>
      <c r="W143" s="271"/>
      <c r="X143" s="88">
        <f t="shared" si="78"/>
        <v>0</v>
      </c>
      <c r="Y143" s="102"/>
      <c r="Z143" s="106">
        <f t="shared" si="79"/>
        <v>0</v>
      </c>
      <c r="AA143" s="106">
        <v>0.25</v>
      </c>
    </row>
    <row r="144" spans="1:27" ht="55.2" customHeight="1">
      <c r="A144" s="523" t="s">
        <v>523</v>
      </c>
      <c r="B144" s="788" t="s">
        <v>524</v>
      </c>
      <c r="C144" s="787" t="s">
        <v>1171</v>
      </c>
      <c r="D144" s="786" t="s">
        <v>525</v>
      </c>
      <c r="E144" s="786" t="s">
        <v>526</v>
      </c>
      <c r="F144" s="785" t="s">
        <v>527</v>
      </c>
      <c r="G144" s="809" t="s">
        <v>528</v>
      </c>
      <c r="H144" s="810">
        <v>3</v>
      </c>
      <c r="I144" s="811">
        <v>3</v>
      </c>
      <c r="J144" s="812">
        <f t="shared" ref="J144:J198" si="80">IFERROR((H144/I144),0)</f>
        <v>1</v>
      </c>
      <c r="K144" s="813"/>
      <c r="L144" s="814">
        <f>IFERROR(IF(G144="Según demanda",H144/I144,H144/G144),0)</f>
        <v>1</v>
      </c>
      <c r="M144" s="257"/>
      <c r="N144" s="258"/>
      <c r="O144" s="259">
        <f t="shared" ref="O144:O198" si="81">IFERROR((M144/N144),0)</f>
        <v>0</v>
      </c>
      <c r="P144" s="260"/>
      <c r="Q144" s="275">
        <f t="shared" ref="Q144:Q198" si="82">IFERROR(IF(G144="Según demanda",M144/N144,M144/G144),0)</f>
        <v>0</v>
      </c>
      <c r="R144" s="276"/>
      <c r="S144" s="277"/>
      <c r="T144" s="278">
        <f t="shared" ref="T144:T198" si="83">IFERROR((R144/S144),0)</f>
        <v>0</v>
      </c>
      <c r="U144" s="279"/>
      <c r="V144" s="280">
        <f t="shared" ref="V144" si="84">IFERROR(IF(G192="Según demanda",R144/S144,R144/G144),0)</f>
        <v>0</v>
      </c>
      <c r="W144" s="281"/>
      <c r="X144" s="282"/>
      <c r="Y144" s="303">
        <f t="shared" ref="Y144:Y198" si="85">IFERROR((W144/X144),0)</f>
        <v>0</v>
      </c>
      <c r="Z144" s="304"/>
      <c r="AA144" s="305">
        <f t="shared" ref="AA144:AA198" si="86">IFERROR(IF(V144="Según demanda",W144/X144,W144/V144),0)</f>
        <v>0</v>
      </c>
    </row>
    <row r="145" spans="1:27" ht="27.6">
      <c r="A145" s="524"/>
      <c r="B145" s="788"/>
      <c r="C145" s="787"/>
      <c r="D145" s="815" t="s">
        <v>529</v>
      </c>
      <c r="E145" s="815" t="s">
        <v>530</v>
      </c>
      <c r="F145" s="815" t="s">
        <v>531</v>
      </c>
      <c r="G145" s="816">
        <v>4</v>
      </c>
      <c r="H145" s="817">
        <v>1</v>
      </c>
      <c r="I145" s="818">
        <v>1</v>
      </c>
      <c r="J145" s="819">
        <f t="shared" si="80"/>
        <v>1</v>
      </c>
      <c r="K145" s="820"/>
      <c r="L145" s="821">
        <f t="shared" ref="L145:L198" si="87">IFERROR(IF(G145="Según demanda",H145/I145,H145/G145),0)</f>
        <v>0.25</v>
      </c>
      <c r="M145" s="261"/>
      <c r="N145" s="262"/>
      <c r="O145" s="263">
        <f t="shared" si="81"/>
        <v>0</v>
      </c>
      <c r="P145" s="264"/>
      <c r="Q145" s="283">
        <f t="shared" si="82"/>
        <v>0</v>
      </c>
      <c r="R145" s="284"/>
      <c r="S145" s="285"/>
      <c r="T145" s="286">
        <f t="shared" si="83"/>
        <v>0</v>
      </c>
      <c r="U145" s="287"/>
      <c r="V145" s="288">
        <f>IFERROR(IF(#REF!="Según demanda",R145/S145,R145/G145),0)</f>
        <v>0</v>
      </c>
      <c r="W145" s="289"/>
      <c r="X145" s="290"/>
      <c r="Y145" s="306">
        <f t="shared" si="85"/>
        <v>0</v>
      </c>
      <c r="Z145" s="307"/>
      <c r="AA145" s="308">
        <f t="shared" si="86"/>
        <v>0</v>
      </c>
    </row>
    <row r="146" spans="1:27" ht="55.2">
      <c r="A146" s="524"/>
      <c r="B146" s="788"/>
      <c r="C146" s="787"/>
      <c r="D146" s="637" t="s">
        <v>532</v>
      </c>
      <c r="E146" s="640" t="s">
        <v>526</v>
      </c>
      <c r="F146" s="637" t="s">
        <v>533</v>
      </c>
      <c r="G146" s="816" t="s">
        <v>528</v>
      </c>
      <c r="H146" s="817">
        <v>4</v>
      </c>
      <c r="I146" s="818">
        <v>4</v>
      </c>
      <c r="J146" s="819">
        <f t="shared" si="80"/>
        <v>1</v>
      </c>
      <c r="K146" s="820"/>
      <c r="L146" s="821">
        <f t="shared" si="87"/>
        <v>1</v>
      </c>
      <c r="M146" s="265"/>
      <c r="N146" s="262"/>
      <c r="O146" s="263">
        <f t="shared" si="81"/>
        <v>0</v>
      </c>
      <c r="P146" s="266"/>
      <c r="Q146" s="283">
        <f t="shared" si="82"/>
        <v>0</v>
      </c>
      <c r="R146" s="291"/>
      <c r="S146" s="285"/>
      <c r="T146" s="286">
        <f t="shared" si="83"/>
        <v>0</v>
      </c>
      <c r="U146" s="292"/>
      <c r="V146" s="288">
        <f>IFERROR(IF(G193="Según demanda",R146/S146,R146/G146),0)</f>
        <v>0</v>
      </c>
      <c r="W146" s="289"/>
      <c r="X146" s="290"/>
      <c r="Y146" s="306">
        <f t="shared" si="85"/>
        <v>0</v>
      </c>
      <c r="Z146" s="309"/>
      <c r="AA146" s="308">
        <f t="shared" si="86"/>
        <v>0</v>
      </c>
    </row>
    <row r="147" spans="1:27" ht="41.4">
      <c r="A147" s="524"/>
      <c r="B147" s="788"/>
      <c r="C147" s="787"/>
      <c r="D147" s="640" t="s">
        <v>534</v>
      </c>
      <c r="E147" s="640" t="s">
        <v>535</v>
      </c>
      <c r="F147" s="815" t="s">
        <v>531</v>
      </c>
      <c r="G147" s="822">
        <v>12</v>
      </c>
      <c r="H147" s="817">
        <v>3</v>
      </c>
      <c r="I147" s="818">
        <v>3</v>
      </c>
      <c r="J147" s="819">
        <f t="shared" si="80"/>
        <v>1</v>
      </c>
      <c r="K147" s="820"/>
      <c r="L147" s="821">
        <f t="shared" si="87"/>
        <v>0.25</v>
      </c>
      <c r="M147" s="265"/>
      <c r="N147" s="262"/>
      <c r="O147" s="263">
        <f t="shared" si="81"/>
        <v>0</v>
      </c>
      <c r="P147" s="264"/>
      <c r="Q147" s="283">
        <f t="shared" si="82"/>
        <v>0</v>
      </c>
      <c r="R147" s="291"/>
      <c r="S147" s="285"/>
      <c r="T147" s="286">
        <f t="shared" si="83"/>
        <v>0</v>
      </c>
      <c r="U147" s="287"/>
      <c r="V147" s="288">
        <f>IFERROR(IF(#REF!="Según demanda",R147/S147,R147/G147),0)</f>
        <v>0</v>
      </c>
      <c r="W147" s="289"/>
      <c r="X147" s="290"/>
      <c r="Y147" s="306">
        <f t="shared" si="85"/>
        <v>0</v>
      </c>
      <c r="Z147" s="307"/>
      <c r="AA147" s="308">
        <f t="shared" si="86"/>
        <v>0</v>
      </c>
    </row>
    <row r="148" spans="1:27" ht="41.4">
      <c r="A148" s="524"/>
      <c r="B148" s="788"/>
      <c r="C148" s="787"/>
      <c r="D148" s="640" t="s">
        <v>536</v>
      </c>
      <c r="E148" s="640" t="s">
        <v>535</v>
      </c>
      <c r="F148" s="815" t="s">
        <v>531</v>
      </c>
      <c r="G148" s="822">
        <v>4</v>
      </c>
      <c r="H148" s="817">
        <v>1</v>
      </c>
      <c r="I148" s="818">
        <v>1</v>
      </c>
      <c r="J148" s="819">
        <f t="shared" si="80"/>
        <v>1</v>
      </c>
      <c r="K148" s="820"/>
      <c r="L148" s="821">
        <f t="shared" si="87"/>
        <v>0.25</v>
      </c>
      <c r="M148" s="261"/>
      <c r="N148" s="262"/>
      <c r="O148" s="263">
        <f t="shared" si="81"/>
        <v>0</v>
      </c>
      <c r="P148" s="266"/>
      <c r="Q148" s="283">
        <f t="shared" si="82"/>
        <v>0</v>
      </c>
      <c r="R148" s="284"/>
      <c r="S148" s="285"/>
      <c r="T148" s="286">
        <f t="shared" si="83"/>
        <v>0</v>
      </c>
      <c r="U148" s="292"/>
      <c r="V148" s="288">
        <f>IFERROR(IF(G194="Según demanda",R148/S148,R148/G148),0)</f>
        <v>0</v>
      </c>
      <c r="W148" s="289"/>
      <c r="X148" s="290"/>
      <c r="Y148" s="306">
        <f t="shared" si="85"/>
        <v>0</v>
      </c>
      <c r="Z148" s="309"/>
      <c r="AA148" s="308">
        <f t="shared" si="86"/>
        <v>0</v>
      </c>
    </row>
    <row r="149" spans="1:27" ht="27.6">
      <c r="A149" s="524"/>
      <c r="B149" s="788"/>
      <c r="C149" s="787"/>
      <c r="D149" s="640" t="s">
        <v>537</v>
      </c>
      <c r="E149" s="640" t="s">
        <v>538</v>
      </c>
      <c r="F149" s="815" t="s">
        <v>531</v>
      </c>
      <c r="G149" s="822">
        <v>4</v>
      </c>
      <c r="H149" s="817">
        <v>1</v>
      </c>
      <c r="I149" s="818">
        <v>1</v>
      </c>
      <c r="J149" s="819">
        <f t="shared" si="80"/>
        <v>1</v>
      </c>
      <c r="K149" s="820"/>
      <c r="L149" s="821">
        <f t="shared" si="87"/>
        <v>0.25</v>
      </c>
      <c r="M149" s="265"/>
      <c r="N149" s="262"/>
      <c r="O149" s="263">
        <f t="shared" si="81"/>
        <v>0</v>
      </c>
      <c r="P149" s="264"/>
      <c r="Q149" s="283">
        <f t="shared" si="82"/>
        <v>0</v>
      </c>
      <c r="R149" s="291"/>
      <c r="S149" s="285"/>
      <c r="T149" s="286">
        <f t="shared" si="83"/>
        <v>0</v>
      </c>
      <c r="U149" s="287"/>
      <c r="V149" s="288">
        <f>IFERROR(IF(#REF!="Según demanda",R149/S149,R149/G149),0)</f>
        <v>0</v>
      </c>
      <c r="W149" s="289"/>
      <c r="X149" s="293"/>
      <c r="Y149" s="306">
        <f t="shared" si="85"/>
        <v>0</v>
      </c>
      <c r="Z149" s="307"/>
      <c r="AA149" s="308">
        <f t="shared" si="86"/>
        <v>0</v>
      </c>
    </row>
    <row r="150" spans="1:27" ht="41.4">
      <c r="A150" s="524"/>
      <c r="B150" s="788"/>
      <c r="C150" s="787"/>
      <c r="D150" s="640" t="s">
        <v>539</v>
      </c>
      <c r="E150" s="823" t="s">
        <v>530</v>
      </c>
      <c r="F150" s="815" t="s">
        <v>531</v>
      </c>
      <c r="G150" s="824">
        <v>12</v>
      </c>
      <c r="H150" s="817">
        <v>3</v>
      </c>
      <c r="I150" s="818">
        <v>3</v>
      </c>
      <c r="J150" s="819">
        <f t="shared" si="80"/>
        <v>1</v>
      </c>
      <c r="K150" s="820"/>
      <c r="L150" s="821">
        <f t="shared" si="87"/>
        <v>0.25</v>
      </c>
      <c r="M150" s="261"/>
      <c r="N150" s="262"/>
      <c r="O150" s="263">
        <f t="shared" si="81"/>
        <v>0</v>
      </c>
      <c r="P150" s="266"/>
      <c r="Q150" s="283">
        <f t="shared" si="82"/>
        <v>0</v>
      </c>
      <c r="R150" s="284"/>
      <c r="S150" s="285"/>
      <c r="T150" s="286">
        <f t="shared" si="83"/>
        <v>0</v>
      </c>
      <c r="U150" s="292"/>
      <c r="V150" s="288">
        <f>IFERROR(IF(G198="Según demanda",R150/S150,R150/G150),0)</f>
        <v>0</v>
      </c>
      <c r="W150" s="289"/>
      <c r="X150" s="290"/>
      <c r="Y150" s="306">
        <f t="shared" si="85"/>
        <v>0</v>
      </c>
      <c r="Z150" s="309"/>
      <c r="AA150" s="308">
        <f t="shared" si="86"/>
        <v>0</v>
      </c>
    </row>
    <row r="151" spans="1:27" ht="55.2">
      <c r="A151" s="524"/>
      <c r="B151" s="825"/>
      <c r="C151" s="826"/>
      <c r="D151" s="637" t="s">
        <v>540</v>
      </c>
      <c r="E151" s="640" t="s">
        <v>541</v>
      </c>
      <c r="F151" s="640" t="s">
        <v>542</v>
      </c>
      <c r="G151" s="822" t="s">
        <v>528</v>
      </c>
      <c r="H151" s="817">
        <v>120</v>
      </c>
      <c r="I151" s="818">
        <v>120</v>
      </c>
      <c r="J151" s="819">
        <f t="shared" si="80"/>
        <v>1</v>
      </c>
      <c r="K151" s="820"/>
      <c r="L151" s="821">
        <f t="shared" si="87"/>
        <v>1</v>
      </c>
      <c r="M151" s="261"/>
      <c r="N151" s="262"/>
      <c r="O151" s="263">
        <f t="shared" si="81"/>
        <v>0</v>
      </c>
      <c r="P151" s="264"/>
      <c r="Q151" s="283">
        <f t="shared" si="82"/>
        <v>0</v>
      </c>
      <c r="R151" s="284"/>
      <c r="S151" s="285"/>
      <c r="T151" s="286">
        <f t="shared" si="83"/>
        <v>0</v>
      </c>
      <c r="U151" s="287"/>
      <c r="V151" s="288">
        <f>IFERROR(IF(#REF!="Según demanda",R151/S151,R151/G151),0)</f>
        <v>0</v>
      </c>
      <c r="W151" s="289"/>
      <c r="X151" s="290"/>
      <c r="Y151" s="306">
        <f t="shared" si="85"/>
        <v>0</v>
      </c>
      <c r="Z151" s="307"/>
      <c r="AA151" s="308">
        <f t="shared" si="86"/>
        <v>0</v>
      </c>
    </row>
    <row r="152" spans="1:27" ht="41.4" customHeight="1">
      <c r="A152" s="524"/>
      <c r="B152" s="827" t="s">
        <v>543</v>
      </c>
      <c r="C152" s="828" t="s">
        <v>1172</v>
      </c>
      <c r="D152" s="640" t="s">
        <v>544</v>
      </c>
      <c r="E152" s="640" t="s">
        <v>545</v>
      </c>
      <c r="F152" s="637" t="s">
        <v>546</v>
      </c>
      <c r="G152" s="829">
        <v>187</v>
      </c>
      <c r="H152" s="817">
        <v>0</v>
      </c>
      <c r="I152" s="818">
        <v>0</v>
      </c>
      <c r="J152" s="819">
        <f t="shared" si="80"/>
        <v>0</v>
      </c>
      <c r="K152" s="820"/>
      <c r="L152" s="821">
        <f t="shared" si="87"/>
        <v>0</v>
      </c>
      <c r="M152" s="261"/>
      <c r="N152" s="262"/>
      <c r="O152" s="263">
        <f t="shared" si="81"/>
        <v>0</v>
      </c>
      <c r="P152" s="266"/>
      <c r="Q152" s="283">
        <f t="shared" si="82"/>
        <v>0</v>
      </c>
      <c r="R152" s="294"/>
      <c r="S152" s="285"/>
      <c r="T152" s="286">
        <f t="shared" si="83"/>
        <v>0</v>
      </c>
      <c r="U152" s="292"/>
      <c r="V152" s="288">
        <f>IFERROR(IF(#REF!="Según demanda",R152/S152,R152/G152),0)</f>
        <v>0</v>
      </c>
      <c r="W152" s="289"/>
      <c r="X152" s="290"/>
      <c r="Y152" s="306">
        <f t="shared" si="85"/>
        <v>0</v>
      </c>
      <c r="Z152" s="309"/>
      <c r="AA152" s="308">
        <f t="shared" si="86"/>
        <v>0</v>
      </c>
    </row>
    <row r="153" spans="1:27" ht="41.4">
      <c r="A153" s="524"/>
      <c r="B153" s="788"/>
      <c r="C153" s="828"/>
      <c r="D153" s="640" t="s">
        <v>547</v>
      </c>
      <c r="E153" s="640" t="s">
        <v>545</v>
      </c>
      <c r="F153" s="637" t="s">
        <v>546</v>
      </c>
      <c r="G153" s="829">
        <v>187</v>
      </c>
      <c r="H153" s="817">
        <v>0</v>
      </c>
      <c r="I153" s="818">
        <v>0</v>
      </c>
      <c r="J153" s="819">
        <f t="shared" si="80"/>
        <v>0</v>
      </c>
      <c r="K153" s="820"/>
      <c r="L153" s="821">
        <f t="shared" si="87"/>
        <v>0</v>
      </c>
      <c r="M153" s="261"/>
      <c r="N153" s="262"/>
      <c r="O153" s="263">
        <f t="shared" si="81"/>
        <v>0</v>
      </c>
      <c r="P153" s="264"/>
      <c r="Q153" s="283">
        <f t="shared" si="82"/>
        <v>0</v>
      </c>
      <c r="R153" s="294"/>
      <c r="S153" s="285"/>
      <c r="T153" s="286">
        <f t="shared" si="83"/>
        <v>0</v>
      </c>
      <c r="U153" s="287"/>
      <c r="V153" s="288">
        <f>IFERROR(IF(#REF!="Según demanda",R153/S153,R153/G153),0)</f>
        <v>0</v>
      </c>
      <c r="W153" s="289"/>
      <c r="X153" s="290"/>
      <c r="Y153" s="306">
        <f t="shared" si="85"/>
        <v>0</v>
      </c>
      <c r="Z153" s="307"/>
      <c r="AA153" s="308">
        <f t="shared" si="86"/>
        <v>0</v>
      </c>
    </row>
    <row r="154" spans="1:27" ht="41.4">
      <c r="A154" s="524"/>
      <c r="B154" s="788"/>
      <c r="C154" s="828"/>
      <c r="D154" s="637" t="s">
        <v>548</v>
      </c>
      <c r="E154" s="640" t="s">
        <v>549</v>
      </c>
      <c r="F154" s="637" t="s">
        <v>550</v>
      </c>
      <c r="G154" s="816">
        <v>4</v>
      </c>
      <c r="H154" s="817">
        <v>1</v>
      </c>
      <c r="I154" s="818">
        <v>1</v>
      </c>
      <c r="J154" s="819">
        <f t="shared" si="80"/>
        <v>1</v>
      </c>
      <c r="K154" s="820" t="s">
        <v>1173</v>
      </c>
      <c r="L154" s="821">
        <f t="shared" si="87"/>
        <v>0.25</v>
      </c>
      <c r="M154" s="261"/>
      <c r="N154" s="262"/>
      <c r="O154" s="263">
        <f t="shared" si="81"/>
        <v>0</v>
      </c>
      <c r="P154" s="266"/>
      <c r="Q154" s="283">
        <f t="shared" si="82"/>
        <v>0</v>
      </c>
      <c r="R154" s="294"/>
      <c r="S154" s="285"/>
      <c r="T154" s="286">
        <f t="shared" si="83"/>
        <v>0</v>
      </c>
      <c r="U154" s="292"/>
      <c r="V154" s="288">
        <f>IFERROR(IF(#REF!="Según demanda",R154/S154,R154/G154),0)</f>
        <v>0</v>
      </c>
      <c r="W154" s="289"/>
      <c r="X154" s="290"/>
      <c r="Y154" s="306">
        <f t="shared" si="85"/>
        <v>0</v>
      </c>
      <c r="Z154" s="309"/>
      <c r="AA154" s="308">
        <f t="shared" si="86"/>
        <v>0</v>
      </c>
    </row>
    <row r="155" spans="1:27" ht="55.2" customHeight="1">
      <c r="A155" s="524"/>
      <c r="B155" s="788"/>
      <c r="C155" s="828"/>
      <c r="D155" s="637" t="s">
        <v>551</v>
      </c>
      <c r="E155" s="640" t="s">
        <v>552</v>
      </c>
      <c r="F155" s="637" t="s">
        <v>553</v>
      </c>
      <c r="G155" s="816">
        <v>8</v>
      </c>
      <c r="H155" s="817">
        <v>0</v>
      </c>
      <c r="I155" s="818">
        <v>0</v>
      </c>
      <c r="J155" s="819">
        <f t="shared" si="80"/>
        <v>0</v>
      </c>
      <c r="K155" s="820"/>
      <c r="L155" s="821">
        <f t="shared" si="87"/>
        <v>0</v>
      </c>
      <c r="M155" s="261"/>
      <c r="N155" s="262"/>
      <c r="O155" s="263">
        <f t="shared" si="81"/>
        <v>0</v>
      </c>
      <c r="P155" s="264"/>
      <c r="Q155" s="283">
        <f t="shared" si="82"/>
        <v>0</v>
      </c>
      <c r="R155" s="294"/>
      <c r="S155" s="285"/>
      <c r="T155" s="286">
        <f t="shared" si="83"/>
        <v>0</v>
      </c>
      <c r="U155" s="287"/>
      <c r="V155" s="288">
        <f>IFERROR(IF(#REF!="Según demanda",R155/S155,R155/G155),0)</f>
        <v>0</v>
      </c>
      <c r="W155" s="289"/>
      <c r="X155" s="290"/>
      <c r="Y155" s="306">
        <f t="shared" si="85"/>
        <v>0</v>
      </c>
      <c r="Z155" s="307"/>
      <c r="AA155" s="308">
        <f t="shared" si="86"/>
        <v>0</v>
      </c>
    </row>
    <row r="156" spans="1:27" ht="41.4">
      <c r="A156" s="524"/>
      <c r="B156" s="788"/>
      <c r="C156" s="828"/>
      <c r="D156" s="637" t="s">
        <v>554</v>
      </c>
      <c r="E156" s="640" t="s">
        <v>552</v>
      </c>
      <c r="F156" s="637" t="s">
        <v>555</v>
      </c>
      <c r="G156" s="816">
        <v>8</v>
      </c>
      <c r="H156" s="817">
        <v>0</v>
      </c>
      <c r="I156" s="818">
        <v>0</v>
      </c>
      <c r="J156" s="819">
        <f t="shared" si="80"/>
        <v>0</v>
      </c>
      <c r="K156" s="820"/>
      <c r="L156" s="821">
        <f t="shared" si="87"/>
        <v>0</v>
      </c>
      <c r="M156" s="261"/>
      <c r="N156" s="262"/>
      <c r="O156" s="263">
        <f t="shared" si="81"/>
        <v>0</v>
      </c>
      <c r="P156" s="266"/>
      <c r="Q156" s="283">
        <f t="shared" si="82"/>
        <v>0</v>
      </c>
      <c r="R156" s="294"/>
      <c r="S156" s="285"/>
      <c r="T156" s="286">
        <f t="shared" si="83"/>
        <v>0</v>
      </c>
      <c r="U156" s="292"/>
      <c r="V156" s="288">
        <f>IFERROR(IF(#REF!="Según demanda",R156/S156,R156/G156),0)</f>
        <v>0</v>
      </c>
      <c r="W156" s="289"/>
      <c r="X156" s="290"/>
      <c r="Y156" s="306">
        <f t="shared" si="85"/>
        <v>0</v>
      </c>
      <c r="Z156" s="309"/>
      <c r="AA156" s="308">
        <f t="shared" si="86"/>
        <v>0</v>
      </c>
    </row>
    <row r="157" spans="1:27" ht="41.4">
      <c r="A157" s="524"/>
      <c r="B157" s="788"/>
      <c r="C157" s="828"/>
      <c r="D157" s="637" t="s">
        <v>556</v>
      </c>
      <c r="E157" s="786" t="s">
        <v>552</v>
      </c>
      <c r="F157" s="637" t="s">
        <v>557</v>
      </c>
      <c r="G157" s="816">
        <v>40</v>
      </c>
      <c r="H157" s="817">
        <v>0</v>
      </c>
      <c r="I157" s="818">
        <v>0</v>
      </c>
      <c r="J157" s="819">
        <f t="shared" si="80"/>
        <v>0</v>
      </c>
      <c r="K157" s="820"/>
      <c r="L157" s="821">
        <f t="shared" si="87"/>
        <v>0</v>
      </c>
      <c r="M157" s="261"/>
      <c r="N157" s="262"/>
      <c r="O157" s="263">
        <f t="shared" si="81"/>
        <v>0</v>
      </c>
      <c r="P157" s="264"/>
      <c r="Q157" s="283">
        <f t="shared" si="82"/>
        <v>0</v>
      </c>
      <c r="R157" s="294"/>
      <c r="S157" s="285"/>
      <c r="T157" s="286">
        <f t="shared" si="83"/>
        <v>0</v>
      </c>
      <c r="U157" s="287"/>
      <c r="V157" s="288">
        <f t="shared" ref="V157:V162" si="88">IFERROR(IF(G199="Según demanda",R157/S157,R157/G157),0)</f>
        <v>0</v>
      </c>
      <c r="W157" s="289"/>
      <c r="X157" s="290"/>
      <c r="Y157" s="306">
        <f t="shared" si="85"/>
        <v>0</v>
      </c>
      <c r="Z157" s="307"/>
      <c r="AA157" s="308">
        <f t="shared" si="86"/>
        <v>0</v>
      </c>
    </row>
    <row r="158" spans="1:27" ht="27.6">
      <c r="A158" s="524"/>
      <c r="B158" s="788"/>
      <c r="C158" s="828"/>
      <c r="D158" s="637" t="s">
        <v>558</v>
      </c>
      <c r="E158" s="830" t="s">
        <v>552</v>
      </c>
      <c r="F158" s="637" t="s">
        <v>559</v>
      </c>
      <c r="G158" s="829">
        <v>32</v>
      </c>
      <c r="H158" s="817">
        <v>9</v>
      </c>
      <c r="I158" s="818">
        <v>9</v>
      </c>
      <c r="J158" s="819">
        <f t="shared" si="80"/>
        <v>1</v>
      </c>
      <c r="K158" s="820"/>
      <c r="L158" s="821">
        <f t="shared" si="87"/>
        <v>0.28125</v>
      </c>
      <c r="M158" s="261"/>
      <c r="N158" s="262"/>
      <c r="O158" s="263">
        <f t="shared" si="81"/>
        <v>0</v>
      </c>
      <c r="P158" s="266"/>
      <c r="Q158" s="283">
        <f t="shared" si="82"/>
        <v>0</v>
      </c>
      <c r="R158" s="294"/>
      <c r="S158" s="285"/>
      <c r="T158" s="286">
        <f t="shared" si="83"/>
        <v>0</v>
      </c>
      <c r="U158" s="292"/>
      <c r="V158" s="288">
        <f t="shared" si="88"/>
        <v>0</v>
      </c>
      <c r="W158" s="289"/>
      <c r="X158" s="290"/>
      <c r="Y158" s="306">
        <f t="shared" si="85"/>
        <v>0</v>
      </c>
      <c r="Z158" s="309"/>
      <c r="AA158" s="308">
        <f t="shared" si="86"/>
        <v>0</v>
      </c>
    </row>
    <row r="159" spans="1:27" ht="41.4">
      <c r="A159" s="524"/>
      <c r="B159" s="788"/>
      <c r="C159" s="828"/>
      <c r="D159" s="637" t="s">
        <v>560</v>
      </c>
      <c r="E159" s="640" t="s">
        <v>561</v>
      </c>
      <c r="F159" s="640" t="s">
        <v>562</v>
      </c>
      <c r="G159" s="816">
        <v>5</v>
      </c>
      <c r="H159" s="817">
        <v>0</v>
      </c>
      <c r="I159" s="818">
        <v>0</v>
      </c>
      <c r="J159" s="819">
        <f t="shared" si="80"/>
        <v>0</v>
      </c>
      <c r="K159" s="820"/>
      <c r="L159" s="821">
        <f t="shared" si="87"/>
        <v>0</v>
      </c>
      <c r="M159" s="261"/>
      <c r="N159" s="262"/>
      <c r="O159" s="263">
        <f t="shared" si="81"/>
        <v>0</v>
      </c>
      <c r="P159" s="264"/>
      <c r="Q159" s="283">
        <f t="shared" si="82"/>
        <v>0</v>
      </c>
      <c r="R159" s="294"/>
      <c r="S159" s="285"/>
      <c r="T159" s="286">
        <f t="shared" si="83"/>
        <v>0</v>
      </c>
      <c r="U159" s="287"/>
      <c r="V159" s="288">
        <f t="shared" si="88"/>
        <v>0</v>
      </c>
      <c r="W159" s="289"/>
      <c r="X159" s="290"/>
      <c r="Y159" s="306">
        <f t="shared" si="85"/>
        <v>0</v>
      </c>
      <c r="Z159" s="307"/>
      <c r="AA159" s="308">
        <f t="shared" si="86"/>
        <v>0</v>
      </c>
    </row>
    <row r="160" spans="1:27" ht="55.2" customHeight="1">
      <c r="A160" s="524"/>
      <c r="B160" s="788"/>
      <c r="C160" s="828"/>
      <c r="D160" s="637" t="s">
        <v>563</v>
      </c>
      <c r="E160" s="640" t="s">
        <v>564</v>
      </c>
      <c r="F160" s="637" t="s">
        <v>565</v>
      </c>
      <c r="G160" s="816">
        <v>2</v>
      </c>
      <c r="H160" s="817">
        <v>1</v>
      </c>
      <c r="I160" s="818">
        <v>1</v>
      </c>
      <c r="J160" s="819">
        <f t="shared" si="80"/>
        <v>1</v>
      </c>
      <c r="K160" s="820"/>
      <c r="L160" s="821">
        <f t="shared" si="87"/>
        <v>0.5</v>
      </c>
      <c r="M160" s="261"/>
      <c r="N160" s="262"/>
      <c r="O160" s="263">
        <f t="shared" si="81"/>
        <v>0</v>
      </c>
      <c r="P160" s="266"/>
      <c r="Q160" s="283">
        <f t="shared" si="82"/>
        <v>0</v>
      </c>
      <c r="R160" s="294"/>
      <c r="S160" s="285"/>
      <c r="T160" s="286">
        <f t="shared" si="83"/>
        <v>0</v>
      </c>
      <c r="U160" s="292"/>
      <c r="V160" s="288">
        <f t="shared" si="88"/>
        <v>0</v>
      </c>
      <c r="W160" s="289"/>
      <c r="X160" s="290"/>
      <c r="Y160" s="306">
        <f t="shared" si="85"/>
        <v>0</v>
      </c>
      <c r="Z160" s="309"/>
      <c r="AA160" s="308">
        <f t="shared" si="86"/>
        <v>0</v>
      </c>
    </row>
    <row r="161" spans="1:27" ht="96.6">
      <c r="A161" s="524"/>
      <c r="B161" s="788"/>
      <c r="C161" s="828"/>
      <c r="D161" s="637" t="s">
        <v>566</v>
      </c>
      <c r="E161" s="640" t="s">
        <v>567</v>
      </c>
      <c r="F161" s="640" t="s">
        <v>568</v>
      </c>
      <c r="G161" s="816" t="s">
        <v>528</v>
      </c>
      <c r="H161" s="831">
        <v>30</v>
      </c>
      <c r="I161" s="818">
        <v>30</v>
      </c>
      <c r="J161" s="819">
        <f t="shared" si="80"/>
        <v>1</v>
      </c>
      <c r="K161" s="820"/>
      <c r="L161" s="821">
        <f t="shared" si="87"/>
        <v>1</v>
      </c>
      <c r="M161" s="261"/>
      <c r="N161" s="262"/>
      <c r="O161" s="263">
        <f t="shared" si="81"/>
        <v>0</v>
      </c>
      <c r="P161" s="264"/>
      <c r="Q161" s="283">
        <f t="shared" si="82"/>
        <v>0</v>
      </c>
      <c r="R161" s="294"/>
      <c r="S161" s="285"/>
      <c r="T161" s="286">
        <f t="shared" si="83"/>
        <v>0</v>
      </c>
      <c r="U161" s="287"/>
      <c r="V161" s="288">
        <f t="shared" si="88"/>
        <v>0</v>
      </c>
      <c r="W161" s="289"/>
      <c r="X161" s="290"/>
      <c r="Y161" s="306">
        <f t="shared" si="85"/>
        <v>0</v>
      </c>
      <c r="Z161" s="307"/>
      <c r="AA161" s="308">
        <f t="shared" si="86"/>
        <v>0</v>
      </c>
    </row>
    <row r="162" spans="1:27" ht="41.4">
      <c r="A162" s="524"/>
      <c r="B162" s="788"/>
      <c r="C162" s="828"/>
      <c r="D162" s="637" t="s">
        <v>569</v>
      </c>
      <c r="E162" s="640" t="s">
        <v>570</v>
      </c>
      <c r="F162" s="637" t="s">
        <v>571</v>
      </c>
      <c r="G162" s="816" t="s">
        <v>528</v>
      </c>
      <c r="H162" s="817">
        <v>5</v>
      </c>
      <c r="I162" s="832">
        <v>5</v>
      </c>
      <c r="J162" s="819">
        <f t="shared" si="80"/>
        <v>1</v>
      </c>
      <c r="K162" s="820"/>
      <c r="L162" s="821">
        <f t="shared" si="87"/>
        <v>1</v>
      </c>
      <c r="M162" s="261"/>
      <c r="N162" s="262"/>
      <c r="O162" s="263">
        <f t="shared" si="81"/>
        <v>0</v>
      </c>
      <c r="P162" s="266"/>
      <c r="Q162" s="283">
        <f t="shared" si="82"/>
        <v>0</v>
      </c>
      <c r="R162" s="294"/>
      <c r="S162" s="285"/>
      <c r="T162" s="286">
        <f t="shared" si="83"/>
        <v>0</v>
      </c>
      <c r="U162" s="292"/>
      <c r="V162" s="288">
        <f t="shared" si="88"/>
        <v>0</v>
      </c>
      <c r="W162" s="289"/>
      <c r="X162" s="290"/>
      <c r="Y162" s="306">
        <f t="shared" si="85"/>
        <v>0</v>
      </c>
      <c r="Z162" s="309"/>
      <c r="AA162" s="308">
        <f t="shared" si="86"/>
        <v>0</v>
      </c>
    </row>
    <row r="163" spans="1:27" ht="27.6">
      <c r="A163" s="524"/>
      <c r="B163" s="788"/>
      <c r="C163" s="828"/>
      <c r="D163" s="637" t="s">
        <v>572</v>
      </c>
      <c r="E163" s="640" t="s">
        <v>552</v>
      </c>
      <c r="F163" s="637" t="s">
        <v>573</v>
      </c>
      <c r="G163" s="833">
        <v>6</v>
      </c>
      <c r="H163" s="817">
        <v>6</v>
      </c>
      <c r="I163" s="818"/>
      <c r="J163" s="819">
        <f t="shared" si="80"/>
        <v>0</v>
      </c>
      <c r="K163" s="820"/>
      <c r="L163" s="821">
        <f t="shared" si="87"/>
        <v>1</v>
      </c>
      <c r="M163" s="261"/>
      <c r="N163" s="262"/>
      <c r="O163" s="263">
        <f t="shared" si="81"/>
        <v>0</v>
      </c>
      <c r="P163" s="266"/>
      <c r="Q163" s="283">
        <f t="shared" si="82"/>
        <v>0</v>
      </c>
      <c r="R163" s="294"/>
      <c r="S163" s="285"/>
      <c r="T163" s="286">
        <f t="shared" si="83"/>
        <v>0</v>
      </c>
      <c r="U163" s="292"/>
      <c r="V163" s="288">
        <f>IFERROR(IF(#REF!="Según demanda",R163/S163,R163/G163),0)</f>
        <v>0</v>
      </c>
      <c r="W163" s="289"/>
      <c r="X163" s="290"/>
      <c r="Y163" s="306">
        <f t="shared" si="85"/>
        <v>0</v>
      </c>
      <c r="Z163" s="309"/>
      <c r="AA163" s="308">
        <f t="shared" si="86"/>
        <v>0</v>
      </c>
    </row>
    <row r="164" spans="1:27" ht="41.4">
      <c r="A164" s="524"/>
      <c r="B164" s="825"/>
      <c r="C164" s="828"/>
      <c r="D164" s="640" t="s">
        <v>574</v>
      </c>
      <c r="E164" s="640" t="s">
        <v>575</v>
      </c>
      <c r="F164" s="637" t="s">
        <v>571</v>
      </c>
      <c r="G164" s="816" t="s">
        <v>528</v>
      </c>
      <c r="H164" s="817">
        <v>11</v>
      </c>
      <c r="I164" s="818">
        <v>11</v>
      </c>
      <c r="J164" s="819">
        <f t="shared" si="80"/>
        <v>1</v>
      </c>
      <c r="K164" s="820"/>
      <c r="L164" s="821">
        <f t="shared" si="87"/>
        <v>1</v>
      </c>
      <c r="M164" s="261"/>
      <c r="N164" s="262"/>
      <c r="O164" s="263">
        <f t="shared" si="81"/>
        <v>0</v>
      </c>
      <c r="P164" s="266"/>
      <c r="Q164" s="283">
        <f t="shared" si="82"/>
        <v>0</v>
      </c>
      <c r="R164" s="294"/>
      <c r="S164" s="285"/>
      <c r="T164" s="286">
        <f t="shared" si="83"/>
        <v>0</v>
      </c>
      <c r="U164" s="292"/>
      <c r="V164" s="288">
        <f>IFERROR(IF(#REF!="Según demanda",R164/S164,R164/G164),0)</f>
        <v>0</v>
      </c>
      <c r="W164" s="289"/>
      <c r="X164" s="290"/>
      <c r="Y164" s="306">
        <f t="shared" si="85"/>
        <v>0</v>
      </c>
      <c r="Z164" s="309"/>
      <c r="AA164" s="308">
        <f t="shared" si="86"/>
        <v>0</v>
      </c>
    </row>
    <row r="165" spans="1:27" ht="41.4" customHeight="1">
      <c r="A165" s="524"/>
      <c r="B165" s="827" t="s">
        <v>543</v>
      </c>
      <c r="C165" s="828" t="s">
        <v>1174</v>
      </c>
      <c r="D165" s="640" t="s">
        <v>576</v>
      </c>
      <c r="E165" s="640" t="s">
        <v>577</v>
      </c>
      <c r="F165" s="637" t="s">
        <v>571</v>
      </c>
      <c r="G165" s="816" t="s">
        <v>528</v>
      </c>
      <c r="H165" s="817">
        <v>5</v>
      </c>
      <c r="I165" s="818">
        <v>5</v>
      </c>
      <c r="J165" s="819">
        <f t="shared" si="80"/>
        <v>1</v>
      </c>
      <c r="K165" s="820" t="s">
        <v>1175</v>
      </c>
      <c r="L165" s="821">
        <f t="shared" si="87"/>
        <v>1</v>
      </c>
      <c r="M165" s="261"/>
      <c r="N165" s="262"/>
      <c r="O165" s="263">
        <f t="shared" si="81"/>
        <v>0</v>
      </c>
      <c r="P165" s="264"/>
      <c r="Q165" s="283">
        <f t="shared" si="82"/>
        <v>0</v>
      </c>
      <c r="R165" s="294"/>
      <c r="S165" s="285"/>
      <c r="T165" s="286">
        <f t="shared" si="83"/>
        <v>0</v>
      </c>
      <c r="U165" s="287"/>
      <c r="V165" s="288">
        <f>IFERROR(IF(#REF!="Según demanda",R165/S165,R165/G165),0)</f>
        <v>0</v>
      </c>
      <c r="W165" s="289"/>
      <c r="X165" s="290"/>
      <c r="Y165" s="306">
        <f t="shared" si="85"/>
        <v>0</v>
      </c>
      <c r="Z165" s="307"/>
      <c r="AA165" s="308">
        <f t="shared" si="86"/>
        <v>0</v>
      </c>
    </row>
    <row r="166" spans="1:27" ht="27.6">
      <c r="A166" s="524"/>
      <c r="B166" s="825"/>
      <c r="C166" s="828"/>
      <c r="D166" s="640" t="s">
        <v>578</v>
      </c>
      <c r="E166" s="640" t="s">
        <v>552</v>
      </c>
      <c r="F166" s="637" t="s">
        <v>579</v>
      </c>
      <c r="G166" s="816" t="s">
        <v>528</v>
      </c>
      <c r="H166" s="817">
        <v>3</v>
      </c>
      <c r="I166" s="818">
        <v>3</v>
      </c>
      <c r="J166" s="819">
        <f t="shared" si="80"/>
        <v>1</v>
      </c>
      <c r="K166" s="820" t="s">
        <v>1176</v>
      </c>
      <c r="L166" s="821">
        <f t="shared" si="87"/>
        <v>1</v>
      </c>
      <c r="M166" s="261"/>
      <c r="N166" s="262"/>
      <c r="O166" s="263">
        <f t="shared" si="81"/>
        <v>0</v>
      </c>
      <c r="P166" s="266"/>
      <c r="Q166" s="283">
        <f t="shared" si="82"/>
        <v>0</v>
      </c>
      <c r="R166" s="294"/>
      <c r="S166" s="285"/>
      <c r="T166" s="286">
        <f t="shared" si="83"/>
        <v>0</v>
      </c>
      <c r="U166" s="292"/>
      <c r="V166" s="288">
        <f>IFERROR(IF(#REF!="Según demanda",R166/S166,R166/G166),0)</f>
        <v>0</v>
      </c>
      <c r="W166" s="289"/>
      <c r="X166" s="290"/>
      <c r="Y166" s="306">
        <f t="shared" si="85"/>
        <v>0</v>
      </c>
      <c r="Z166" s="309"/>
      <c r="AA166" s="308">
        <f t="shared" si="86"/>
        <v>0</v>
      </c>
    </row>
    <row r="167" spans="1:27" ht="82.8" customHeight="1">
      <c r="A167" s="524"/>
      <c r="B167" s="834" t="s">
        <v>543</v>
      </c>
      <c r="C167" s="835" t="s">
        <v>1177</v>
      </c>
      <c r="D167" s="637" t="s">
        <v>580</v>
      </c>
      <c r="E167" s="640" t="s">
        <v>581</v>
      </c>
      <c r="F167" s="637" t="s">
        <v>582</v>
      </c>
      <c r="G167" s="816">
        <v>12</v>
      </c>
      <c r="H167" s="817">
        <v>3</v>
      </c>
      <c r="I167" s="818">
        <v>3</v>
      </c>
      <c r="J167" s="819">
        <f t="shared" si="80"/>
        <v>1</v>
      </c>
      <c r="K167" s="820"/>
      <c r="L167" s="821"/>
      <c r="M167" s="261"/>
      <c r="N167" s="262"/>
      <c r="O167" s="263"/>
      <c r="P167" s="266"/>
      <c r="Q167" s="283"/>
      <c r="R167" s="294"/>
      <c r="S167" s="285"/>
      <c r="T167" s="286"/>
      <c r="U167" s="292"/>
      <c r="V167" s="288"/>
      <c r="W167" s="289"/>
      <c r="X167" s="290"/>
      <c r="Y167" s="306"/>
      <c r="Z167" s="309"/>
      <c r="AA167" s="308"/>
    </row>
    <row r="168" spans="1:27" ht="41.4" customHeight="1">
      <c r="A168" s="524"/>
      <c r="B168" s="827" t="s">
        <v>583</v>
      </c>
      <c r="C168" s="828" t="s">
        <v>1178</v>
      </c>
      <c r="D168" s="637" t="s">
        <v>584</v>
      </c>
      <c r="E168" s="640" t="s">
        <v>575</v>
      </c>
      <c r="F168" s="637" t="s">
        <v>585</v>
      </c>
      <c r="G168" s="816" t="s">
        <v>528</v>
      </c>
      <c r="H168" s="817">
        <v>6</v>
      </c>
      <c r="I168" s="818">
        <v>6</v>
      </c>
      <c r="J168" s="819">
        <f t="shared" si="80"/>
        <v>1</v>
      </c>
      <c r="K168" s="820"/>
      <c r="L168" s="821">
        <f t="shared" si="87"/>
        <v>1</v>
      </c>
      <c r="M168" s="265"/>
      <c r="N168" s="262"/>
      <c r="O168" s="263">
        <f t="shared" si="81"/>
        <v>0</v>
      </c>
      <c r="P168" s="264"/>
      <c r="Q168" s="283">
        <f t="shared" si="82"/>
        <v>0</v>
      </c>
      <c r="R168" s="291"/>
      <c r="S168" s="285"/>
      <c r="T168" s="286">
        <f t="shared" si="83"/>
        <v>0</v>
      </c>
      <c r="U168" s="287"/>
      <c r="V168" s="288">
        <f>IFERROR(IF(#REF!="Según demanda",R168/S168,R168/G168),0)</f>
        <v>0</v>
      </c>
      <c r="W168" s="289"/>
      <c r="X168" s="290"/>
      <c r="Y168" s="306">
        <f t="shared" si="85"/>
        <v>0</v>
      </c>
      <c r="Z168" s="307"/>
      <c r="AA168" s="308">
        <f t="shared" si="86"/>
        <v>0</v>
      </c>
    </row>
    <row r="169" spans="1:27" ht="96.6" customHeight="1">
      <c r="A169" s="524"/>
      <c r="B169" s="788"/>
      <c r="C169" s="828"/>
      <c r="D169" s="637" t="s">
        <v>586</v>
      </c>
      <c r="E169" s="640" t="s">
        <v>575</v>
      </c>
      <c r="F169" s="637" t="s">
        <v>571</v>
      </c>
      <c r="G169" s="816" t="s">
        <v>528</v>
      </c>
      <c r="H169" s="817">
        <v>39</v>
      </c>
      <c r="I169" s="818">
        <v>39</v>
      </c>
      <c r="J169" s="819">
        <f t="shared" si="80"/>
        <v>1</v>
      </c>
      <c r="K169" s="820"/>
      <c r="L169" s="821">
        <f t="shared" si="87"/>
        <v>1</v>
      </c>
      <c r="M169" s="265"/>
      <c r="N169" s="262"/>
      <c r="O169" s="263">
        <f t="shared" si="81"/>
        <v>0</v>
      </c>
      <c r="P169" s="266"/>
      <c r="Q169" s="283">
        <f t="shared" si="82"/>
        <v>0</v>
      </c>
      <c r="R169" s="291"/>
      <c r="S169" s="285"/>
      <c r="T169" s="286">
        <f t="shared" si="83"/>
        <v>0</v>
      </c>
      <c r="U169" s="292"/>
      <c r="V169" s="288">
        <f>IFERROR(IF(#REF!="Según demanda",R169/S169,R169/G169),0)</f>
        <v>0</v>
      </c>
      <c r="W169" s="289"/>
      <c r="X169" s="290"/>
      <c r="Y169" s="306">
        <f t="shared" si="85"/>
        <v>0</v>
      </c>
      <c r="Z169" s="309"/>
      <c r="AA169" s="308">
        <f t="shared" si="86"/>
        <v>0</v>
      </c>
    </row>
    <row r="170" spans="1:27" ht="55.2" customHeight="1">
      <c r="A170" s="524"/>
      <c r="B170" s="836" t="s">
        <v>587</v>
      </c>
      <c r="C170" s="837" t="s">
        <v>1179</v>
      </c>
      <c r="D170" s="640" t="s">
        <v>588</v>
      </c>
      <c r="E170" s="640" t="s">
        <v>589</v>
      </c>
      <c r="F170" s="637" t="s">
        <v>590</v>
      </c>
      <c r="G170" s="829">
        <v>80</v>
      </c>
      <c r="H170" s="838">
        <v>30</v>
      </c>
      <c r="I170" s="839">
        <v>20</v>
      </c>
      <c r="J170" s="819">
        <f t="shared" si="80"/>
        <v>1.5</v>
      </c>
      <c r="K170" s="813"/>
      <c r="L170" s="821">
        <f t="shared" si="87"/>
        <v>0.375</v>
      </c>
      <c r="M170" s="267"/>
      <c r="N170" s="268"/>
      <c r="O170" s="263">
        <f t="shared" si="81"/>
        <v>0</v>
      </c>
      <c r="P170" s="264"/>
      <c r="Q170" s="283">
        <f t="shared" si="82"/>
        <v>0</v>
      </c>
      <c r="R170" s="295"/>
      <c r="S170" s="292"/>
      <c r="T170" s="286">
        <f t="shared" si="83"/>
        <v>0</v>
      </c>
      <c r="U170" s="287"/>
      <c r="V170" s="288">
        <f>IFERROR(IF(#REF!="Según demanda",R170/S170,R170/G170),0)</f>
        <v>0</v>
      </c>
      <c r="W170" s="289"/>
      <c r="X170" s="296"/>
      <c r="Y170" s="306">
        <f t="shared" si="85"/>
        <v>0</v>
      </c>
      <c r="Z170" s="307"/>
      <c r="AA170" s="308">
        <f t="shared" si="86"/>
        <v>0</v>
      </c>
    </row>
    <row r="171" spans="1:27" ht="55.2" customHeight="1">
      <c r="A171" s="524"/>
      <c r="B171" s="836" t="s">
        <v>587</v>
      </c>
      <c r="C171" s="840"/>
      <c r="D171" s="841" t="s">
        <v>591</v>
      </c>
      <c r="E171" s="640" t="s">
        <v>592</v>
      </c>
      <c r="F171" s="637" t="s">
        <v>593</v>
      </c>
      <c r="G171" s="842">
        <v>1000</v>
      </c>
      <c r="H171" s="838">
        <v>296</v>
      </c>
      <c r="I171" s="839">
        <v>250</v>
      </c>
      <c r="J171" s="819">
        <f t="shared" si="80"/>
        <v>1.1839999999999999</v>
      </c>
      <c r="K171" s="813"/>
      <c r="L171" s="821">
        <f t="shared" si="87"/>
        <v>0.29599999999999999</v>
      </c>
      <c r="M171" s="267"/>
      <c r="N171" s="268"/>
      <c r="O171" s="263">
        <f t="shared" si="81"/>
        <v>0</v>
      </c>
      <c r="P171" s="266"/>
      <c r="Q171" s="283">
        <f t="shared" si="82"/>
        <v>0</v>
      </c>
      <c r="R171" s="295"/>
      <c r="S171" s="292"/>
      <c r="T171" s="286">
        <f t="shared" si="83"/>
        <v>0</v>
      </c>
      <c r="U171" s="292"/>
      <c r="V171" s="288">
        <f>IFERROR(IF(#REF!="Según demanda",R171/S171,R171/G171),0)</f>
        <v>0</v>
      </c>
      <c r="W171" s="289"/>
      <c r="X171" s="296"/>
      <c r="Y171" s="306">
        <f t="shared" si="85"/>
        <v>0</v>
      </c>
      <c r="Z171" s="309"/>
      <c r="AA171" s="308">
        <f t="shared" si="86"/>
        <v>0</v>
      </c>
    </row>
    <row r="172" spans="1:27" ht="41.4">
      <c r="A172" s="524"/>
      <c r="B172" s="836" t="s">
        <v>587</v>
      </c>
      <c r="C172" s="840"/>
      <c r="D172" s="841" t="s">
        <v>594</v>
      </c>
      <c r="E172" s="640" t="s">
        <v>595</v>
      </c>
      <c r="F172" s="637" t="s">
        <v>596</v>
      </c>
      <c r="G172" s="842">
        <v>60</v>
      </c>
      <c r="H172" s="838">
        <v>5</v>
      </c>
      <c r="I172" s="839">
        <v>10</v>
      </c>
      <c r="J172" s="819">
        <f t="shared" si="80"/>
        <v>0.5</v>
      </c>
      <c r="K172" s="813"/>
      <c r="L172" s="821">
        <f t="shared" si="87"/>
        <v>8.3333333333333329E-2</v>
      </c>
      <c r="M172" s="267"/>
      <c r="N172" s="268"/>
      <c r="O172" s="263">
        <f t="shared" si="81"/>
        <v>0</v>
      </c>
      <c r="P172" s="264"/>
      <c r="Q172" s="283">
        <f t="shared" si="82"/>
        <v>0</v>
      </c>
      <c r="R172" s="295"/>
      <c r="S172" s="292"/>
      <c r="T172" s="286">
        <f t="shared" si="83"/>
        <v>0</v>
      </c>
      <c r="U172" s="287"/>
      <c r="V172" s="288">
        <f>IFERROR(IF(#REF!="Según demanda",R172/S172,R172/G172),0)</f>
        <v>0</v>
      </c>
      <c r="W172" s="289"/>
      <c r="X172" s="296"/>
      <c r="Y172" s="306">
        <f t="shared" si="85"/>
        <v>0</v>
      </c>
      <c r="Z172" s="307"/>
      <c r="AA172" s="308">
        <f t="shared" si="86"/>
        <v>0</v>
      </c>
    </row>
    <row r="173" spans="1:27" ht="96.6" customHeight="1">
      <c r="A173" s="524"/>
      <c r="B173" s="836" t="s">
        <v>587</v>
      </c>
      <c r="C173" s="840"/>
      <c r="D173" s="841" t="s">
        <v>597</v>
      </c>
      <c r="E173" s="640" t="s">
        <v>598</v>
      </c>
      <c r="F173" s="637" t="s">
        <v>599</v>
      </c>
      <c r="G173" s="842">
        <v>296</v>
      </c>
      <c r="H173" s="838">
        <v>70</v>
      </c>
      <c r="I173" s="839">
        <v>56</v>
      </c>
      <c r="J173" s="819">
        <f t="shared" si="80"/>
        <v>1.25</v>
      </c>
      <c r="K173" s="813"/>
      <c r="L173" s="821">
        <f t="shared" si="87"/>
        <v>0.23648648648648649</v>
      </c>
      <c r="M173" s="267"/>
      <c r="N173" s="268"/>
      <c r="O173" s="263">
        <f t="shared" si="81"/>
        <v>0</v>
      </c>
      <c r="P173" s="266"/>
      <c r="Q173" s="283">
        <f t="shared" si="82"/>
        <v>0</v>
      </c>
      <c r="R173" s="295"/>
      <c r="S173" s="292"/>
      <c r="T173" s="286">
        <f t="shared" si="83"/>
        <v>0</v>
      </c>
      <c r="U173" s="292"/>
      <c r="V173" s="288">
        <f>IFERROR(IF(#REF!="Según demanda",R173/S173,R173/G173),0)</f>
        <v>0</v>
      </c>
      <c r="W173" s="289"/>
      <c r="X173" s="296"/>
      <c r="Y173" s="306">
        <f t="shared" si="85"/>
        <v>0</v>
      </c>
      <c r="Z173" s="309"/>
      <c r="AA173" s="308">
        <f t="shared" si="86"/>
        <v>0</v>
      </c>
    </row>
    <row r="174" spans="1:27" ht="27.6">
      <c r="A174" s="524"/>
      <c r="B174" s="836" t="s">
        <v>587</v>
      </c>
      <c r="C174" s="840"/>
      <c r="D174" s="841" t="s">
        <v>600</v>
      </c>
      <c r="E174" s="640" t="s">
        <v>601</v>
      </c>
      <c r="F174" s="637" t="s">
        <v>599</v>
      </c>
      <c r="G174" s="842">
        <v>100</v>
      </c>
      <c r="H174" s="838">
        <v>12</v>
      </c>
      <c r="I174" s="839">
        <v>20</v>
      </c>
      <c r="J174" s="819">
        <f t="shared" si="80"/>
        <v>0.6</v>
      </c>
      <c r="K174" s="813"/>
      <c r="L174" s="821">
        <f t="shared" si="87"/>
        <v>0.12</v>
      </c>
      <c r="M174" s="267"/>
      <c r="N174" s="268"/>
      <c r="O174" s="263">
        <f t="shared" si="81"/>
        <v>0</v>
      </c>
      <c r="P174" s="264"/>
      <c r="Q174" s="283">
        <f t="shared" si="82"/>
        <v>0</v>
      </c>
      <c r="R174" s="295"/>
      <c r="S174" s="292"/>
      <c r="T174" s="286">
        <f t="shared" si="83"/>
        <v>0</v>
      </c>
      <c r="U174" s="287"/>
      <c r="V174" s="288">
        <f t="shared" ref="V174:V192" si="89">IFERROR(IF(G220="Según demanda",R174/S174,R174/G174),0)</f>
        <v>0</v>
      </c>
      <c r="W174" s="289"/>
      <c r="X174" s="296"/>
      <c r="Y174" s="306">
        <f t="shared" si="85"/>
        <v>0</v>
      </c>
      <c r="Z174" s="307"/>
      <c r="AA174" s="308">
        <f t="shared" si="86"/>
        <v>0</v>
      </c>
    </row>
    <row r="175" spans="1:27" ht="41.4">
      <c r="A175" s="524"/>
      <c r="B175" s="836" t="s">
        <v>587</v>
      </c>
      <c r="C175" s="840"/>
      <c r="D175" s="841" t="s">
        <v>602</v>
      </c>
      <c r="E175" s="640" t="s">
        <v>601</v>
      </c>
      <c r="F175" s="637" t="s">
        <v>599</v>
      </c>
      <c r="G175" s="842">
        <v>15</v>
      </c>
      <c r="H175" s="838">
        <v>4</v>
      </c>
      <c r="I175" s="839">
        <v>4</v>
      </c>
      <c r="J175" s="819">
        <f t="shared" si="80"/>
        <v>1</v>
      </c>
      <c r="K175" s="813"/>
      <c r="L175" s="821">
        <f t="shared" si="87"/>
        <v>0.26666666666666666</v>
      </c>
      <c r="M175" s="267"/>
      <c r="N175" s="268"/>
      <c r="O175" s="263">
        <f t="shared" si="81"/>
        <v>0</v>
      </c>
      <c r="P175" s="266"/>
      <c r="Q175" s="283">
        <f t="shared" si="82"/>
        <v>0</v>
      </c>
      <c r="R175" s="295"/>
      <c r="S175" s="292"/>
      <c r="T175" s="286">
        <f t="shared" si="83"/>
        <v>0</v>
      </c>
      <c r="U175" s="292"/>
      <c r="V175" s="288">
        <f t="shared" si="89"/>
        <v>0</v>
      </c>
      <c r="W175" s="289"/>
      <c r="X175" s="296"/>
      <c r="Y175" s="306">
        <f t="shared" si="85"/>
        <v>0</v>
      </c>
      <c r="Z175" s="309"/>
      <c r="AA175" s="308">
        <f t="shared" si="86"/>
        <v>0</v>
      </c>
    </row>
    <row r="176" spans="1:27" ht="82.8">
      <c r="A176" s="524"/>
      <c r="B176" s="836" t="s">
        <v>587</v>
      </c>
      <c r="C176" s="840"/>
      <c r="D176" s="841" t="s">
        <v>603</v>
      </c>
      <c r="E176" s="640" t="s">
        <v>604</v>
      </c>
      <c r="F176" s="637" t="s">
        <v>605</v>
      </c>
      <c r="G176" s="842">
        <v>500</v>
      </c>
      <c r="H176" s="838">
        <v>133</v>
      </c>
      <c r="I176" s="839">
        <v>100</v>
      </c>
      <c r="J176" s="819">
        <f t="shared" si="80"/>
        <v>1.33</v>
      </c>
      <c r="K176" s="813"/>
      <c r="L176" s="821">
        <f t="shared" si="87"/>
        <v>0.26600000000000001</v>
      </c>
      <c r="M176" s="267"/>
      <c r="N176" s="268"/>
      <c r="O176" s="263">
        <f t="shared" si="81"/>
        <v>0</v>
      </c>
      <c r="P176" s="264"/>
      <c r="Q176" s="283">
        <f t="shared" si="82"/>
        <v>0</v>
      </c>
      <c r="R176" s="295"/>
      <c r="S176" s="292"/>
      <c r="T176" s="286">
        <f t="shared" si="83"/>
        <v>0</v>
      </c>
      <c r="U176" s="287"/>
      <c r="V176" s="288">
        <f t="shared" si="89"/>
        <v>0</v>
      </c>
      <c r="W176" s="289"/>
      <c r="X176" s="296"/>
      <c r="Y176" s="306">
        <f t="shared" si="85"/>
        <v>0</v>
      </c>
      <c r="Z176" s="307"/>
      <c r="AA176" s="308">
        <f t="shared" si="86"/>
        <v>0</v>
      </c>
    </row>
    <row r="177" spans="1:27" ht="69">
      <c r="A177" s="524"/>
      <c r="B177" s="836" t="s">
        <v>587</v>
      </c>
      <c r="C177" s="840"/>
      <c r="D177" s="841" t="s">
        <v>606</v>
      </c>
      <c r="E177" s="640" t="s">
        <v>607</v>
      </c>
      <c r="F177" s="637" t="s">
        <v>608</v>
      </c>
      <c r="G177" s="842">
        <v>40</v>
      </c>
      <c r="H177" s="838">
        <v>33</v>
      </c>
      <c r="I177" s="839">
        <v>10</v>
      </c>
      <c r="J177" s="819">
        <f t="shared" si="80"/>
        <v>3.3</v>
      </c>
      <c r="K177" s="813"/>
      <c r="L177" s="821">
        <f t="shared" si="87"/>
        <v>0.82499999999999996</v>
      </c>
      <c r="M177" s="267"/>
      <c r="N177" s="268"/>
      <c r="O177" s="263">
        <f t="shared" si="81"/>
        <v>0</v>
      </c>
      <c r="P177" s="266"/>
      <c r="Q177" s="283">
        <f t="shared" si="82"/>
        <v>0</v>
      </c>
      <c r="R177" s="295"/>
      <c r="S177" s="292"/>
      <c r="T177" s="286">
        <f t="shared" si="83"/>
        <v>0</v>
      </c>
      <c r="U177" s="292"/>
      <c r="V177" s="288">
        <f t="shared" si="89"/>
        <v>0</v>
      </c>
      <c r="W177" s="289"/>
      <c r="X177" s="296"/>
      <c r="Y177" s="306">
        <f t="shared" si="85"/>
        <v>0</v>
      </c>
      <c r="Z177" s="309"/>
      <c r="AA177" s="308">
        <f t="shared" si="86"/>
        <v>0</v>
      </c>
    </row>
    <row r="178" spans="1:27" ht="55.2">
      <c r="A178" s="524"/>
      <c r="B178" s="836" t="s">
        <v>587</v>
      </c>
      <c r="C178" s="840"/>
      <c r="D178" s="841" t="s">
        <v>609</v>
      </c>
      <c r="E178" s="640" t="s">
        <v>610</v>
      </c>
      <c r="F178" s="637" t="s">
        <v>611</v>
      </c>
      <c r="G178" s="842">
        <v>400</v>
      </c>
      <c r="H178" s="838">
        <v>252</v>
      </c>
      <c r="I178" s="839">
        <v>100</v>
      </c>
      <c r="J178" s="819">
        <f t="shared" si="80"/>
        <v>2.52</v>
      </c>
      <c r="K178" s="813"/>
      <c r="L178" s="821">
        <f t="shared" si="87"/>
        <v>0.63</v>
      </c>
      <c r="M178" s="267"/>
      <c r="N178" s="268"/>
      <c r="O178" s="263">
        <f t="shared" si="81"/>
        <v>0</v>
      </c>
      <c r="P178" s="264"/>
      <c r="Q178" s="283">
        <f t="shared" si="82"/>
        <v>0</v>
      </c>
      <c r="R178" s="295"/>
      <c r="S178" s="292"/>
      <c r="T178" s="286">
        <f t="shared" si="83"/>
        <v>0</v>
      </c>
      <c r="U178" s="287"/>
      <c r="V178" s="288">
        <f t="shared" si="89"/>
        <v>0</v>
      </c>
      <c r="W178" s="289"/>
      <c r="X178" s="296"/>
      <c r="Y178" s="306">
        <f t="shared" si="85"/>
        <v>0</v>
      </c>
      <c r="Z178" s="307"/>
      <c r="AA178" s="308">
        <f t="shared" si="86"/>
        <v>0</v>
      </c>
    </row>
    <row r="179" spans="1:27" ht="55.2" customHeight="1">
      <c r="A179" s="524"/>
      <c r="B179" s="836" t="s">
        <v>587</v>
      </c>
      <c r="C179" s="840"/>
      <c r="D179" s="841" t="s">
        <v>612</v>
      </c>
      <c r="E179" s="640" t="s">
        <v>613</v>
      </c>
      <c r="F179" s="637" t="s">
        <v>614</v>
      </c>
      <c r="G179" s="842">
        <v>100</v>
      </c>
      <c r="H179" s="838">
        <v>10</v>
      </c>
      <c r="I179" s="839">
        <v>20</v>
      </c>
      <c r="J179" s="819">
        <f t="shared" si="80"/>
        <v>0.5</v>
      </c>
      <c r="K179" s="813"/>
      <c r="L179" s="821">
        <f t="shared" si="87"/>
        <v>0.1</v>
      </c>
      <c r="M179" s="267"/>
      <c r="N179" s="268"/>
      <c r="O179" s="263">
        <f t="shared" si="81"/>
        <v>0</v>
      </c>
      <c r="P179" s="266"/>
      <c r="Q179" s="283">
        <f t="shared" si="82"/>
        <v>0</v>
      </c>
      <c r="R179" s="295"/>
      <c r="S179" s="292"/>
      <c r="T179" s="286">
        <f t="shared" si="83"/>
        <v>0</v>
      </c>
      <c r="U179" s="292"/>
      <c r="V179" s="288">
        <f t="shared" si="89"/>
        <v>0</v>
      </c>
      <c r="W179" s="289"/>
      <c r="X179" s="296"/>
      <c r="Y179" s="306">
        <f t="shared" si="85"/>
        <v>0</v>
      </c>
      <c r="Z179" s="309"/>
      <c r="AA179" s="308">
        <f t="shared" si="86"/>
        <v>0</v>
      </c>
    </row>
    <row r="180" spans="1:27" ht="110.4">
      <c r="A180" s="524"/>
      <c r="B180" s="836" t="s">
        <v>587</v>
      </c>
      <c r="C180" s="840"/>
      <c r="D180" s="640" t="s">
        <v>615</v>
      </c>
      <c r="E180" s="640" t="s">
        <v>616</v>
      </c>
      <c r="F180" s="637" t="s">
        <v>617</v>
      </c>
      <c r="G180" s="842">
        <v>100</v>
      </c>
      <c r="H180" s="838">
        <v>7</v>
      </c>
      <c r="I180" s="839">
        <v>0</v>
      </c>
      <c r="J180" s="819">
        <f t="shared" si="80"/>
        <v>0</v>
      </c>
      <c r="K180" s="813"/>
      <c r="L180" s="821">
        <f t="shared" si="87"/>
        <v>7.0000000000000007E-2</v>
      </c>
      <c r="M180" s="267"/>
      <c r="N180" s="268"/>
      <c r="O180" s="263">
        <f t="shared" si="81"/>
        <v>0</v>
      </c>
      <c r="P180" s="264"/>
      <c r="Q180" s="283">
        <f t="shared" si="82"/>
        <v>0</v>
      </c>
      <c r="R180" s="295"/>
      <c r="S180" s="292"/>
      <c r="T180" s="286">
        <f t="shared" si="83"/>
        <v>0</v>
      </c>
      <c r="U180" s="287"/>
      <c r="V180" s="288">
        <f t="shared" si="89"/>
        <v>0</v>
      </c>
      <c r="W180" s="289"/>
      <c r="X180" s="296"/>
      <c r="Y180" s="306">
        <f t="shared" si="85"/>
        <v>0</v>
      </c>
      <c r="Z180" s="307"/>
      <c r="AA180" s="308">
        <f t="shared" si="86"/>
        <v>0</v>
      </c>
    </row>
    <row r="181" spans="1:27" ht="110.4" customHeight="1">
      <c r="A181" s="524"/>
      <c r="B181" s="836" t="s">
        <v>587</v>
      </c>
      <c r="C181" s="840"/>
      <c r="D181" s="841" t="s">
        <v>618</v>
      </c>
      <c r="E181" s="640" t="s">
        <v>619</v>
      </c>
      <c r="F181" s="843" t="s">
        <v>620</v>
      </c>
      <c r="G181" s="842">
        <v>100</v>
      </c>
      <c r="H181" s="838">
        <v>0</v>
      </c>
      <c r="I181" s="839">
        <v>0</v>
      </c>
      <c r="J181" s="819">
        <f t="shared" si="80"/>
        <v>0</v>
      </c>
      <c r="K181" s="813"/>
      <c r="L181" s="821">
        <f t="shared" si="87"/>
        <v>0</v>
      </c>
      <c r="M181" s="267"/>
      <c r="N181" s="268"/>
      <c r="O181" s="263">
        <f t="shared" si="81"/>
        <v>0</v>
      </c>
      <c r="P181" s="266"/>
      <c r="Q181" s="283">
        <f t="shared" si="82"/>
        <v>0</v>
      </c>
      <c r="R181" s="295"/>
      <c r="S181" s="292"/>
      <c r="T181" s="286">
        <f t="shared" si="83"/>
        <v>0</v>
      </c>
      <c r="U181" s="292"/>
      <c r="V181" s="288">
        <f t="shared" si="89"/>
        <v>0</v>
      </c>
      <c r="W181" s="289"/>
      <c r="X181" s="296"/>
      <c r="Y181" s="306">
        <f t="shared" si="85"/>
        <v>0</v>
      </c>
      <c r="Z181" s="309"/>
      <c r="AA181" s="308">
        <f t="shared" si="86"/>
        <v>0</v>
      </c>
    </row>
    <row r="182" spans="1:27" ht="30" customHeight="1">
      <c r="A182" s="524"/>
      <c r="B182" s="836" t="s">
        <v>587</v>
      </c>
      <c r="C182" s="840"/>
      <c r="D182" s="841" t="s">
        <v>621</v>
      </c>
      <c r="E182" s="640" t="s">
        <v>622</v>
      </c>
      <c r="F182" s="843" t="s">
        <v>623</v>
      </c>
      <c r="G182" s="842">
        <v>250</v>
      </c>
      <c r="H182" s="838">
        <v>113</v>
      </c>
      <c r="I182" s="839">
        <v>50</v>
      </c>
      <c r="J182" s="819">
        <f t="shared" si="80"/>
        <v>2.2599999999999998</v>
      </c>
      <c r="K182" s="813"/>
      <c r="L182" s="821">
        <f t="shared" si="87"/>
        <v>0.45200000000000001</v>
      </c>
      <c r="M182" s="267"/>
      <c r="N182" s="268"/>
      <c r="O182" s="263">
        <f t="shared" si="81"/>
        <v>0</v>
      </c>
      <c r="P182" s="264"/>
      <c r="Q182" s="283">
        <f t="shared" si="82"/>
        <v>0</v>
      </c>
      <c r="R182" s="295"/>
      <c r="S182" s="292"/>
      <c r="T182" s="286">
        <f t="shared" si="83"/>
        <v>0</v>
      </c>
      <c r="U182" s="287"/>
      <c r="V182" s="288">
        <f t="shared" si="89"/>
        <v>0</v>
      </c>
      <c r="W182" s="289"/>
      <c r="X182" s="296"/>
      <c r="Y182" s="306">
        <f t="shared" si="85"/>
        <v>0</v>
      </c>
      <c r="Z182" s="307"/>
      <c r="AA182" s="308">
        <f t="shared" si="86"/>
        <v>0</v>
      </c>
    </row>
    <row r="183" spans="1:27" ht="55.2">
      <c r="A183" s="524"/>
      <c r="B183" s="836" t="s">
        <v>587</v>
      </c>
      <c r="C183" s="840"/>
      <c r="D183" s="841" t="s">
        <v>624</v>
      </c>
      <c r="E183" s="640" t="s">
        <v>625</v>
      </c>
      <c r="F183" s="843" t="s">
        <v>626</v>
      </c>
      <c r="G183" s="842">
        <v>10</v>
      </c>
      <c r="H183" s="838">
        <v>13</v>
      </c>
      <c r="I183" s="839">
        <v>3</v>
      </c>
      <c r="J183" s="819">
        <f t="shared" si="80"/>
        <v>4.333333333333333</v>
      </c>
      <c r="K183" s="813"/>
      <c r="L183" s="821">
        <f t="shared" si="87"/>
        <v>1.3</v>
      </c>
      <c r="M183" s="267"/>
      <c r="N183" s="268"/>
      <c r="O183" s="263">
        <f t="shared" si="81"/>
        <v>0</v>
      </c>
      <c r="P183" s="266"/>
      <c r="Q183" s="283">
        <f t="shared" si="82"/>
        <v>0</v>
      </c>
      <c r="R183" s="295"/>
      <c r="S183" s="292"/>
      <c r="T183" s="286">
        <f t="shared" si="83"/>
        <v>0</v>
      </c>
      <c r="U183" s="292"/>
      <c r="V183" s="288">
        <f t="shared" si="89"/>
        <v>0</v>
      </c>
      <c r="W183" s="289"/>
      <c r="X183" s="296"/>
      <c r="Y183" s="306">
        <f t="shared" si="85"/>
        <v>0</v>
      </c>
      <c r="Z183" s="309"/>
      <c r="AA183" s="308">
        <f t="shared" si="86"/>
        <v>0</v>
      </c>
    </row>
    <row r="184" spans="1:27" ht="96.6">
      <c r="A184" s="524"/>
      <c r="B184" s="836" t="s">
        <v>587</v>
      </c>
      <c r="C184" s="840"/>
      <c r="D184" s="841" t="s">
        <v>627</v>
      </c>
      <c r="E184" s="640" t="s">
        <v>628</v>
      </c>
      <c r="F184" s="843" t="s">
        <v>629</v>
      </c>
      <c r="G184" s="842">
        <v>2</v>
      </c>
      <c r="H184" s="838">
        <v>1</v>
      </c>
      <c r="I184" s="839">
        <v>0</v>
      </c>
      <c r="J184" s="819">
        <f t="shared" si="80"/>
        <v>0</v>
      </c>
      <c r="K184" s="813"/>
      <c r="L184" s="821">
        <f t="shared" si="87"/>
        <v>0.5</v>
      </c>
      <c r="M184" s="267"/>
      <c r="N184" s="268"/>
      <c r="O184" s="263">
        <f t="shared" si="81"/>
        <v>0</v>
      </c>
      <c r="P184" s="264"/>
      <c r="Q184" s="283">
        <f t="shared" si="82"/>
        <v>0</v>
      </c>
      <c r="R184" s="295"/>
      <c r="S184" s="292"/>
      <c r="T184" s="286">
        <f t="shared" si="83"/>
        <v>0</v>
      </c>
      <c r="U184" s="287"/>
      <c r="V184" s="288">
        <f t="shared" si="89"/>
        <v>0</v>
      </c>
      <c r="W184" s="289"/>
      <c r="X184" s="296"/>
      <c r="Y184" s="306">
        <f t="shared" si="85"/>
        <v>0</v>
      </c>
      <c r="Z184" s="307"/>
      <c r="AA184" s="308">
        <f t="shared" si="86"/>
        <v>0</v>
      </c>
    </row>
    <row r="185" spans="1:27" ht="96.6" customHeight="1">
      <c r="A185" s="524"/>
      <c r="B185" s="836" t="s">
        <v>587</v>
      </c>
      <c r="C185" s="844"/>
      <c r="D185" s="845" t="s">
        <v>630</v>
      </c>
      <c r="E185" s="845" t="s">
        <v>631</v>
      </c>
      <c r="F185" s="846" t="s">
        <v>632</v>
      </c>
      <c r="G185" s="847">
        <v>9</v>
      </c>
      <c r="H185" s="838">
        <v>1</v>
      </c>
      <c r="I185" s="839">
        <v>0</v>
      </c>
      <c r="J185" s="819">
        <f t="shared" si="80"/>
        <v>0</v>
      </c>
      <c r="K185" s="813"/>
      <c r="L185" s="821">
        <f t="shared" si="87"/>
        <v>0.1111111111111111</v>
      </c>
      <c r="M185" s="267"/>
      <c r="N185" s="268"/>
      <c r="O185" s="263">
        <f t="shared" si="81"/>
        <v>0</v>
      </c>
      <c r="P185" s="266"/>
      <c r="Q185" s="283">
        <f t="shared" si="82"/>
        <v>0</v>
      </c>
      <c r="R185" s="295"/>
      <c r="S185" s="292"/>
      <c r="T185" s="286">
        <f t="shared" si="83"/>
        <v>0</v>
      </c>
      <c r="U185" s="292"/>
      <c r="V185" s="288">
        <f t="shared" si="89"/>
        <v>0</v>
      </c>
      <c r="W185" s="289"/>
      <c r="X185" s="296"/>
      <c r="Y185" s="306">
        <f t="shared" si="85"/>
        <v>0</v>
      </c>
      <c r="Z185" s="309"/>
      <c r="AA185" s="308">
        <f t="shared" si="86"/>
        <v>0</v>
      </c>
    </row>
    <row r="186" spans="1:27" ht="118.95" customHeight="1">
      <c r="A186" s="524"/>
      <c r="B186" s="848" t="s">
        <v>633</v>
      </c>
      <c r="C186" s="849" t="s">
        <v>1180</v>
      </c>
      <c r="D186" s="850" t="s">
        <v>634</v>
      </c>
      <c r="E186" s="640" t="s">
        <v>635</v>
      </c>
      <c r="F186" s="640" t="s">
        <v>636</v>
      </c>
      <c r="G186" s="851">
        <v>7</v>
      </c>
      <c r="H186" s="852">
        <v>0</v>
      </c>
      <c r="I186" s="853">
        <v>7</v>
      </c>
      <c r="J186" s="819">
        <f t="shared" si="80"/>
        <v>0</v>
      </c>
      <c r="K186" s="854" t="s">
        <v>1181</v>
      </c>
      <c r="L186" s="821">
        <f t="shared" si="87"/>
        <v>0</v>
      </c>
      <c r="M186" s="267"/>
      <c r="N186" s="268"/>
      <c r="O186" s="263">
        <f t="shared" si="81"/>
        <v>0</v>
      </c>
      <c r="P186" s="264"/>
      <c r="Q186" s="283">
        <f t="shared" si="82"/>
        <v>0</v>
      </c>
      <c r="R186" s="295"/>
      <c r="S186" s="292"/>
      <c r="T186" s="286">
        <f t="shared" si="83"/>
        <v>0</v>
      </c>
      <c r="U186" s="287"/>
      <c r="V186" s="288">
        <f t="shared" si="89"/>
        <v>0</v>
      </c>
      <c r="W186" s="289"/>
      <c r="X186" s="296"/>
      <c r="Y186" s="306">
        <f t="shared" si="85"/>
        <v>0</v>
      </c>
      <c r="Z186" s="307"/>
      <c r="AA186" s="308">
        <f t="shared" si="86"/>
        <v>0</v>
      </c>
    </row>
    <row r="187" spans="1:27" ht="41.4">
      <c r="A187" s="524"/>
      <c r="B187" s="848" t="s">
        <v>633</v>
      </c>
      <c r="C187" s="855"/>
      <c r="D187" s="850" t="s">
        <v>637</v>
      </c>
      <c r="E187" s="640" t="s">
        <v>638</v>
      </c>
      <c r="F187" s="640" t="s">
        <v>639</v>
      </c>
      <c r="G187" s="851">
        <v>936</v>
      </c>
      <c r="H187" s="856">
        <v>228</v>
      </c>
      <c r="I187" s="854">
        <v>234</v>
      </c>
      <c r="J187" s="819">
        <f t="shared" si="80"/>
        <v>0.97435897435897434</v>
      </c>
      <c r="K187" s="854" t="s">
        <v>1182</v>
      </c>
      <c r="L187" s="821">
        <f t="shared" si="87"/>
        <v>0.24358974358974358</v>
      </c>
      <c r="M187" s="267"/>
      <c r="N187" s="268"/>
      <c r="O187" s="263">
        <f t="shared" si="81"/>
        <v>0</v>
      </c>
      <c r="P187" s="266"/>
      <c r="Q187" s="283">
        <f t="shared" si="82"/>
        <v>0</v>
      </c>
      <c r="R187" s="295"/>
      <c r="S187" s="292"/>
      <c r="T187" s="286">
        <f t="shared" si="83"/>
        <v>0</v>
      </c>
      <c r="U187" s="292"/>
      <c r="V187" s="288">
        <f t="shared" si="89"/>
        <v>0</v>
      </c>
      <c r="W187" s="289"/>
      <c r="X187" s="296"/>
      <c r="Y187" s="306">
        <f t="shared" si="85"/>
        <v>0</v>
      </c>
      <c r="Z187" s="309"/>
      <c r="AA187" s="308">
        <f t="shared" si="86"/>
        <v>0</v>
      </c>
    </row>
    <row r="188" spans="1:27" ht="55.2" customHeight="1">
      <c r="A188" s="524"/>
      <c r="B188" s="848" t="s">
        <v>633</v>
      </c>
      <c r="C188" s="855"/>
      <c r="D188" s="850" t="s">
        <v>1183</v>
      </c>
      <c r="E188" s="640" t="s">
        <v>640</v>
      </c>
      <c r="F188" s="640" t="s">
        <v>641</v>
      </c>
      <c r="G188" s="857">
        <v>10000</v>
      </c>
      <c r="H188" s="858">
        <v>1</v>
      </c>
      <c r="I188" s="854">
        <v>1</v>
      </c>
      <c r="J188" s="819">
        <f t="shared" si="80"/>
        <v>1</v>
      </c>
      <c r="K188" s="854" t="s">
        <v>1184</v>
      </c>
      <c r="L188" s="821">
        <f t="shared" si="87"/>
        <v>1E-4</v>
      </c>
      <c r="M188" s="267"/>
      <c r="N188" s="268"/>
      <c r="O188" s="263">
        <f t="shared" si="81"/>
        <v>0</v>
      </c>
      <c r="P188" s="264"/>
      <c r="Q188" s="283">
        <f t="shared" si="82"/>
        <v>0</v>
      </c>
      <c r="R188" s="295"/>
      <c r="S188" s="292"/>
      <c r="T188" s="286">
        <f t="shared" si="83"/>
        <v>0</v>
      </c>
      <c r="U188" s="287"/>
      <c r="V188" s="288">
        <f t="shared" si="89"/>
        <v>0</v>
      </c>
      <c r="W188" s="289"/>
      <c r="X188" s="296"/>
      <c r="Y188" s="306">
        <f t="shared" si="85"/>
        <v>0</v>
      </c>
      <c r="Z188" s="307"/>
      <c r="AA188" s="308">
        <f t="shared" si="86"/>
        <v>0</v>
      </c>
    </row>
    <row r="189" spans="1:27" ht="27.6" customHeight="1">
      <c r="A189" s="524"/>
      <c r="B189" s="848" t="s">
        <v>633</v>
      </c>
      <c r="C189" s="855"/>
      <c r="D189" s="859" t="s">
        <v>642</v>
      </c>
      <c r="E189" s="640" t="s">
        <v>643</v>
      </c>
      <c r="F189" s="640" t="s">
        <v>644</v>
      </c>
      <c r="G189" s="860">
        <v>1</v>
      </c>
      <c r="H189" s="856">
        <v>0</v>
      </c>
      <c r="I189" s="854">
        <v>1</v>
      </c>
      <c r="J189" s="819">
        <f t="shared" si="80"/>
        <v>0</v>
      </c>
      <c r="K189" s="861" t="s">
        <v>1185</v>
      </c>
      <c r="L189" s="821">
        <f t="shared" si="87"/>
        <v>0</v>
      </c>
      <c r="M189" s="267"/>
      <c r="N189" s="268"/>
      <c r="O189" s="263">
        <f t="shared" si="81"/>
        <v>0</v>
      </c>
      <c r="P189" s="266"/>
      <c r="Q189" s="283">
        <f t="shared" si="82"/>
        <v>0</v>
      </c>
      <c r="R189" s="295"/>
      <c r="S189" s="292"/>
      <c r="T189" s="286">
        <f t="shared" si="83"/>
        <v>0</v>
      </c>
      <c r="U189" s="292"/>
      <c r="V189" s="288">
        <f t="shared" si="89"/>
        <v>0</v>
      </c>
      <c r="W189" s="289"/>
      <c r="X189" s="296"/>
      <c r="Y189" s="306">
        <f t="shared" si="85"/>
        <v>0</v>
      </c>
      <c r="Z189" s="309"/>
      <c r="AA189" s="308">
        <f t="shared" si="86"/>
        <v>0</v>
      </c>
    </row>
    <row r="190" spans="1:27" ht="27.6">
      <c r="A190" s="524"/>
      <c r="B190" s="848" t="s">
        <v>633</v>
      </c>
      <c r="C190" s="855"/>
      <c r="D190" s="859"/>
      <c r="E190" s="640" t="s">
        <v>645</v>
      </c>
      <c r="F190" s="640" t="s">
        <v>646</v>
      </c>
      <c r="G190" s="860">
        <v>120</v>
      </c>
      <c r="H190" s="856">
        <v>0</v>
      </c>
      <c r="I190" s="853">
        <v>30</v>
      </c>
      <c r="J190" s="819">
        <f t="shared" si="80"/>
        <v>0</v>
      </c>
      <c r="K190" s="862" t="s">
        <v>1186</v>
      </c>
      <c r="L190" s="821">
        <f t="shared" si="87"/>
        <v>0</v>
      </c>
      <c r="M190" s="267"/>
      <c r="N190" s="268"/>
      <c r="O190" s="263">
        <f t="shared" si="81"/>
        <v>0</v>
      </c>
      <c r="P190" s="264"/>
      <c r="Q190" s="283">
        <f t="shared" si="82"/>
        <v>0</v>
      </c>
      <c r="R190" s="295"/>
      <c r="S190" s="292"/>
      <c r="T190" s="286">
        <f t="shared" si="83"/>
        <v>0</v>
      </c>
      <c r="U190" s="287"/>
      <c r="V190" s="288">
        <f t="shared" si="89"/>
        <v>0</v>
      </c>
      <c r="W190" s="289"/>
      <c r="X190" s="296"/>
      <c r="Y190" s="306">
        <f t="shared" si="85"/>
        <v>0</v>
      </c>
      <c r="Z190" s="307"/>
      <c r="AA190" s="308">
        <f t="shared" si="86"/>
        <v>0</v>
      </c>
    </row>
    <row r="191" spans="1:27" ht="41.4">
      <c r="A191" s="524"/>
      <c r="B191" s="848" t="s">
        <v>633</v>
      </c>
      <c r="C191" s="863"/>
      <c r="D191" s="738" t="s">
        <v>647</v>
      </c>
      <c r="E191" s="640" t="s">
        <v>648</v>
      </c>
      <c r="F191" s="640" t="s">
        <v>649</v>
      </c>
      <c r="G191" s="851">
        <v>65000</v>
      </c>
      <c r="H191" s="831">
        <v>17165</v>
      </c>
      <c r="I191" s="818">
        <v>17165</v>
      </c>
      <c r="J191" s="819">
        <f t="shared" si="80"/>
        <v>1</v>
      </c>
      <c r="K191" s="854" t="s">
        <v>1187</v>
      </c>
      <c r="L191" s="821">
        <f t="shared" si="87"/>
        <v>0.2640769230769231</v>
      </c>
      <c r="M191" s="267"/>
      <c r="N191" s="268"/>
      <c r="O191" s="263">
        <f t="shared" si="81"/>
        <v>0</v>
      </c>
      <c r="P191" s="266"/>
      <c r="Q191" s="283">
        <f t="shared" si="82"/>
        <v>0</v>
      </c>
      <c r="R191" s="295"/>
      <c r="S191" s="292"/>
      <c r="T191" s="286">
        <f t="shared" si="83"/>
        <v>0</v>
      </c>
      <c r="U191" s="292"/>
      <c r="V191" s="288">
        <f t="shared" si="89"/>
        <v>0</v>
      </c>
      <c r="W191" s="289"/>
      <c r="X191" s="296"/>
      <c r="Y191" s="306">
        <f t="shared" si="85"/>
        <v>0</v>
      </c>
      <c r="Z191" s="309"/>
      <c r="AA191" s="308">
        <f t="shared" si="86"/>
        <v>0</v>
      </c>
    </row>
    <row r="192" spans="1:27" ht="69" customHeight="1">
      <c r="A192" s="524"/>
      <c r="B192" s="836" t="s">
        <v>650</v>
      </c>
      <c r="C192" s="864" t="s">
        <v>1188</v>
      </c>
      <c r="D192" s="865" t="s">
        <v>651</v>
      </c>
      <c r="E192" s="866" t="s">
        <v>652</v>
      </c>
      <c r="F192" s="625" t="s">
        <v>653</v>
      </c>
      <c r="G192" s="867">
        <v>12</v>
      </c>
      <c r="H192" s="838">
        <v>3</v>
      </c>
      <c r="I192" s="820">
        <v>3</v>
      </c>
      <c r="J192" s="819">
        <f t="shared" si="80"/>
        <v>1</v>
      </c>
      <c r="K192" s="820" t="s">
        <v>1189</v>
      </c>
      <c r="L192" s="821">
        <f t="shared" si="87"/>
        <v>0.25</v>
      </c>
      <c r="M192" s="269"/>
      <c r="N192" s="266"/>
      <c r="O192" s="263">
        <f t="shared" si="81"/>
        <v>0</v>
      </c>
      <c r="P192" s="264"/>
      <c r="Q192" s="283">
        <f t="shared" si="82"/>
        <v>0</v>
      </c>
      <c r="R192" s="297"/>
      <c r="S192" s="298"/>
      <c r="T192" s="286">
        <f t="shared" si="83"/>
        <v>0</v>
      </c>
      <c r="U192" s="287"/>
      <c r="V192" s="288">
        <f t="shared" si="89"/>
        <v>0</v>
      </c>
      <c r="W192" s="299"/>
      <c r="X192" s="300"/>
      <c r="Y192" s="306">
        <f t="shared" si="85"/>
        <v>0</v>
      </c>
      <c r="Z192" s="307"/>
      <c r="AA192" s="308">
        <f t="shared" si="86"/>
        <v>0</v>
      </c>
    </row>
    <row r="193" spans="1:27" ht="41.4">
      <c r="A193" s="524"/>
      <c r="B193" s="836" t="s">
        <v>650</v>
      </c>
      <c r="C193" s="864"/>
      <c r="D193" s="865" t="s">
        <v>654</v>
      </c>
      <c r="E193" s="866" t="s">
        <v>655</v>
      </c>
      <c r="F193" s="625" t="s">
        <v>656</v>
      </c>
      <c r="G193" s="867">
        <v>12</v>
      </c>
      <c r="H193" s="838">
        <v>3</v>
      </c>
      <c r="I193" s="820">
        <v>3</v>
      </c>
      <c r="J193" s="819">
        <f t="shared" si="80"/>
        <v>1</v>
      </c>
      <c r="K193" s="820" t="s">
        <v>1190</v>
      </c>
      <c r="L193" s="821">
        <f t="shared" si="87"/>
        <v>0.25</v>
      </c>
      <c r="M193" s="269"/>
      <c r="N193" s="266"/>
      <c r="O193" s="263">
        <f t="shared" si="81"/>
        <v>0</v>
      </c>
      <c r="P193" s="264"/>
      <c r="Q193" s="283">
        <f t="shared" si="82"/>
        <v>0</v>
      </c>
      <c r="R193" s="297"/>
      <c r="S193" s="298"/>
      <c r="T193" s="286">
        <f t="shared" si="83"/>
        <v>0</v>
      </c>
      <c r="U193" s="287"/>
      <c r="V193" s="288">
        <f>IFERROR(IF(G240="Según demanda",R193/S193,R193/G193),0)</f>
        <v>0</v>
      </c>
      <c r="W193" s="299"/>
      <c r="X193" s="300"/>
      <c r="Y193" s="306">
        <f t="shared" si="85"/>
        <v>0</v>
      </c>
      <c r="Z193" s="307"/>
      <c r="AA193" s="308">
        <f t="shared" si="86"/>
        <v>0</v>
      </c>
    </row>
    <row r="194" spans="1:27" ht="82.95" customHeight="1">
      <c r="A194" s="524"/>
      <c r="B194" s="836" t="s">
        <v>650</v>
      </c>
      <c r="C194" s="864"/>
      <c r="D194" s="865" t="s">
        <v>657</v>
      </c>
      <c r="E194" s="866" t="s">
        <v>658</v>
      </c>
      <c r="F194" s="625" t="s">
        <v>659</v>
      </c>
      <c r="G194" s="867">
        <v>12</v>
      </c>
      <c r="H194" s="838">
        <v>3</v>
      </c>
      <c r="I194" s="820">
        <v>3</v>
      </c>
      <c r="J194" s="819">
        <f t="shared" si="80"/>
        <v>1</v>
      </c>
      <c r="K194" s="820"/>
      <c r="L194" s="821">
        <f t="shared" si="87"/>
        <v>0.25</v>
      </c>
      <c r="M194" s="269"/>
      <c r="N194" s="266"/>
      <c r="O194" s="263">
        <f t="shared" si="81"/>
        <v>0</v>
      </c>
      <c r="P194" s="264"/>
      <c r="Q194" s="283">
        <f t="shared" si="82"/>
        <v>0</v>
      </c>
      <c r="R194" s="301"/>
      <c r="S194" s="298"/>
      <c r="T194" s="286">
        <f t="shared" si="83"/>
        <v>0</v>
      </c>
      <c r="U194" s="287"/>
      <c r="V194" s="288">
        <f>IFERROR(IF(G242="Según demanda",R194/S194,R194/G194),0)</f>
        <v>0</v>
      </c>
      <c r="W194" s="302"/>
      <c r="X194" s="300"/>
      <c r="Y194" s="306">
        <f t="shared" si="85"/>
        <v>0</v>
      </c>
      <c r="Z194" s="307"/>
      <c r="AA194" s="308">
        <f t="shared" si="86"/>
        <v>0</v>
      </c>
    </row>
    <row r="195" spans="1:27" ht="82.95" customHeight="1">
      <c r="A195" s="524"/>
      <c r="B195" s="836" t="s">
        <v>650</v>
      </c>
      <c r="C195" s="868"/>
      <c r="D195" s="865" t="s">
        <v>660</v>
      </c>
      <c r="E195" s="866" t="s">
        <v>661</v>
      </c>
      <c r="F195" s="625" t="s">
        <v>662</v>
      </c>
      <c r="G195" s="867">
        <v>12</v>
      </c>
      <c r="H195" s="852">
        <v>3</v>
      </c>
      <c r="I195" s="853">
        <v>3</v>
      </c>
      <c r="J195" s="819"/>
      <c r="K195" s="820" t="s">
        <v>1190</v>
      </c>
      <c r="L195" s="821"/>
      <c r="M195" s="269"/>
      <c r="N195" s="266"/>
      <c r="O195" s="263"/>
      <c r="P195" s="264"/>
      <c r="Q195" s="283"/>
      <c r="R195" s="301"/>
      <c r="S195" s="298"/>
      <c r="T195" s="286"/>
      <c r="U195" s="287"/>
      <c r="V195" s="288"/>
      <c r="W195" s="302"/>
      <c r="X195" s="300"/>
      <c r="Y195" s="306"/>
      <c r="Z195" s="307"/>
      <c r="AA195" s="308"/>
    </row>
    <row r="196" spans="1:27" ht="41.4" customHeight="1">
      <c r="A196" s="524"/>
      <c r="B196" s="836" t="s">
        <v>650</v>
      </c>
      <c r="C196" s="868" t="s">
        <v>1191</v>
      </c>
      <c r="D196" s="866" t="s">
        <v>663</v>
      </c>
      <c r="E196" s="866" t="s">
        <v>664</v>
      </c>
      <c r="F196" s="625" t="s">
        <v>665</v>
      </c>
      <c r="G196" s="867">
        <v>12</v>
      </c>
      <c r="H196" s="852">
        <v>3</v>
      </c>
      <c r="I196" s="853">
        <v>3</v>
      </c>
      <c r="J196" s="819"/>
      <c r="K196" s="820" t="s">
        <v>1190</v>
      </c>
      <c r="L196" s="821"/>
      <c r="M196" s="269"/>
      <c r="N196" s="266"/>
      <c r="O196" s="263"/>
      <c r="P196" s="264"/>
      <c r="Q196" s="283"/>
      <c r="R196" s="301"/>
      <c r="S196" s="298"/>
      <c r="T196" s="286"/>
      <c r="U196" s="287"/>
      <c r="V196" s="288"/>
      <c r="W196" s="302"/>
      <c r="X196" s="300"/>
      <c r="Y196" s="306"/>
      <c r="Z196" s="307"/>
      <c r="AA196" s="308"/>
    </row>
    <row r="197" spans="1:27" ht="41.4">
      <c r="A197" s="524"/>
      <c r="B197" s="836" t="s">
        <v>650</v>
      </c>
      <c r="C197" s="868"/>
      <c r="D197" s="865" t="s">
        <v>666</v>
      </c>
      <c r="E197" s="866" t="s">
        <v>667</v>
      </c>
      <c r="F197" s="625" t="s">
        <v>668</v>
      </c>
      <c r="G197" s="867">
        <v>12</v>
      </c>
      <c r="H197" s="852">
        <v>3</v>
      </c>
      <c r="I197" s="853">
        <v>3</v>
      </c>
      <c r="J197" s="819"/>
      <c r="K197" s="820" t="s">
        <v>1192</v>
      </c>
      <c r="L197" s="821"/>
      <c r="M197" s="269"/>
      <c r="N197" s="266"/>
      <c r="O197" s="263"/>
      <c r="P197" s="264"/>
      <c r="Q197" s="283"/>
      <c r="R197" s="301"/>
      <c r="S197" s="298"/>
      <c r="T197" s="286"/>
      <c r="U197" s="287"/>
      <c r="V197" s="288"/>
      <c r="W197" s="302"/>
      <c r="X197" s="300"/>
      <c r="Y197" s="306"/>
      <c r="Z197" s="307"/>
      <c r="AA197" s="308"/>
    </row>
    <row r="198" spans="1:27" ht="42" thickBot="1">
      <c r="A198" s="524"/>
      <c r="B198" s="869" t="s">
        <v>650</v>
      </c>
      <c r="C198" s="870"/>
      <c r="D198" s="871" t="s">
        <v>669</v>
      </c>
      <c r="E198" s="872" t="s">
        <v>670</v>
      </c>
      <c r="F198" s="873" t="s">
        <v>671</v>
      </c>
      <c r="G198" s="874">
        <v>12</v>
      </c>
      <c r="H198" s="875">
        <v>3</v>
      </c>
      <c r="I198" s="876">
        <v>3</v>
      </c>
      <c r="J198" s="877">
        <f t="shared" si="80"/>
        <v>1</v>
      </c>
      <c r="K198" s="878" t="s">
        <v>1193</v>
      </c>
      <c r="L198" s="879">
        <f t="shared" si="87"/>
        <v>0.25</v>
      </c>
      <c r="M198" s="356"/>
      <c r="N198" s="357"/>
      <c r="O198" s="358">
        <f t="shared" si="81"/>
        <v>0</v>
      </c>
      <c r="P198" s="359"/>
      <c r="Q198" s="395">
        <f t="shared" si="82"/>
        <v>0</v>
      </c>
      <c r="R198" s="396"/>
      <c r="S198" s="397"/>
      <c r="T198" s="398">
        <f t="shared" si="83"/>
        <v>0</v>
      </c>
      <c r="U198" s="399"/>
      <c r="V198" s="400">
        <f>IFERROR(IF(G244="Según demanda",R198/S198,R198/G198),0)</f>
        <v>0</v>
      </c>
      <c r="W198" s="401"/>
      <c r="X198" s="402"/>
      <c r="Y198" s="409">
        <f t="shared" si="85"/>
        <v>0</v>
      </c>
      <c r="Z198" s="410"/>
      <c r="AA198" s="411">
        <f t="shared" si="86"/>
        <v>0</v>
      </c>
    </row>
    <row r="199" spans="1:27" ht="45">
      <c r="A199" s="524"/>
      <c r="B199" s="880" t="s">
        <v>672</v>
      </c>
      <c r="C199" s="881" t="s">
        <v>673</v>
      </c>
      <c r="D199" s="882" t="s">
        <v>634</v>
      </c>
      <c r="E199" s="881" t="s">
        <v>635</v>
      </c>
      <c r="F199" s="883" t="s">
        <v>636</v>
      </c>
      <c r="G199" s="310">
        <v>7</v>
      </c>
      <c r="H199" s="884">
        <v>0</v>
      </c>
      <c r="I199" s="884">
        <v>0</v>
      </c>
      <c r="J199" s="629">
        <v>1</v>
      </c>
      <c r="K199" s="117" t="s">
        <v>1181</v>
      </c>
      <c r="L199" s="629">
        <v>0</v>
      </c>
      <c r="M199" s="162"/>
      <c r="N199" s="162"/>
      <c r="O199" s="151">
        <v>0</v>
      </c>
      <c r="P199" s="133"/>
      <c r="Q199" s="106">
        <v>1</v>
      </c>
      <c r="R199" s="162"/>
      <c r="S199" s="162"/>
      <c r="T199" s="88">
        <v>0</v>
      </c>
      <c r="U199" s="154"/>
      <c r="V199" s="106">
        <v>0</v>
      </c>
      <c r="W199" s="162"/>
      <c r="X199" s="162"/>
      <c r="Y199" s="88">
        <v>0</v>
      </c>
      <c r="Z199" s="154"/>
      <c r="AA199" s="106">
        <v>0</v>
      </c>
    </row>
    <row r="200" spans="1:27" s="414" customFormat="1" ht="152.25" customHeight="1">
      <c r="A200" s="524"/>
      <c r="B200" s="880" t="s">
        <v>672</v>
      </c>
      <c r="C200" s="881" t="s">
        <v>674</v>
      </c>
      <c r="D200" s="882" t="s">
        <v>637</v>
      </c>
      <c r="E200" s="881" t="s">
        <v>638</v>
      </c>
      <c r="F200" s="881" t="s">
        <v>639</v>
      </c>
      <c r="G200" s="310">
        <v>1350</v>
      </c>
      <c r="H200" s="885">
        <v>228</v>
      </c>
      <c r="I200" s="885">
        <v>234</v>
      </c>
      <c r="J200" s="629">
        <v>0.95699999999999996</v>
      </c>
      <c r="K200" s="117" t="s">
        <v>1194</v>
      </c>
      <c r="L200" s="646">
        <v>6.1714285714285715E-2</v>
      </c>
      <c r="M200" s="137"/>
      <c r="N200" s="168"/>
      <c r="O200" s="151">
        <v>1</v>
      </c>
      <c r="P200" s="360"/>
      <c r="Q200" s="106">
        <v>6.1714285714285701E-2</v>
      </c>
      <c r="R200" s="205"/>
      <c r="S200" s="190"/>
      <c r="T200" s="88">
        <v>0</v>
      </c>
      <c r="U200" s="205"/>
      <c r="V200" s="106">
        <v>6.1714285714285701E-2</v>
      </c>
      <c r="W200" s="205"/>
      <c r="X200" s="205"/>
      <c r="Y200" s="88">
        <v>0</v>
      </c>
      <c r="Z200" s="412"/>
      <c r="AA200" s="106">
        <v>6.1714285714285701E-2</v>
      </c>
    </row>
    <row r="201" spans="1:27" ht="75">
      <c r="A201" s="524"/>
      <c r="B201" s="880" t="s">
        <v>672</v>
      </c>
      <c r="C201" s="881" t="s">
        <v>674</v>
      </c>
      <c r="D201" s="882" t="s">
        <v>1195</v>
      </c>
      <c r="E201" s="881" t="s">
        <v>640</v>
      </c>
      <c r="F201" s="881" t="s">
        <v>641</v>
      </c>
      <c r="G201" s="886">
        <v>5500</v>
      </c>
      <c r="H201" s="311">
        <v>0</v>
      </c>
      <c r="I201" s="885">
        <v>0</v>
      </c>
      <c r="J201" s="629">
        <v>1.1599999999999999</v>
      </c>
      <c r="K201" s="117" t="s">
        <v>1184</v>
      </c>
      <c r="L201" s="625">
        <v>100</v>
      </c>
      <c r="M201" s="162"/>
      <c r="N201" s="168"/>
      <c r="O201" s="151">
        <v>1</v>
      </c>
      <c r="P201" s="137"/>
      <c r="Q201" s="106">
        <v>0.132860465116279</v>
      </c>
      <c r="R201" s="154"/>
      <c r="S201" s="403"/>
      <c r="T201" s="88">
        <v>0</v>
      </c>
      <c r="U201" s="205"/>
      <c r="V201" s="106">
        <v>0.132860465116279</v>
      </c>
      <c r="W201" s="205"/>
      <c r="X201" s="190"/>
      <c r="Y201" s="88">
        <v>0</v>
      </c>
      <c r="Z201" s="205"/>
      <c r="AA201" s="106">
        <v>0.132860465116279</v>
      </c>
    </row>
    <row r="202" spans="1:27" ht="27.6" customHeight="1">
      <c r="A202" s="524"/>
      <c r="B202" s="887" t="s">
        <v>672</v>
      </c>
      <c r="C202" s="887" t="s">
        <v>674</v>
      </c>
      <c r="D202" s="888" t="s">
        <v>642</v>
      </c>
      <c r="E202" s="881" t="s">
        <v>643</v>
      </c>
      <c r="F202" s="883" t="s">
        <v>644</v>
      </c>
      <c r="G202" s="889">
        <v>1</v>
      </c>
      <c r="H202" s="885">
        <v>0</v>
      </c>
      <c r="I202" s="885">
        <v>0</v>
      </c>
      <c r="J202" s="885">
        <v>1</v>
      </c>
      <c r="K202" s="885" t="s">
        <v>1185</v>
      </c>
      <c r="L202" s="646">
        <v>1</v>
      </c>
      <c r="M202" s="137"/>
      <c r="N202" s="168"/>
      <c r="O202" s="151" t="s">
        <v>675</v>
      </c>
      <c r="P202" s="137"/>
      <c r="Q202" s="106">
        <v>1</v>
      </c>
      <c r="R202" s="205"/>
      <c r="S202" s="190"/>
      <c r="T202" s="88">
        <v>0</v>
      </c>
      <c r="U202" s="205"/>
      <c r="V202" s="106">
        <v>1</v>
      </c>
      <c r="W202" s="205"/>
      <c r="X202" s="190"/>
      <c r="Y202" s="88">
        <v>0</v>
      </c>
      <c r="Z202" s="412"/>
      <c r="AA202" s="106">
        <v>1</v>
      </c>
    </row>
    <row r="203" spans="1:27" ht="27.6">
      <c r="A203" s="524"/>
      <c r="B203" s="890"/>
      <c r="C203" s="890"/>
      <c r="D203" s="891"/>
      <c r="E203" s="881" t="s">
        <v>645</v>
      </c>
      <c r="F203" s="881" t="s">
        <v>646</v>
      </c>
      <c r="G203" s="889">
        <v>120</v>
      </c>
      <c r="H203" s="637">
        <v>0</v>
      </c>
      <c r="I203" s="884">
        <v>30</v>
      </c>
      <c r="J203" s="629">
        <v>7.7089481530786554E-4</v>
      </c>
      <c r="K203" s="117" t="s">
        <v>1196</v>
      </c>
      <c r="L203" s="646">
        <v>2.4041516627833085E-3</v>
      </c>
      <c r="M203" s="137"/>
      <c r="N203" s="168"/>
      <c r="O203" s="151">
        <v>0</v>
      </c>
      <c r="P203" s="137"/>
      <c r="Q203" s="106">
        <v>2.4041516627833102E-3</v>
      </c>
      <c r="R203" s="205"/>
      <c r="S203" s="205"/>
      <c r="T203" s="88">
        <v>0</v>
      </c>
      <c r="U203" s="205"/>
      <c r="V203" s="106">
        <v>2.4041516627833102E-3</v>
      </c>
      <c r="W203" s="205"/>
      <c r="X203" s="190"/>
      <c r="Y203" s="88">
        <v>0</v>
      </c>
      <c r="Z203" s="412"/>
      <c r="AA203" s="106">
        <v>2.4041516627833102E-3</v>
      </c>
    </row>
    <row r="204" spans="1:27" ht="43.8" thickBot="1">
      <c r="A204" s="524"/>
      <c r="B204" s="880" t="s">
        <v>672</v>
      </c>
      <c r="C204" s="881" t="s">
        <v>674</v>
      </c>
      <c r="D204" s="312" t="s">
        <v>647</v>
      </c>
      <c r="E204" s="881" t="s">
        <v>648</v>
      </c>
      <c r="F204" s="881" t="s">
        <v>649</v>
      </c>
      <c r="G204" s="310">
        <v>50000</v>
      </c>
      <c r="H204" s="892">
        <v>17920</v>
      </c>
      <c r="I204" s="892">
        <v>7165</v>
      </c>
      <c r="J204" s="893">
        <v>1</v>
      </c>
      <c r="K204" s="117" t="s">
        <v>1187</v>
      </c>
      <c r="L204" s="894">
        <v>1</v>
      </c>
      <c r="M204" s="50"/>
      <c r="N204" s="50"/>
      <c r="O204" s="88">
        <f>IFERROR((M204/N204),0)</f>
        <v>0</v>
      </c>
      <c r="P204" s="89"/>
      <c r="Q204" s="106">
        <v>1</v>
      </c>
      <c r="R204" s="107"/>
      <c r="S204" s="107"/>
      <c r="T204" s="88">
        <f t="shared" ref="T204:T213" si="90">IFERROR((R204/S204),0)</f>
        <v>0</v>
      </c>
      <c r="U204" s="108"/>
      <c r="V204" s="106">
        <v>1</v>
      </c>
      <c r="W204" s="107"/>
      <c r="X204" s="107"/>
      <c r="Y204" s="103">
        <f>IFERROR((W204/X204),0)</f>
        <v>0</v>
      </c>
      <c r="Z204" s="89"/>
      <c r="AA204" s="106">
        <f t="shared" ref="AA204:AA219" si="91">IFERROR(IF(G204="Según demanda",(W204+R204+M204+H204)/(I204+N204+S204+X204),(W204+R204+M204+H204)/G204),0)</f>
        <v>0.3584</v>
      </c>
    </row>
    <row r="205" spans="1:27" ht="55.8">
      <c r="A205" s="525" t="s">
        <v>676</v>
      </c>
      <c r="B205" s="313" t="s">
        <v>677</v>
      </c>
      <c r="C205" s="314" t="s">
        <v>678</v>
      </c>
      <c r="D205" s="315" t="s">
        <v>679</v>
      </c>
      <c r="E205" s="316" t="s">
        <v>680</v>
      </c>
      <c r="F205" s="317" t="s">
        <v>681</v>
      </c>
      <c r="G205" s="318">
        <v>11</v>
      </c>
      <c r="H205" s="319">
        <v>3</v>
      </c>
      <c r="I205" s="319">
        <v>3</v>
      </c>
      <c r="J205" s="361">
        <f t="shared" ref="J205:J218" si="92">IFERROR((H205/I205),0)</f>
        <v>1</v>
      </c>
      <c r="K205" s="362" t="s">
        <v>682</v>
      </c>
      <c r="L205" s="363">
        <v>1</v>
      </c>
      <c r="M205" s="50"/>
      <c r="N205" s="50"/>
      <c r="O205" s="88">
        <f>IFERROR((M205/N205),0)</f>
        <v>0</v>
      </c>
      <c r="P205" s="89"/>
      <c r="Q205" s="106">
        <v>1</v>
      </c>
      <c r="R205" s="107"/>
      <c r="S205" s="107"/>
      <c r="T205" s="88">
        <f t="shared" si="90"/>
        <v>0</v>
      </c>
      <c r="U205" s="108"/>
      <c r="V205" s="106">
        <v>1</v>
      </c>
      <c r="W205" s="107"/>
      <c r="X205" s="107"/>
      <c r="Y205" s="103">
        <f>IFERROR((W205/X205),0)</f>
        <v>0</v>
      </c>
      <c r="Z205" s="89"/>
      <c r="AA205" s="106">
        <f t="shared" si="91"/>
        <v>0.27272727272727271</v>
      </c>
    </row>
    <row r="206" spans="1:27" ht="96.6">
      <c r="A206" s="526"/>
      <c r="B206" s="505" t="s">
        <v>683</v>
      </c>
      <c r="C206" s="320" t="s">
        <v>684</v>
      </c>
      <c r="D206" s="321" t="s">
        <v>685</v>
      </c>
      <c r="E206" s="322" t="s">
        <v>686</v>
      </c>
      <c r="F206" s="322" t="s">
        <v>687</v>
      </c>
      <c r="G206" s="323" t="s">
        <v>688</v>
      </c>
      <c r="H206" s="324">
        <v>3</v>
      </c>
      <c r="I206" s="324">
        <v>3</v>
      </c>
      <c r="J206" s="364">
        <f t="shared" si="92"/>
        <v>1</v>
      </c>
      <c r="K206" s="365" t="s">
        <v>689</v>
      </c>
      <c r="L206" s="366">
        <v>1</v>
      </c>
      <c r="M206" s="50"/>
      <c r="N206" s="50"/>
      <c r="O206" s="88">
        <f t="shared" ref="O206:O214" si="93">IFERROR((M206/N206),0)</f>
        <v>0</v>
      </c>
      <c r="P206" s="89"/>
      <c r="Q206" s="106">
        <f t="shared" ref="Q206:Q211" si="94">IFERROR(IF(G206="Según demanda",(M206+H206)/(I206+N206),(M206+H206)/G206),0)</f>
        <v>0</v>
      </c>
      <c r="R206" s="109"/>
      <c r="S206" s="109"/>
      <c r="T206" s="110">
        <f t="shared" si="90"/>
        <v>0</v>
      </c>
      <c r="U206" s="111"/>
      <c r="V206" s="106">
        <f t="shared" ref="V206:V219" si="95">IFERROR(IF(G206="Según demanda",(R206+M206+H206)/(I206+N206+S206),(R206+M206+H206)/G206),0)</f>
        <v>0</v>
      </c>
      <c r="W206" s="107"/>
      <c r="X206" s="107"/>
      <c r="Y206" s="103">
        <f t="shared" ref="Y206:Y219" si="96">IFERROR((W206/X206),0)</f>
        <v>0</v>
      </c>
      <c r="Z206" s="89"/>
      <c r="AA206" s="106">
        <f t="shared" si="91"/>
        <v>0</v>
      </c>
    </row>
    <row r="207" spans="1:27" ht="96.6">
      <c r="A207" s="526"/>
      <c r="B207" s="506"/>
      <c r="C207" s="321" t="s">
        <v>1115</v>
      </c>
      <c r="D207" s="321" t="s">
        <v>1110</v>
      </c>
      <c r="E207" s="322" t="s">
        <v>692</v>
      </c>
      <c r="F207" s="425" t="s">
        <v>1111</v>
      </c>
      <c r="G207" s="323" t="s">
        <v>688</v>
      </c>
      <c r="H207" s="324">
        <v>40</v>
      </c>
      <c r="I207" s="367">
        <v>40</v>
      </c>
      <c r="J207" s="364">
        <f t="shared" si="92"/>
        <v>1</v>
      </c>
      <c r="K207" s="426" t="s">
        <v>1119</v>
      </c>
      <c r="L207" s="368">
        <v>1</v>
      </c>
      <c r="M207" s="50"/>
      <c r="N207" s="50">
        <v>40</v>
      </c>
      <c r="O207" s="88">
        <f t="shared" si="93"/>
        <v>0</v>
      </c>
      <c r="P207" s="89"/>
      <c r="Q207" s="106">
        <v>1</v>
      </c>
      <c r="R207" s="107"/>
      <c r="S207" s="107">
        <v>40</v>
      </c>
      <c r="T207" s="88">
        <f t="shared" si="90"/>
        <v>0</v>
      </c>
      <c r="U207" s="89"/>
      <c r="V207" s="106">
        <f t="shared" si="95"/>
        <v>0</v>
      </c>
      <c r="W207" s="107"/>
      <c r="X207" s="107">
        <v>40</v>
      </c>
      <c r="Y207" s="103">
        <f t="shared" si="96"/>
        <v>0</v>
      </c>
      <c r="Z207" s="89"/>
      <c r="AA207" s="106">
        <f t="shared" si="91"/>
        <v>0</v>
      </c>
    </row>
    <row r="208" spans="1:27" ht="148.5" customHeight="1">
      <c r="A208" s="526"/>
      <c r="B208" s="506"/>
      <c r="C208" s="321" t="s">
        <v>694</v>
      </c>
      <c r="D208" s="321" t="s">
        <v>695</v>
      </c>
      <c r="E208" s="322" t="s">
        <v>696</v>
      </c>
      <c r="F208" s="322" t="s">
        <v>697</v>
      </c>
      <c r="G208" s="325" t="s">
        <v>688</v>
      </c>
      <c r="H208" s="324">
        <v>102</v>
      </c>
      <c r="I208" s="324">
        <v>102</v>
      </c>
      <c r="J208" s="364">
        <f t="shared" si="92"/>
        <v>1</v>
      </c>
      <c r="K208" s="369" t="s">
        <v>698</v>
      </c>
      <c r="L208" s="368">
        <v>1</v>
      </c>
      <c r="M208" s="50"/>
      <c r="N208" s="50"/>
      <c r="O208" s="88">
        <v>1</v>
      </c>
      <c r="P208" s="89"/>
      <c r="Q208" s="106">
        <f t="shared" si="94"/>
        <v>0</v>
      </c>
      <c r="R208" s="107"/>
      <c r="S208" s="107"/>
      <c r="T208" s="88">
        <f t="shared" si="90"/>
        <v>0</v>
      </c>
      <c r="U208" s="89"/>
      <c r="V208" s="106">
        <f t="shared" si="95"/>
        <v>0</v>
      </c>
      <c r="W208" s="107"/>
      <c r="X208" s="107"/>
      <c r="Y208" s="103"/>
      <c r="Z208" s="89"/>
      <c r="AA208" s="106">
        <f t="shared" si="91"/>
        <v>0</v>
      </c>
    </row>
    <row r="209" spans="1:27" ht="76.5" customHeight="1">
      <c r="A209" s="526"/>
      <c r="B209" s="506"/>
      <c r="C209" s="326" t="s">
        <v>699</v>
      </c>
      <c r="D209" s="327" t="s">
        <v>700</v>
      </c>
      <c r="E209" s="328" t="s">
        <v>701</v>
      </c>
      <c r="F209" s="328" t="s">
        <v>702</v>
      </c>
      <c r="G209" s="325" t="s">
        <v>327</v>
      </c>
      <c r="H209" s="324">
        <v>1976</v>
      </c>
      <c r="I209" s="324">
        <v>1976</v>
      </c>
      <c r="J209" s="364">
        <f t="shared" si="92"/>
        <v>1</v>
      </c>
      <c r="K209" s="369" t="s">
        <v>703</v>
      </c>
      <c r="L209" s="368">
        <v>1</v>
      </c>
      <c r="M209" s="50"/>
      <c r="N209" s="50"/>
      <c r="O209" s="88">
        <f t="shared" si="93"/>
        <v>0</v>
      </c>
      <c r="P209" s="89"/>
      <c r="Q209" s="106">
        <v>1</v>
      </c>
      <c r="R209" s="107"/>
      <c r="S209" s="107"/>
      <c r="T209" s="88">
        <f t="shared" si="90"/>
        <v>0</v>
      </c>
      <c r="U209" s="89"/>
      <c r="V209" s="106">
        <v>1</v>
      </c>
      <c r="W209" s="107"/>
      <c r="X209" s="107"/>
      <c r="Y209" s="103">
        <f t="shared" si="96"/>
        <v>0</v>
      </c>
      <c r="Z209" s="89"/>
      <c r="AA209" s="106">
        <f t="shared" si="91"/>
        <v>1</v>
      </c>
    </row>
    <row r="210" spans="1:27" ht="70.5" customHeight="1">
      <c r="A210" s="526"/>
      <c r="B210" s="507"/>
      <c r="C210" s="326" t="s">
        <v>1112</v>
      </c>
      <c r="D210" s="327" t="s">
        <v>705</v>
      </c>
      <c r="E210" s="328" t="s">
        <v>1107</v>
      </c>
      <c r="F210" s="329" t="s">
        <v>1108</v>
      </c>
      <c r="G210" s="325" t="s">
        <v>688</v>
      </c>
      <c r="H210" s="324">
        <v>0</v>
      </c>
      <c r="I210" s="367">
        <v>0</v>
      </c>
      <c r="J210" s="364">
        <f t="shared" si="92"/>
        <v>0</v>
      </c>
      <c r="K210" s="365" t="s">
        <v>708</v>
      </c>
      <c r="L210" s="368">
        <f t="shared" ref="L210:L213" si="97">IFERROR(IF(G210="Según demanda",H210/I210,H210/G210),0)</f>
        <v>0</v>
      </c>
      <c r="M210" s="50"/>
      <c r="N210" s="50"/>
      <c r="O210" s="88">
        <f t="shared" si="93"/>
        <v>0</v>
      </c>
      <c r="P210" s="89"/>
      <c r="Q210" s="106">
        <f t="shared" si="94"/>
        <v>0</v>
      </c>
      <c r="R210" s="107"/>
      <c r="S210" s="107"/>
      <c r="T210" s="88">
        <f t="shared" si="90"/>
        <v>0</v>
      </c>
      <c r="U210" s="89"/>
      <c r="V210" s="106">
        <f t="shared" si="95"/>
        <v>0</v>
      </c>
      <c r="W210" s="107"/>
      <c r="X210" s="107"/>
      <c r="Y210" s="103"/>
      <c r="Z210" s="89"/>
      <c r="AA210" s="106">
        <f t="shared" si="91"/>
        <v>0</v>
      </c>
    </row>
    <row r="211" spans="1:27" ht="77.25" customHeight="1">
      <c r="A211" s="526"/>
      <c r="B211" s="508" t="s">
        <v>709</v>
      </c>
      <c r="C211" s="420" t="s">
        <v>1113</v>
      </c>
      <c r="D211" s="421" t="s">
        <v>1116</v>
      </c>
      <c r="E211" s="422" t="s">
        <v>1104</v>
      </c>
      <c r="F211" s="422" t="s">
        <v>1109</v>
      </c>
      <c r="G211" s="423">
        <v>1</v>
      </c>
      <c r="H211" s="415">
        <v>1</v>
      </c>
      <c r="I211" s="416">
        <v>1</v>
      </c>
      <c r="J211" s="417">
        <f t="shared" si="92"/>
        <v>1</v>
      </c>
      <c r="K211" s="418" t="s">
        <v>1120</v>
      </c>
      <c r="L211" s="419">
        <v>1</v>
      </c>
      <c r="M211" s="50"/>
      <c r="N211" s="50"/>
      <c r="O211" s="88">
        <f t="shared" si="93"/>
        <v>0</v>
      </c>
      <c r="P211" s="89"/>
      <c r="Q211" s="106">
        <f t="shared" si="94"/>
        <v>1</v>
      </c>
      <c r="R211" s="107"/>
      <c r="S211" s="107"/>
      <c r="T211" s="88">
        <f t="shared" si="90"/>
        <v>0</v>
      </c>
      <c r="U211" s="89"/>
      <c r="V211" s="106">
        <f t="shared" si="95"/>
        <v>1</v>
      </c>
      <c r="W211" s="107"/>
      <c r="X211" s="107"/>
      <c r="Y211" s="103">
        <f t="shared" si="96"/>
        <v>0</v>
      </c>
      <c r="Z211" s="89"/>
      <c r="AA211" s="106">
        <f t="shared" si="91"/>
        <v>1</v>
      </c>
    </row>
    <row r="212" spans="1:27" ht="179.4">
      <c r="A212" s="526"/>
      <c r="B212" s="509"/>
      <c r="C212" s="422" t="s">
        <v>714</v>
      </c>
      <c r="D212" s="421" t="s">
        <v>715</v>
      </c>
      <c r="E212" s="422" t="s">
        <v>1105</v>
      </c>
      <c r="F212" s="422" t="s">
        <v>1106</v>
      </c>
      <c r="G212" s="423">
        <v>1</v>
      </c>
      <c r="H212" s="415">
        <v>1</v>
      </c>
      <c r="I212" s="415">
        <v>1</v>
      </c>
      <c r="J212" s="417">
        <f t="shared" si="92"/>
        <v>1</v>
      </c>
      <c r="K212" s="424" t="s">
        <v>1121</v>
      </c>
      <c r="L212" s="419">
        <f t="shared" si="97"/>
        <v>1</v>
      </c>
      <c r="M212" s="50"/>
      <c r="N212" s="50"/>
      <c r="O212" s="88">
        <v>1</v>
      </c>
      <c r="P212" s="89"/>
      <c r="Q212" s="106">
        <v>1</v>
      </c>
      <c r="R212" s="107"/>
      <c r="S212" s="107"/>
      <c r="T212" s="88">
        <f t="shared" si="90"/>
        <v>0</v>
      </c>
      <c r="U212" s="89"/>
      <c r="V212" s="106">
        <v>1</v>
      </c>
      <c r="W212" s="107"/>
      <c r="X212" s="107"/>
      <c r="Y212" s="103"/>
      <c r="Z212" s="89"/>
      <c r="AA212" s="106">
        <f t="shared" si="91"/>
        <v>1</v>
      </c>
    </row>
    <row r="213" spans="1:27" ht="194.25" customHeight="1">
      <c r="A213" s="526"/>
      <c r="B213" s="510" t="s">
        <v>718</v>
      </c>
      <c r="C213" s="330" t="s">
        <v>719</v>
      </c>
      <c r="D213" s="331" t="s">
        <v>720</v>
      </c>
      <c r="E213" s="332" t="s">
        <v>721</v>
      </c>
      <c r="F213" s="333" t="s">
        <v>722</v>
      </c>
      <c r="G213" s="334">
        <v>39</v>
      </c>
      <c r="H213" s="335">
        <v>39</v>
      </c>
      <c r="I213" s="335">
        <v>39</v>
      </c>
      <c r="J213" s="370">
        <f t="shared" si="92"/>
        <v>1</v>
      </c>
      <c r="K213" s="371" t="s">
        <v>723</v>
      </c>
      <c r="L213" s="372">
        <f t="shared" si="97"/>
        <v>1</v>
      </c>
      <c r="M213" s="50"/>
      <c r="N213" s="50"/>
      <c r="O213" s="88">
        <f t="shared" si="93"/>
        <v>0</v>
      </c>
      <c r="P213" s="89"/>
      <c r="Q213" s="106">
        <v>1</v>
      </c>
      <c r="R213" s="107"/>
      <c r="S213" s="107"/>
      <c r="T213" s="88">
        <f t="shared" si="90"/>
        <v>0</v>
      </c>
      <c r="U213" s="89"/>
      <c r="V213" s="106">
        <f t="shared" si="95"/>
        <v>1</v>
      </c>
      <c r="W213" s="107"/>
      <c r="X213" s="107"/>
      <c r="Y213" s="103">
        <f t="shared" si="96"/>
        <v>0</v>
      </c>
      <c r="Z213" s="89"/>
      <c r="AA213" s="106">
        <f t="shared" si="91"/>
        <v>1</v>
      </c>
    </row>
    <row r="214" spans="1:27" ht="323.25" customHeight="1">
      <c r="A214" s="526"/>
      <c r="B214" s="511"/>
      <c r="C214" s="333" t="s">
        <v>724</v>
      </c>
      <c r="D214" s="336" t="s">
        <v>725</v>
      </c>
      <c r="E214" s="337" t="s">
        <v>721</v>
      </c>
      <c r="F214" s="338" t="s">
        <v>726</v>
      </c>
      <c r="G214" s="339">
        <v>32</v>
      </c>
      <c r="H214" s="340">
        <v>6</v>
      </c>
      <c r="I214" s="340">
        <v>32</v>
      </c>
      <c r="J214" s="373">
        <f t="shared" si="92"/>
        <v>0.1875</v>
      </c>
      <c r="K214" s="374" t="s">
        <v>727</v>
      </c>
      <c r="L214" s="373">
        <v>1.2</v>
      </c>
      <c r="M214" s="375"/>
      <c r="N214" s="375"/>
      <c r="O214" s="376">
        <f t="shared" si="93"/>
        <v>0</v>
      </c>
      <c r="P214" s="377"/>
      <c r="Q214" s="404">
        <v>1</v>
      </c>
      <c r="R214" s="405"/>
      <c r="S214" s="405"/>
      <c r="T214" s="376">
        <v>1</v>
      </c>
      <c r="U214" s="377"/>
      <c r="V214" s="404">
        <v>1</v>
      </c>
      <c r="W214" s="405"/>
      <c r="X214" s="107"/>
      <c r="Y214" s="103">
        <f t="shared" si="96"/>
        <v>0</v>
      </c>
      <c r="Z214" s="89"/>
      <c r="AA214" s="106">
        <f t="shared" si="91"/>
        <v>0.1875</v>
      </c>
    </row>
    <row r="215" spans="1:27" ht="135">
      <c r="A215" s="526"/>
      <c r="B215" s="512"/>
      <c r="C215" s="333" t="s">
        <v>728</v>
      </c>
      <c r="D215" s="331" t="s">
        <v>729</v>
      </c>
      <c r="E215" s="333" t="s">
        <v>730</v>
      </c>
      <c r="F215" s="338" t="s">
        <v>731</v>
      </c>
      <c r="G215" s="339">
        <v>40</v>
      </c>
      <c r="H215" s="340">
        <v>40</v>
      </c>
      <c r="I215" s="340">
        <v>40</v>
      </c>
      <c r="J215" s="373">
        <f t="shared" si="92"/>
        <v>1</v>
      </c>
      <c r="K215" s="378" t="s">
        <v>732</v>
      </c>
      <c r="L215" s="373">
        <v>0.62</v>
      </c>
      <c r="M215" s="375"/>
      <c r="N215" s="375"/>
      <c r="O215" s="376">
        <v>0.99940688018979795</v>
      </c>
      <c r="P215" s="377"/>
      <c r="Q215" s="404">
        <v>1</v>
      </c>
      <c r="R215" s="405"/>
      <c r="S215" s="405"/>
      <c r="T215" s="376">
        <v>1</v>
      </c>
      <c r="U215" s="377"/>
      <c r="V215" s="404">
        <v>1</v>
      </c>
      <c r="W215" s="405"/>
      <c r="X215" s="107"/>
      <c r="Y215" s="103">
        <f t="shared" si="96"/>
        <v>0</v>
      </c>
      <c r="Z215" s="89"/>
      <c r="AA215" s="106">
        <f t="shared" si="91"/>
        <v>1</v>
      </c>
    </row>
    <row r="216" spans="1:27" ht="45">
      <c r="A216" s="526"/>
      <c r="B216" s="513" t="s">
        <v>733</v>
      </c>
      <c r="C216" s="502" t="s">
        <v>734</v>
      </c>
      <c r="D216" s="341" t="s">
        <v>735</v>
      </c>
      <c r="E216" s="494" t="s">
        <v>730</v>
      </c>
      <c r="F216" s="342" t="s">
        <v>736</v>
      </c>
      <c r="G216" s="343" t="s">
        <v>327</v>
      </c>
      <c r="H216" s="344">
        <v>3121</v>
      </c>
      <c r="I216" s="379">
        <v>5000</v>
      </c>
      <c r="J216" s="380">
        <f t="shared" si="92"/>
        <v>0.62419999999999998</v>
      </c>
      <c r="K216" s="381" t="s">
        <v>737</v>
      </c>
      <c r="L216" s="380">
        <v>0.62</v>
      </c>
      <c r="M216" s="382"/>
      <c r="N216" s="382"/>
      <c r="O216" s="383"/>
      <c r="P216" s="382"/>
      <c r="Q216" s="383">
        <v>0.75</v>
      </c>
      <c r="R216" s="382"/>
      <c r="S216" s="382"/>
      <c r="T216" s="383">
        <v>0</v>
      </c>
      <c r="U216" s="211"/>
      <c r="V216" s="404">
        <f t="shared" si="95"/>
        <v>0.62419999999999998</v>
      </c>
      <c r="W216" s="382"/>
      <c r="X216" s="99"/>
      <c r="Y216" s="100">
        <f t="shared" si="96"/>
        <v>0</v>
      </c>
      <c r="Z216" s="112"/>
      <c r="AA216" s="106">
        <f t="shared" si="91"/>
        <v>0.62419999999999998</v>
      </c>
    </row>
    <row r="217" spans="1:27" ht="45">
      <c r="A217" s="526"/>
      <c r="B217" s="514"/>
      <c r="C217" s="503"/>
      <c r="D217" s="341" t="s">
        <v>738</v>
      </c>
      <c r="E217" s="495"/>
      <c r="F217" s="345" t="s">
        <v>739</v>
      </c>
      <c r="G217" s="343" t="s">
        <v>688</v>
      </c>
      <c r="H217" s="344">
        <v>165</v>
      </c>
      <c r="I217" s="379">
        <v>173</v>
      </c>
      <c r="J217" s="380">
        <f t="shared" si="92"/>
        <v>0.95375722543352603</v>
      </c>
      <c r="K217" s="381" t="s">
        <v>740</v>
      </c>
      <c r="L217" s="380">
        <v>0.95</v>
      </c>
      <c r="M217" s="382"/>
      <c r="N217" s="382"/>
      <c r="O217" s="383">
        <v>0.25</v>
      </c>
      <c r="P217" s="382"/>
      <c r="Q217" s="383">
        <v>0.75</v>
      </c>
      <c r="R217" s="382"/>
      <c r="S217" s="382"/>
      <c r="T217" s="383">
        <v>0</v>
      </c>
      <c r="U217" s="382"/>
      <c r="V217" s="404">
        <f t="shared" si="95"/>
        <v>0</v>
      </c>
      <c r="W217" s="382"/>
      <c r="X217" s="99"/>
      <c r="Y217" s="100">
        <f t="shared" si="96"/>
        <v>0</v>
      </c>
      <c r="Z217" s="117"/>
      <c r="AA217" s="106">
        <f t="shared" si="91"/>
        <v>0</v>
      </c>
    </row>
    <row r="218" spans="1:27" ht="67.5" customHeight="1">
      <c r="A218" s="526"/>
      <c r="B218" s="514"/>
      <c r="C218" s="504"/>
      <c r="D218" s="341" t="s">
        <v>735</v>
      </c>
      <c r="E218" s="495"/>
      <c r="F218" s="345" t="s">
        <v>741</v>
      </c>
      <c r="G218" s="343" t="s">
        <v>688</v>
      </c>
      <c r="H218" s="344">
        <v>821</v>
      </c>
      <c r="I218" s="379">
        <v>2520</v>
      </c>
      <c r="J218" s="380">
        <f t="shared" si="92"/>
        <v>0.3257936507936508</v>
      </c>
      <c r="K218" s="381" t="s">
        <v>742</v>
      </c>
      <c r="L218" s="380">
        <v>0.33</v>
      </c>
      <c r="M218" s="382"/>
      <c r="N218" s="382"/>
      <c r="O218" s="383"/>
      <c r="P218" s="382"/>
      <c r="Q218" s="383"/>
      <c r="R218" s="382"/>
      <c r="S218" s="382"/>
      <c r="T218" s="383"/>
      <c r="U218" s="382"/>
      <c r="V218" s="404"/>
      <c r="W218" s="382"/>
      <c r="X218" s="99"/>
      <c r="Y218" s="100"/>
      <c r="Z218" s="117"/>
      <c r="AA218" s="106"/>
    </row>
    <row r="219" spans="1:27" ht="51.75" customHeight="1">
      <c r="A219" s="526"/>
      <c r="B219" s="515"/>
      <c r="C219" s="346" t="s">
        <v>743</v>
      </c>
      <c r="D219" s="341" t="s">
        <v>744</v>
      </c>
      <c r="E219" s="347" t="s">
        <v>745</v>
      </c>
      <c r="F219" s="345" t="s">
        <v>746</v>
      </c>
      <c r="G219" s="343" t="s">
        <v>747</v>
      </c>
      <c r="H219" s="344">
        <v>0</v>
      </c>
      <c r="I219" s="379">
        <v>0</v>
      </c>
      <c r="J219" s="380">
        <v>0</v>
      </c>
      <c r="K219" s="381" t="s">
        <v>748</v>
      </c>
      <c r="L219" s="380">
        <v>0</v>
      </c>
      <c r="M219" s="382"/>
      <c r="N219" s="382"/>
      <c r="O219" s="383">
        <v>0.25</v>
      </c>
      <c r="P219" s="382"/>
      <c r="Q219" s="383">
        <v>0.75</v>
      </c>
      <c r="R219" s="382"/>
      <c r="S219" s="382"/>
      <c r="T219" s="383">
        <v>0</v>
      </c>
      <c r="U219" s="382"/>
      <c r="V219" s="404">
        <f t="shared" si="95"/>
        <v>0</v>
      </c>
      <c r="W219" s="382"/>
      <c r="X219" s="99"/>
      <c r="Y219" s="100">
        <f t="shared" si="96"/>
        <v>0</v>
      </c>
      <c r="Z219" s="99"/>
      <c r="AA219" s="106">
        <f t="shared" si="91"/>
        <v>0</v>
      </c>
    </row>
    <row r="220" spans="1:27" ht="80.25" customHeight="1">
      <c r="A220" s="526"/>
      <c r="B220" s="70" t="s">
        <v>749</v>
      </c>
      <c r="C220" s="76" t="s">
        <v>750</v>
      </c>
      <c r="D220" s="72" t="s">
        <v>751</v>
      </c>
      <c r="E220" s="73" t="s">
        <v>752</v>
      </c>
      <c r="F220" s="348" t="s">
        <v>753</v>
      </c>
      <c r="G220" s="349">
        <v>4</v>
      </c>
      <c r="H220" s="350">
        <v>1</v>
      </c>
      <c r="I220" s="384">
        <v>1</v>
      </c>
      <c r="J220" s="385">
        <v>1</v>
      </c>
      <c r="K220" s="386" t="s">
        <v>1117</v>
      </c>
      <c r="L220" s="387">
        <v>0.25</v>
      </c>
      <c r="M220" s="382"/>
      <c r="N220" s="382">
        <v>1</v>
      </c>
      <c r="O220" s="383">
        <v>0</v>
      </c>
      <c r="P220" s="388"/>
      <c r="Q220" s="383">
        <v>0.25</v>
      </c>
      <c r="R220" s="377"/>
      <c r="S220" s="406">
        <v>1</v>
      </c>
      <c r="T220" s="389">
        <v>0</v>
      </c>
      <c r="U220" s="390"/>
      <c r="V220" s="404">
        <v>0.25</v>
      </c>
      <c r="W220" s="377"/>
      <c r="X220" s="102">
        <v>1</v>
      </c>
      <c r="Y220" s="103">
        <v>0</v>
      </c>
      <c r="Z220" s="117"/>
      <c r="AA220" s="106">
        <v>0.25</v>
      </c>
    </row>
    <row r="221" spans="1:27" ht="405">
      <c r="A221" s="526"/>
      <c r="B221" s="70" t="s">
        <v>749</v>
      </c>
      <c r="C221" s="76" t="s">
        <v>750</v>
      </c>
      <c r="D221" s="72" t="s">
        <v>754</v>
      </c>
      <c r="E221" s="73" t="s">
        <v>752</v>
      </c>
      <c r="F221" s="348" t="s">
        <v>753</v>
      </c>
      <c r="G221" s="349">
        <v>4</v>
      </c>
      <c r="H221" s="350">
        <v>1</v>
      </c>
      <c r="I221" s="384">
        <v>1</v>
      </c>
      <c r="J221" s="385">
        <v>1</v>
      </c>
      <c r="K221" s="386" t="s">
        <v>1118</v>
      </c>
      <c r="L221" s="387">
        <v>0.25</v>
      </c>
      <c r="M221" s="382"/>
      <c r="N221" s="382">
        <v>1</v>
      </c>
      <c r="O221" s="383">
        <v>0</v>
      </c>
      <c r="P221" s="382"/>
      <c r="Q221" s="383">
        <v>0.25</v>
      </c>
      <c r="R221" s="377"/>
      <c r="S221" s="382">
        <v>1</v>
      </c>
      <c r="T221" s="389">
        <v>0</v>
      </c>
      <c r="U221" s="390"/>
      <c r="V221" s="407">
        <v>0.25</v>
      </c>
      <c r="W221" s="408"/>
      <c r="X221" s="102">
        <v>1</v>
      </c>
      <c r="Y221" s="103">
        <v>0</v>
      </c>
      <c r="Z221" s="104"/>
      <c r="AA221" s="106">
        <v>0.25</v>
      </c>
    </row>
    <row r="222" spans="1:27" ht="120">
      <c r="A222" s="526"/>
      <c r="B222" s="70" t="s">
        <v>755</v>
      </c>
      <c r="C222" s="75" t="s">
        <v>756</v>
      </c>
      <c r="D222" s="71" t="s">
        <v>757</v>
      </c>
      <c r="E222" s="73" t="s">
        <v>752</v>
      </c>
      <c r="F222" s="348" t="s">
        <v>758</v>
      </c>
      <c r="G222" s="349">
        <v>4</v>
      </c>
      <c r="H222" s="350">
        <v>1</v>
      </c>
      <c r="I222" s="384">
        <v>1</v>
      </c>
      <c r="J222" s="385">
        <v>1</v>
      </c>
      <c r="K222" s="386" t="s">
        <v>759</v>
      </c>
      <c r="L222" s="387">
        <v>0.25</v>
      </c>
      <c r="M222" s="382"/>
      <c r="N222" s="382">
        <v>1</v>
      </c>
      <c r="O222" s="389">
        <v>0</v>
      </c>
      <c r="P222" s="390"/>
      <c r="Q222" s="407">
        <v>0.25</v>
      </c>
      <c r="R222" s="377"/>
      <c r="S222" s="382">
        <v>1</v>
      </c>
      <c r="T222" s="389">
        <v>0</v>
      </c>
      <c r="U222" s="390"/>
      <c r="V222" s="407">
        <v>0.25</v>
      </c>
      <c r="W222" s="377"/>
      <c r="X222" s="102">
        <v>1</v>
      </c>
      <c r="Y222" s="103">
        <v>0</v>
      </c>
      <c r="Z222" s="104"/>
      <c r="AA222" s="106">
        <v>0.25</v>
      </c>
    </row>
    <row r="223" spans="1:27" ht="54">
      <c r="A223" s="526"/>
      <c r="B223" s="70" t="s">
        <v>760</v>
      </c>
      <c r="C223" s="76" t="s">
        <v>761</v>
      </c>
      <c r="D223" s="72" t="s">
        <v>762</v>
      </c>
      <c r="E223" s="73" t="s">
        <v>752</v>
      </c>
      <c r="F223" s="348" t="s">
        <v>753</v>
      </c>
      <c r="G223" s="349">
        <v>3</v>
      </c>
      <c r="H223" s="350">
        <v>0</v>
      </c>
      <c r="I223" s="384">
        <v>0</v>
      </c>
      <c r="J223" s="385">
        <v>0</v>
      </c>
      <c r="K223" s="391" t="s">
        <v>763</v>
      </c>
      <c r="L223" s="387">
        <v>0</v>
      </c>
      <c r="M223" s="382"/>
      <c r="N223" s="382">
        <v>1</v>
      </c>
      <c r="O223" s="389">
        <v>0</v>
      </c>
      <c r="P223" s="390"/>
      <c r="Q223" s="407">
        <v>0</v>
      </c>
      <c r="R223" s="377"/>
      <c r="S223" s="382">
        <v>1</v>
      </c>
      <c r="T223" s="389">
        <v>0</v>
      </c>
      <c r="U223" s="390"/>
      <c r="V223" s="407">
        <v>0</v>
      </c>
      <c r="W223" s="408"/>
      <c r="X223" s="102">
        <v>1</v>
      </c>
      <c r="Y223" s="103">
        <v>0</v>
      </c>
      <c r="Z223" s="104"/>
      <c r="AA223" s="106">
        <v>0</v>
      </c>
    </row>
    <row r="224" spans="1:27" ht="45">
      <c r="A224" s="526"/>
      <c r="B224" s="79" t="s">
        <v>764</v>
      </c>
      <c r="C224" s="76" t="s">
        <v>765</v>
      </c>
      <c r="D224" s="72" t="s">
        <v>766</v>
      </c>
      <c r="E224" s="73" t="s">
        <v>752</v>
      </c>
      <c r="F224" s="348" t="s">
        <v>767</v>
      </c>
      <c r="G224" s="349">
        <v>2</v>
      </c>
      <c r="H224" s="350">
        <v>0</v>
      </c>
      <c r="I224" s="384">
        <v>0</v>
      </c>
      <c r="J224" s="385">
        <v>0</v>
      </c>
      <c r="K224" s="391" t="s">
        <v>763</v>
      </c>
      <c r="L224" s="387">
        <v>0</v>
      </c>
      <c r="M224" s="382"/>
      <c r="N224" s="392">
        <v>1</v>
      </c>
      <c r="O224" s="389">
        <v>0</v>
      </c>
      <c r="P224" s="390"/>
      <c r="Q224" s="407">
        <v>0</v>
      </c>
      <c r="R224" s="377"/>
      <c r="S224" s="382"/>
      <c r="T224" s="389">
        <v>0</v>
      </c>
      <c r="U224" s="390"/>
      <c r="V224" s="407">
        <v>0</v>
      </c>
      <c r="W224" s="377"/>
      <c r="X224" s="105">
        <v>1</v>
      </c>
      <c r="Y224" s="103">
        <v>0</v>
      </c>
      <c r="Z224" s="99"/>
      <c r="AA224" s="115">
        <v>0</v>
      </c>
    </row>
    <row r="225" spans="1:27" ht="75">
      <c r="A225" s="526"/>
      <c r="B225" s="79" t="s">
        <v>764</v>
      </c>
      <c r="C225" s="76" t="s">
        <v>768</v>
      </c>
      <c r="D225" s="72" t="s">
        <v>769</v>
      </c>
      <c r="E225" s="73" t="s">
        <v>752</v>
      </c>
      <c r="F225" s="348" t="s">
        <v>770</v>
      </c>
      <c r="G225" s="351">
        <v>4</v>
      </c>
      <c r="H225" s="350">
        <v>1</v>
      </c>
      <c r="I225" s="384">
        <v>1</v>
      </c>
      <c r="J225" s="385">
        <v>1</v>
      </c>
      <c r="K225" s="386" t="s">
        <v>1114</v>
      </c>
      <c r="L225" s="387">
        <v>0.25</v>
      </c>
      <c r="M225" s="382"/>
      <c r="N225" s="382">
        <v>1</v>
      </c>
      <c r="O225" s="389">
        <v>0</v>
      </c>
      <c r="P225" s="390"/>
      <c r="Q225" s="407">
        <v>0.25</v>
      </c>
      <c r="R225" s="377"/>
      <c r="S225" s="382">
        <v>1</v>
      </c>
      <c r="T225" s="389">
        <v>0</v>
      </c>
      <c r="U225" s="390"/>
      <c r="V225" s="407">
        <v>0.25</v>
      </c>
      <c r="W225" s="377"/>
      <c r="X225" s="102">
        <v>1</v>
      </c>
      <c r="Y225" s="103">
        <v>0.25</v>
      </c>
      <c r="Z225" s="99"/>
      <c r="AA225" s="115">
        <v>0.25</v>
      </c>
    </row>
    <row r="226" spans="1:27" ht="45">
      <c r="A226" s="526"/>
      <c r="B226" s="79" t="s">
        <v>771</v>
      </c>
      <c r="C226" s="76" t="s">
        <v>772</v>
      </c>
      <c r="D226" s="72" t="s">
        <v>773</v>
      </c>
      <c r="E226" s="73" t="s">
        <v>752</v>
      </c>
      <c r="F226" s="352" t="s">
        <v>774</v>
      </c>
      <c r="G226" s="351">
        <v>4</v>
      </c>
      <c r="H226" s="350">
        <v>1</v>
      </c>
      <c r="I226" s="384">
        <v>1</v>
      </c>
      <c r="J226" s="385">
        <v>1</v>
      </c>
      <c r="K226" s="386" t="s">
        <v>775</v>
      </c>
      <c r="L226" s="387">
        <v>0.25</v>
      </c>
      <c r="M226" s="393"/>
      <c r="N226" s="382">
        <v>1</v>
      </c>
      <c r="O226" s="389">
        <v>0</v>
      </c>
      <c r="P226" s="390"/>
      <c r="Q226" s="407">
        <v>0.25</v>
      </c>
      <c r="R226" s="377"/>
      <c r="S226" s="382">
        <v>1</v>
      </c>
      <c r="T226" s="389">
        <v>0</v>
      </c>
      <c r="U226" s="390"/>
      <c r="V226" s="407">
        <v>0.25</v>
      </c>
      <c r="W226" s="377"/>
      <c r="X226" s="102">
        <v>1</v>
      </c>
      <c r="Y226" s="103">
        <v>0.25</v>
      </c>
      <c r="Z226" s="99"/>
      <c r="AA226" s="115">
        <v>0.25</v>
      </c>
    </row>
    <row r="227" spans="1:27" ht="120">
      <c r="A227" s="526"/>
      <c r="B227" s="79" t="s">
        <v>771</v>
      </c>
      <c r="C227" s="76" t="s">
        <v>772</v>
      </c>
      <c r="D227" s="72" t="s">
        <v>776</v>
      </c>
      <c r="E227" s="73" t="s">
        <v>752</v>
      </c>
      <c r="F227" s="352" t="s">
        <v>777</v>
      </c>
      <c r="G227" s="351">
        <v>3</v>
      </c>
      <c r="H227" s="350">
        <v>1</v>
      </c>
      <c r="I227" s="384">
        <v>1</v>
      </c>
      <c r="J227" s="385">
        <v>1</v>
      </c>
      <c r="K227" s="386" t="s">
        <v>778</v>
      </c>
      <c r="L227" s="387">
        <v>0.25</v>
      </c>
      <c r="M227" s="393"/>
      <c r="N227" s="394"/>
      <c r="O227" s="389">
        <v>0</v>
      </c>
      <c r="P227" s="388" t="s">
        <v>763</v>
      </c>
      <c r="Q227" s="407">
        <v>0.25</v>
      </c>
      <c r="R227" s="377"/>
      <c r="S227" s="382">
        <v>1</v>
      </c>
      <c r="T227" s="389">
        <v>0</v>
      </c>
      <c r="U227" s="390"/>
      <c r="V227" s="407">
        <v>0.25</v>
      </c>
      <c r="W227" s="377"/>
      <c r="X227" s="102">
        <v>1</v>
      </c>
      <c r="Y227" s="103">
        <v>0.25</v>
      </c>
      <c r="Z227" s="99"/>
      <c r="AA227" s="115">
        <v>0.25</v>
      </c>
    </row>
    <row r="228" spans="1:27" ht="90">
      <c r="A228" s="527"/>
      <c r="B228" s="79" t="s">
        <v>771</v>
      </c>
      <c r="C228" s="76" t="s">
        <v>772</v>
      </c>
      <c r="D228" s="72" t="s">
        <v>779</v>
      </c>
      <c r="E228" s="353" t="s">
        <v>752</v>
      </c>
      <c r="F228" s="354" t="s">
        <v>777</v>
      </c>
      <c r="G228" s="355">
        <v>4</v>
      </c>
      <c r="H228" s="350">
        <v>1</v>
      </c>
      <c r="I228" s="384">
        <v>1</v>
      </c>
      <c r="J228" s="385">
        <v>1</v>
      </c>
      <c r="K228" s="386" t="s">
        <v>780</v>
      </c>
      <c r="L228" s="387">
        <v>0.25</v>
      </c>
      <c r="M228" s="393"/>
      <c r="N228" s="382">
        <v>1</v>
      </c>
      <c r="O228" s="389">
        <v>0</v>
      </c>
      <c r="P228" s="390"/>
      <c r="Q228" s="407">
        <v>0.25</v>
      </c>
      <c r="R228" s="377"/>
      <c r="S228" s="382">
        <v>1</v>
      </c>
      <c r="T228" s="389">
        <v>0</v>
      </c>
      <c r="U228" s="390"/>
      <c r="V228" s="407">
        <v>0.25</v>
      </c>
      <c r="W228" s="377"/>
      <c r="X228" s="102">
        <v>1</v>
      </c>
      <c r="Y228" s="103">
        <v>0.25</v>
      </c>
      <c r="Z228" s="99"/>
      <c r="AA228" s="115">
        <v>0.25</v>
      </c>
    </row>
  </sheetData>
  <protectedRanges>
    <protectedRange sqref="C216" name="Rango1_5_1"/>
    <protectedRange sqref="D210" name="Rango1_1_1_1_1_2"/>
    <protectedRange sqref="D208:D209" name="Rango1_1_1_1_1_3"/>
    <protectedRange sqref="C146" name="Rango1_5_1_2_2"/>
    <protectedRange sqref="C148" name="Rango1_1_1_2_1_2_2"/>
    <protectedRange sqref="C149" name="Rango1_1_2_2_2_2"/>
    <protectedRange sqref="C150" name="Rango1_6_1_1_2_2"/>
    <protectedRange sqref="C151" name="Rango1_6_2_1_2_2"/>
    <protectedRange sqref="C152:C162" name="Rango1_2_1_2_1_2_2"/>
    <protectedRange sqref="D147:D150" name="Rango1_7"/>
    <protectedRange sqref="D151" name="Rango1_9_2_2_1_1_3"/>
    <protectedRange sqref="F164 F167 F169" name="Rango1_6_3_1_2_2_3_1"/>
    <protectedRange sqref="D164" name="Rango1_1_1_5_1_2_1_1_1_2_1_1_3_1"/>
    <protectedRange sqref="D155:D159" name="Rango1_1_1_5_1_2_1_1_1_2_2_2_1"/>
    <protectedRange sqref="F152:F159" name="Rango1_6_3_1_2_2_2_1"/>
    <protectedRange sqref="E152:E159" name="Rango1_1_1_1_1_3_2_2_1"/>
    <protectedRange sqref="D154" name="Rango1_1_1_1_1_1_1_1_2_1_1_3_1"/>
    <protectedRange sqref="D186:D189 D191" name="Rango1_7_4_4"/>
    <protectedRange sqref="G186:G191" name="Rango1_2_1_1_1"/>
    <protectedRange sqref="D199:D202 D204" name="Rango1_7_4_4_1_1_1"/>
    <protectedRange sqref="G199:G204" name="Rango1_2_1_1_2"/>
    <protectedRange sqref="D140 D136" name="Rango1_5_2_8_1_1_1_1_1_1_1_1_1"/>
    <protectedRange sqref="D138" name="Rango1_1_2_1_1_1_1_1_1_3_1_1_1"/>
  </protectedRanges>
  <mergeCells count="415">
    <mergeCell ref="C22:C25"/>
    <mergeCell ref="K99:K100"/>
    <mergeCell ref="J99:J100"/>
    <mergeCell ref="L99:L100"/>
    <mergeCell ref="E110:E112"/>
    <mergeCell ref="C110:C112"/>
    <mergeCell ref="C99:C100"/>
    <mergeCell ref="D99:D100"/>
    <mergeCell ref="E99:E100"/>
    <mergeCell ref="C101:C102"/>
    <mergeCell ref="E101:E102"/>
    <mergeCell ref="B47:B53"/>
    <mergeCell ref="C47:C49"/>
    <mergeCell ref="C50:C51"/>
    <mergeCell ref="A54:A56"/>
    <mergeCell ref="K110:K112"/>
    <mergeCell ref="K104:K109"/>
    <mergeCell ref="F99:F100"/>
    <mergeCell ref="F110:F112"/>
    <mergeCell ref="G99:G100"/>
    <mergeCell ref="H99:H100"/>
    <mergeCell ref="I99:I100"/>
    <mergeCell ref="B110:B112"/>
    <mergeCell ref="C104:C109"/>
    <mergeCell ref="D101:D102"/>
    <mergeCell ref="B99:B100"/>
    <mergeCell ref="B101:B102"/>
    <mergeCell ref="E1:Y1"/>
    <mergeCell ref="Z1:AA1"/>
    <mergeCell ref="Z4:AA4"/>
    <mergeCell ref="A6:D6"/>
    <mergeCell ref="H7:L7"/>
    <mergeCell ref="M7:Q7"/>
    <mergeCell ref="R7:V7"/>
    <mergeCell ref="W7:AA7"/>
    <mergeCell ref="H8:J8"/>
    <mergeCell ref="M8:O8"/>
    <mergeCell ref="R8:T8"/>
    <mergeCell ref="W8:Y8"/>
    <mergeCell ref="A7:A9"/>
    <mergeCell ref="B7:B9"/>
    <mergeCell ref="D7:D9"/>
    <mergeCell ref="K8:K9"/>
    <mergeCell ref="Z2:AA3"/>
    <mergeCell ref="F7:G8"/>
    <mergeCell ref="Z5:AA6"/>
    <mergeCell ref="E2:Y6"/>
    <mergeCell ref="A1:D5"/>
    <mergeCell ref="A10:A12"/>
    <mergeCell ref="A13:A15"/>
    <mergeCell ref="A16:A18"/>
    <mergeCell ref="A19:A21"/>
    <mergeCell ref="A22:A26"/>
    <mergeCell ref="A27:A29"/>
    <mergeCell ref="A30:A32"/>
    <mergeCell ref="A33:A35"/>
    <mergeCell ref="A36:A38"/>
    <mergeCell ref="A39:A41"/>
    <mergeCell ref="A42:A44"/>
    <mergeCell ref="A57:A98"/>
    <mergeCell ref="A99:A112"/>
    <mergeCell ref="A131:A143"/>
    <mergeCell ref="A144:A204"/>
    <mergeCell ref="A205:A228"/>
    <mergeCell ref="A47:A53"/>
    <mergeCell ref="B57:B59"/>
    <mergeCell ref="B60:B65"/>
    <mergeCell ref="B66:B74"/>
    <mergeCell ref="B75:B80"/>
    <mergeCell ref="B81:B85"/>
    <mergeCell ref="B86:B89"/>
    <mergeCell ref="B90:B98"/>
    <mergeCell ref="B131:B133"/>
    <mergeCell ref="B134:B136"/>
    <mergeCell ref="B144:B151"/>
    <mergeCell ref="B152:B164"/>
    <mergeCell ref="B165:B166"/>
    <mergeCell ref="B168:B169"/>
    <mergeCell ref="B202:B203"/>
    <mergeCell ref="B206:B210"/>
    <mergeCell ref="B211:B212"/>
    <mergeCell ref="B213:B215"/>
    <mergeCell ref="B216:B219"/>
    <mergeCell ref="C7:C9"/>
    <mergeCell ref="C10:C12"/>
    <mergeCell ref="C13:C15"/>
    <mergeCell ref="C16:C19"/>
    <mergeCell ref="C20:C21"/>
    <mergeCell ref="C29:C38"/>
    <mergeCell ref="C39:C45"/>
    <mergeCell ref="C61:C62"/>
    <mergeCell ref="C57:C59"/>
    <mergeCell ref="C63:C64"/>
    <mergeCell ref="C66:C67"/>
    <mergeCell ref="C68:C69"/>
    <mergeCell ref="C70:C74"/>
    <mergeCell ref="C75:C77"/>
    <mergeCell ref="C78:C83"/>
    <mergeCell ref="C84:C89"/>
    <mergeCell ref="C165:C166"/>
    <mergeCell ref="C168:C169"/>
    <mergeCell ref="C170:C185"/>
    <mergeCell ref="C186:C191"/>
    <mergeCell ref="C192:C195"/>
    <mergeCell ref="C196:C198"/>
    <mergeCell ref="C202:C203"/>
    <mergeCell ref="C216:C218"/>
    <mergeCell ref="C90:C98"/>
    <mergeCell ref="C131:C133"/>
    <mergeCell ref="C134:C136"/>
    <mergeCell ref="C138:C142"/>
    <mergeCell ref="C144:C151"/>
    <mergeCell ref="D57:D58"/>
    <mergeCell ref="D61:D62"/>
    <mergeCell ref="D63:D64"/>
    <mergeCell ref="D66:D67"/>
    <mergeCell ref="D68:D69"/>
    <mergeCell ref="D71:D72"/>
    <mergeCell ref="D76:D77"/>
    <mergeCell ref="D80:D81"/>
    <mergeCell ref="C152:C164"/>
    <mergeCell ref="D86:D87"/>
    <mergeCell ref="D88:D89"/>
    <mergeCell ref="D90:D93"/>
    <mergeCell ref="D94:D98"/>
    <mergeCell ref="D189:D190"/>
    <mergeCell ref="D202:D203"/>
    <mergeCell ref="E7:E9"/>
    <mergeCell ref="E30:E31"/>
    <mergeCell ref="E57:E58"/>
    <mergeCell ref="E61:E62"/>
    <mergeCell ref="E63:E64"/>
    <mergeCell ref="E66:E67"/>
    <mergeCell ref="E68:E69"/>
    <mergeCell ref="E71:E72"/>
    <mergeCell ref="E76:E77"/>
    <mergeCell ref="E80:E81"/>
    <mergeCell ref="E84:E89"/>
    <mergeCell ref="E90:E98"/>
    <mergeCell ref="D30:D31"/>
    <mergeCell ref="G66:G67"/>
    <mergeCell ref="G68:G69"/>
    <mergeCell ref="G71:G72"/>
    <mergeCell ref="G76:G77"/>
    <mergeCell ref="G81:G82"/>
    <mergeCell ref="G84:G85"/>
    <mergeCell ref="E216:E218"/>
    <mergeCell ref="F30:F31"/>
    <mergeCell ref="F57:F58"/>
    <mergeCell ref="F61:F62"/>
    <mergeCell ref="F63:F64"/>
    <mergeCell ref="F66:F67"/>
    <mergeCell ref="F68:F69"/>
    <mergeCell ref="F71:F72"/>
    <mergeCell ref="F76:F77"/>
    <mergeCell ref="F80:F81"/>
    <mergeCell ref="F84:F89"/>
    <mergeCell ref="F90:F91"/>
    <mergeCell ref="F93:F94"/>
    <mergeCell ref="F95:F98"/>
    <mergeCell ref="G87:G89"/>
    <mergeCell ref="G90:G91"/>
    <mergeCell ref="G93:G94"/>
    <mergeCell ref="G95:G96"/>
    <mergeCell ref="G97:G98"/>
    <mergeCell ref="H57:H58"/>
    <mergeCell ref="H61:H62"/>
    <mergeCell ref="H63:H64"/>
    <mergeCell ref="H66:H67"/>
    <mergeCell ref="H68:H69"/>
    <mergeCell ref="H71:H72"/>
    <mergeCell ref="H76:H77"/>
    <mergeCell ref="H81:H82"/>
    <mergeCell ref="H84:H85"/>
    <mergeCell ref="H87:H89"/>
    <mergeCell ref="H90:H91"/>
    <mergeCell ref="H93:H94"/>
    <mergeCell ref="H95:H96"/>
    <mergeCell ref="H97:H98"/>
    <mergeCell ref="G57:G58"/>
    <mergeCell ref="G61:G62"/>
    <mergeCell ref="G63:G64"/>
    <mergeCell ref="I93:I94"/>
    <mergeCell ref="I95:I96"/>
    <mergeCell ref="I97:I98"/>
    <mergeCell ref="J57:J58"/>
    <mergeCell ref="J61:J62"/>
    <mergeCell ref="J63:J64"/>
    <mergeCell ref="J66:J67"/>
    <mergeCell ref="J68:J69"/>
    <mergeCell ref="J71:J72"/>
    <mergeCell ref="J76:J77"/>
    <mergeCell ref="J81:J82"/>
    <mergeCell ref="J84:J85"/>
    <mergeCell ref="J87:J89"/>
    <mergeCell ref="J90:J91"/>
    <mergeCell ref="J95:J96"/>
    <mergeCell ref="J97:J98"/>
    <mergeCell ref="I57:I58"/>
    <mergeCell ref="I61:I62"/>
    <mergeCell ref="I63:I64"/>
    <mergeCell ref="I66:I67"/>
    <mergeCell ref="I68:I69"/>
    <mergeCell ref="I71:I72"/>
    <mergeCell ref="K63:K64"/>
    <mergeCell ref="K66:K67"/>
    <mergeCell ref="K68:K69"/>
    <mergeCell ref="K71:K72"/>
    <mergeCell ref="K76:K77"/>
    <mergeCell ref="K81:K82"/>
    <mergeCell ref="K84:K85"/>
    <mergeCell ref="I87:I89"/>
    <mergeCell ref="I90:I91"/>
    <mergeCell ref="I76:I77"/>
    <mergeCell ref="I81:I82"/>
    <mergeCell ref="I84:I85"/>
    <mergeCell ref="K87:K89"/>
    <mergeCell ref="K90:K91"/>
    <mergeCell ref="K95:K96"/>
    <mergeCell ref="K97:K98"/>
    <mergeCell ref="L8:L9"/>
    <mergeCell ref="L57:L58"/>
    <mergeCell ref="L61:L62"/>
    <mergeCell ref="L63:L64"/>
    <mergeCell ref="L66:L67"/>
    <mergeCell ref="L68:L69"/>
    <mergeCell ref="L71:L72"/>
    <mergeCell ref="L76:L77"/>
    <mergeCell ref="L81:L82"/>
    <mergeCell ref="L84:L85"/>
    <mergeCell ref="L87:L89"/>
    <mergeCell ref="L90:L91"/>
    <mergeCell ref="L95:L96"/>
    <mergeCell ref="L97:L98"/>
    <mergeCell ref="K57:K58"/>
    <mergeCell ref="K61:K62"/>
    <mergeCell ref="M57:M58"/>
    <mergeCell ref="M61:M62"/>
    <mergeCell ref="M63:M64"/>
    <mergeCell ref="M66:M67"/>
    <mergeCell ref="M68:M69"/>
    <mergeCell ref="M71:M72"/>
    <mergeCell ref="M76:M77"/>
    <mergeCell ref="M81:M82"/>
    <mergeCell ref="M87:M89"/>
    <mergeCell ref="M90:M91"/>
    <mergeCell ref="M95:M96"/>
    <mergeCell ref="M97:M98"/>
    <mergeCell ref="M99:M100"/>
    <mergeCell ref="N59:N60"/>
    <mergeCell ref="N61:N62"/>
    <mergeCell ref="N63:N64"/>
    <mergeCell ref="N66:N67"/>
    <mergeCell ref="N78:N79"/>
    <mergeCell ref="N81:N84"/>
    <mergeCell ref="N86:N89"/>
    <mergeCell ref="N90:N91"/>
    <mergeCell ref="N95:N96"/>
    <mergeCell ref="N97:N98"/>
    <mergeCell ref="N99:N100"/>
    <mergeCell ref="O97:O98"/>
    <mergeCell ref="O99:O100"/>
    <mergeCell ref="P8:P9"/>
    <mergeCell ref="P59:P60"/>
    <mergeCell ref="P61:P62"/>
    <mergeCell ref="P63:P64"/>
    <mergeCell ref="P66:P67"/>
    <mergeCell ref="P78:P79"/>
    <mergeCell ref="P81:P84"/>
    <mergeCell ref="P86:P89"/>
    <mergeCell ref="P90:P91"/>
    <mergeCell ref="P95:P96"/>
    <mergeCell ref="P97:P98"/>
    <mergeCell ref="P99:P100"/>
    <mergeCell ref="O59:O60"/>
    <mergeCell ref="O61:O62"/>
    <mergeCell ref="O63:O64"/>
    <mergeCell ref="O66:O67"/>
    <mergeCell ref="O78:O79"/>
    <mergeCell ref="O81:O84"/>
    <mergeCell ref="O86:O89"/>
    <mergeCell ref="O90:O91"/>
    <mergeCell ref="O95:O96"/>
    <mergeCell ref="P104:P109"/>
    <mergeCell ref="P110:P112"/>
    <mergeCell ref="Q8:Q9"/>
    <mergeCell ref="Q59:Q60"/>
    <mergeCell ref="Q61:Q62"/>
    <mergeCell ref="Q63:Q64"/>
    <mergeCell ref="Q66:Q67"/>
    <mergeCell ref="Q78:Q79"/>
    <mergeCell ref="Q81:Q84"/>
    <mergeCell ref="Q86:Q89"/>
    <mergeCell ref="Q90:Q91"/>
    <mergeCell ref="Q95:Q96"/>
    <mergeCell ref="Q97:Q98"/>
    <mergeCell ref="Q99:Q100"/>
    <mergeCell ref="R97:R98"/>
    <mergeCell ref="R99:R100"/>
    <mergeCell ref="S59:S60"/>
    <mergeCell ref="S61:S62"/>
    <mergeCell ref="S63:S64"/>
    <mergeCell ref="S66:S67"/>
    <mergeCell ref="S78:S79"/>
    <mergeCell ref="S81:S84"/>
    <mergeCell ref="S86:S89"/>
    <mergeCell ref="S90:S91"/>
    <mergeCell ref="S95:S96"/>
    <mergeCell ref="S97:S98"/>
    <mergeCell ref="S99:S100"/>
    <mergeCell ref="R59:R60"/>
    <mergeCell ref="R61:R62"/>
    <mergeCell ref="R63:R64"/>
    <mergeCell ref="R66:R67"/>
    <mergeCell ref="R78:R79"/>
    <mergeCell ref="R81:R84"/>
    <mergeCell ref="R86:R89"/>
    <mergeCell ref="R90:R91"/>
    <mergeCell ref="R95:R96"/>
    <mergeCell ref="T97:T98"/>
    <mergeCell ref="T99:T100"/>
    <mergeCell ref="U8:U9"/>
    <mergeCell ref="U59:U60"/>
    <mergeCell ref="U61:U62"/>
    <mergeCell ref="U63:U64"/>
    <mergeCell ref="U66:U67"/>
    <mergeCell ref="U78:U79"/>
    <mergeCell ref="U81:U84"/>
    <mergeCell ref="U86:U89"/>
    <mergeCell ref="U90:U91"/>
    <mergeCell ref="U95:U96"/>
    <mergeCell ref="U97:U98"/>
    <mergeCell ref="U99:U100"/>
    <mergeCell ref="T59:T60"/>
    <mergeCell ref="T61:T62"/>
    <mergeCell ref="T63:T64"/>
    <mergeCell ref="T66:T67"/>
    <mergeCell ref="T78:T79"/>
    <mergeCell ref="T81:T84"/>
    <mergeCell ref="T86:T89"/>
    <mergeCell ref="T90:T91"/>
    <mergeCell ref="T95:T96"/>
    <mergeCell ref="U104:U109"/>
    <mergeCell ref="U110:U112"/>
    <mergeCell ref="V8:V9"/>
    <mergeCell ref="V59:V60"/>
    <mergeCell ref="V61:V62"/>
    <mergeCell ref="V63:V64"/>
    <mergeCell ref="V66:V67"/>
    <mergeCell ref="V78:V79"/>
    <mergeCell ref="V81:V84"/>
    <mergeCell ref="V86:V89"/>
    <mergeCell ref="V90:V91"/>
    <mergeCell ref="V95:V96"/>
    <mergeCell ref="V97:V98"/>
    <mergeCell ref="V99:V100"/>
    <mergeCell ref="W97:W98"/>
    <mergeCell ref="W99:W100"/>
    <mergeCell ref="X59:X60"/>
    <mergeCell ref="X61:X62"/>
    <mergeCell ref="X63:X64"/>
    <mergeCell ref="X66:X67"/>
    <mergeCell ref="X78:X79"/>
    <mergeCell ref="X81:X84"/>
    <mergeCell ref="X86:X89"/>
    <mergeCell ref="X90:X91"/>
    <mergeCell ref="X95:X96"/>
    <mergeCell ref="X97:X98"/>
    <mergeCell ref="X99:X100"/>
    <mergeCell ref="W59:W60"/>
    <mergeCell ref="W61:W62"/>
    <mergeCell ref="W63:W64"/>
    <mergeCell ref="W66:W67"/>
    <mergeCell ref="W78:W79"/>
    <mergeCell ref="W81:W84"/>
    <mergeCell ref="W86:W89"/>
    <mergeCell ref="W90:W91"/>
    <mergeCell ref="W95:W96"/>
    <mergeCell ref="Y97:Y98"/>
    <mergeCell ref="Y99:Y100"/>
    <mergeCell ref="Z8:Z9"/>
    <mergeCell ref="Z59:Z60"/>
    <mergeCell ref="Z61:Z62"/>
    <mergeCell ref="Z63:Z64"/>
    <mergeCell ref="Z66:Z67"/>
    <mergeCell ref="Z78:Z79"/>
    <mergeCell ref="Z81:Z84"/>
    <mergeCell ref="Z86:Z89"/>
    <mergeCell ref="Z90:Z91"/>
    <mergeCell ref="Z95:Z96"/>
    <mergeCell ref="Z97:Z98"/>
    <mergeCell ref="Z99:Z100"/>
    <mergeCell ref="Y59:Y60"/>
    <mergeCell ref="Y61:Y62"/>
    <mergeCell ref="Y63:Y64"/>
    <mergeCell ref="Y66:Y67"/>
    <mergeCell ref="Y78:Y79"/>
    <mergeCell ref="Y81:Y84"/>
    <mergeCell ref="Y86:Y89"/>
    <mergeCell ref="Y90:Y91"/>
    <mergeCell ref="Y95:Y96"/>
    <mergeCell ref="Z104:Z109"/>
    <mergeCell ref="Z110:Z112"/>
    <mergeCell ref="AA8:AA9"/>
    <mergeCell ref="AA59:AA60"/>
    <mergeCell ref="AA61:AA62"/>
    <mergeCell ref="AA63:AA64"/>
    <mergeCell ref="AA66:AA67"/>
    <mergeCell ref="AA78:AA79"/>
    <mergeCell ref="AA81:AA84"/>
    <mergeCell ref="AA86:AA89"/>
    <mergeCell ref="AA90:AA91"/>
    <mergeCell ref="AA95:AA96"/>
    <mergeCell ref="AA97:AA98"/>
    <mergeCell ref="AA99:AA100"/>
  </mergeCells>
  <phoneticPr fontId="66" type="noConversion"/>
  <dataValidations count="1">
    <dataValidation type="whole" errorStyle="warning" operator="greaterThanOrEqual" allowBlank="1" showInputMessage="1" showErrorMessage="1" errorTitle="Valor erróneo" error="Sólo se permite valores igual o mayores que cero (0)" promptTitle="Información" prompt="Sólo se permite valores enteros" sqref="M192:N1048576 P57 W192:X1048576 N59 R192:S1048576 N61 I188 N63 H215:I1048576 M90:N90 H144:I145 H147:I147 M97:N97 P97:S97 U97:X97 Z97:AA97 H99:I99 M99:N99 R99:S99 W99:X99 H101:I118 H186:I187 M147:N147 R147:S147 W147:X147 H202:I213 H150:I161 H163:I169 H179:H185 M150:M151 N65:N66 N68:N78 N80:N81 R54:R66 R150:R151 S54:S65 U57:U58 W35:W42 W150:W151 X35:X38 Z57:Z58 W10:X34 M144:N145 W144:X145 M101:N130 W101:X130 R101:S130 R10:S53 V131:W143 Q131:R143 H10:I58 M10:N58 R144:S145 H189:I200 W68:X90 M85:N86 I201 H120:I130 R68:S90 R152:S169 M152:N169 W152:X169 W43:X66 R92:S95 M92:N95 W92:X95 I65:I66 I68:I78 I80:I81 K57 I61 I59 I63 H85:I86 H90:I90 H97:I97 H95:I95 H92:I93" xr:uid="{00000000-0002-0000-0000-000000000000}">
      <formula1>0</formula1>
    </dataValidation>
  </dataValidations>
  <printOptions horizontalCentered="1"/>
  <pageMargins left="0.15748031496063" right="0.15748031496063" top="0.94488188976377996" bottom="0.59055118110236204" header="0.31496062992126" footer="0.27559055118110198"/>
  <pageSetup paperSize="5" scale="40" orientation="landscape" r:id="rId1"/>
  <headerFooter>
    <oddHeader>&amp;C&amp;"Arial Black,Normal"&amp;36&amp;K00-004COPIA CONTROLADA</oddHeader>
  </headerFooter>
  <drawing r:id="rId2"/>
  <legacyDrawing r:id="rId3"/>
  <oleObjects>
    <mc:AlternateContent xmlns:mc="http://schemas.openxmlformats.org/markup-compatibility/2006">
      <mc:Choice Requires="x14">
        <oleObject progId="Word.Picture.8" shapeId="3073" r:id="rId4">
          <objectPr defaultSize="0" altText="" r:id="rId5">
            <anchor moveWithCells="1" sizeWithCells="1">
              <from>
                <xdr:col>1</xdr:col>
                <xdr:colOff>800100</xdr:colOff>
                <xdr:row>0</xdr:row>
                <xdr:rowOff>0</xdr:rowOff>
              </from>
              <to>
                <xdr:col>2</xdr:col>
                <xdr:colOff>2171700</xdr:colOff>
                <xdr:row>5</xdr:row>
                <xdr:rowOff>76200</xdr:rowOff>
              </to>
            </anchor>
          </objectPr>
        </oleObject>
      </mc:Choice>
      <mc:Fallback>
        <oleObject progId="Word.Picture.8" shapeId="3073" r:id="rId4"/>
      </mc:Fallback>
    </mc:AlternateContent>
  </oleObjects>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Q98"/>
  <sheetViews>
    <sheetView topLeftCell="A55" zoomScale="85" zoomScaleNormal="85" workbookViewId="0"/>
  </sheetViews>
  <sheetFormatPr baseColWidth="10" defaultColWidth="11" defaultRowHeight="14.4"/>
  <cols>
    <col min="2" max="2" width="22.44140625" customWidth="1"/>
    <col min="3" max="3" width="24" customWidth="1"/>
    <col min="4" max="4" width="23.33203125" customWidth="1"/>
    <col min="5" max="5" width="26" customWidth="1"/>
    <col min="6" max="6" width="31.109375" customWidth="1"/>
    <col min="7" max="7" width="26.33203125" customWidth="1"/>
  </cols>
  <sheetData>
    <row r="1" spans="1:7" ht="17.399999999999999">
      <c r="A1" s="1"/>
      <c r="B1" s="1"/>
      <c r="C1" s="599" t="s">
        <v>839</v>
      </c>
      <c r="D1" s="599"/>
      <c r="E1" s="599"/>
      <c r="F1" s="1"/>
      <c r="G1" s="1"/>
    </row>
    <row r="2" spans="1:7" ht="17.399999999999999">
      <c r="A2" s="1"/>
      <c r="C2" s="599" t="s">
        <v>840</v>
      </c>
      <c r="D2" s="599"/>
      <c r="E2" s="599"/>
      <c r="F2" s="1"/>
      <c r="G2" s="1"/>
    </row>
    <row r="3" spans="1:7" ht="17.399999999999999">
      <c r="A3" s="1"/>
      <c r="B3" s="1"/>
      <c r="C3" s="599" t="s">
        <v>841</v>
      </c>
      <c r="D3" s="599"/>
      <c r="E3" s="599"/>
      <c r="F3" s="1"/>
      <c r="G3" s="1"/>
    </row>
    <row r="4" spans="1:7">
      <c r="A4" s="1"/>
      <c r="B4" s="1"/>
      <c r="C4" s="1"/>
      <c r="D4" s="1"/>
      <c r="E4" s="1"/>
      <c r="F4" s="1"/>
      <c r="G4" s="1"/>
    </row>
    <row r="5" spans="1:7" ht="28.2">
      <c r="A5" s="1"/>
      <c r="B5" s="600" t="s">
        <v>842</v>
      </c>
      <c r="C5" s="600"/>
      <c r="D5" s="600"/>
      <c r="E5" s="600"/>
      <c r="F5" s="600"/>
      <c r="G5" s="600"/>
    </row>
    <row r="6" spans="1:7" ht="22.8">
      <c r="A6" s="1"/>
      <c r="B6" s="601" t="s">
        <v>843</v>
      </c>
      <c r="C6" s="601"/>
      <c r="D6" s="601"/>
      <c r="E6" s="601"/>
      <c r="F6" s="601"/>
      <c r="G6" s="601"/>
    </row>
    <row r="7" spans="1:7" ht="31.2">
      <c r="A7" s="1"/>
      <c r="B7" s="2" t="s">
        <v>844</v>
      </c>
      <c r="C7" s="602" t="s">
        <v>845</v>
      </c>
      <c r="D7" s="603"/>
      <c r="E7" s="2" t="s">
        <v>846</v>
      </c>
      <c r="F7" s="2" t="s">
        <v>847</v>
      </c>
      <c r="G7" s="2" t="s">
        <v>848</v>
      </c>
    </row>
    <row r="8" spans="1:7" ht="135">
      <c r="A8" s="1"/>
      <c r="B8" s="3" t="s">
        <v>849</v>
      </c>
      <c r="C8" s="4">
        <v>1.1000000000000001</v>
      </c>
      <c r="D8" s="5" t="s">
        <v>850</v>
      </c>
      <c r="E8" s="5" t="s">
        <v>851</v>
      </c>
      <c r="F8" s="4" t="s">
        <v>852</v>
      </c>
      <c r="G8" s="4">
        <v>2018</v>
      </c>
    </row>
    <row r="9" spans="1:7" ht="210">
      <c r="A9" s="1"/>
      <c r="B9" s="3"/>
      <c r="C9" s="4">
        <v>1.2</v>
      </c>
      <c r="D9" s="5" t="s">
        <v>853</v>
      </c>
      <c r="E9" s="5" t="s">
        <v>854</v>
      </c>
      <c r="F9" s="4" t="s">
        <v>855</v>
      </c>
      <c r="G9" s="4">
        <v>2018</v>
      </c>
    </row>
    <row r="10" spans="1:7" ht="270">
      <c r="A10" s="1"/>
      <c r="B10" s="3"/>
      <c r="C10" s="4" t="s">
        <v>856</v>
      </c>
      <c r="D10" s="5" t="s">
        <v>857</v>
      </c>
      <c r="E10" s="5" t="s">
        <v>858</v>
      </c>
      <c r="F10" s="4" t="s">
        <v>859</v>
      </c>
      <c r="G10" s="4">
        <v>2018</v>
      </c>
    </row>
    <row r="11" spans="1:7" ht="75">
      <c r="A11" s="1"/>
      <c r="B11" s="3"/>
      <c r="C11" s="4">
        <v>1.3</v>
      </c>
      <c r="D11" s="5" t="s">
        <v>860</v>
      </c>
      <c r="E11" s="5" t="s">
        <v>861</v>
      </c>
      <c r="F11" s="4" t="s">
        <v>862</v>
      </c>
      <c r="G11" s="4">
        <v>2018</v>
      </c>
    </row>
    <row r="12" spans="1:7" ht="150">
      <c r="A12" s="1"/>
      <c r="B12" s="598" t="s">
        <v>863</v>
      </c>
      <c r="C12" s="4" t="s">
        <v>864</v>
      </c>
      <c r="D12" s="5" t="s">
        <v>865</v>
      </c>
      <c r="E12" s="5" t="s">
        <v>866</v>
      </c>
      <c r="F12" s="4" t="s">
        <v>587</v>
      </c>
      <c r="G12" s="4" t="s">
        <v>867</v>
      </c>
    </row>
    <row r="13" spans="1:7" ht="90">
      <c r="A13" s="1"/>
      <c r="B13" s="598"/>
      <c r="C13" s="4" t="s">
        <v>868</v>
      </c>
      <c r="D13" s="5" t="s">
        <v>869</v>
      </c>
      <c r="E13" s="5" t="s">
        <v>870</v>
      </c>
      <c r="F13" s="4" t="s">
        <v>587</v>
      </c>
      <c r="G13" s="4" t="s">
        <v>871</v>
      </c>
    </row>
    <row r="14" spans="1:7" ht="90">
      <c r="A14" s="1"/>
      <c r="B14" s="598"/>
      <c r="C14" s="4" t="s">
        <v>872</v>
      </c>
      <c r="D14" s="5" t="s">
        <v>873</v>
      </c>
      <c r="E14" s="5" t="s">
        <v>874</v>
      </c>
      <c r="F14" s="4" t="s">
        <v>587</v>
      </c>
      <c r="G14" s="4" t="s">
        <v>867</v>
      </c>
    </row>
    <row r="15" spans="1:7" ht="75">
      <c r="A15" s="1"/>
      <c r="B15" s="598"/>
      <c r="C15" s="4" t="s">
        <v>875</v>
      </c>
      <c r="D15" s="5" t="s">
        <v>876</v>
      </c>
      <c r="E15" s="5" t="s">
        <v>877</v>
      </c>
      <c r="F15" s="4" t="s">
        <v>878</v>
      </c>
      <c r="G15" s="4" t="s">
        <v>879</v>
      </c>
    </row>
    <row r="16" spans="1:7" ht="180">
      <c r="A16" s="1"/>
      <c r="B16" s="598"/>
      <c r="C16" s="4" t="s">
        <v>880</v>
      </c>
      <c r="D16" s="5" t="s">
        <v>881</v>
      </c>
      <c r="E16" s="5" t="s">
        <v>882</v>
      </c>
      <c r="F16" s="4" t="s">
        <v>878</v>
      </c>
      <c r="G16" s="4" t="s">
        <v>879</v>
      </c>
    </row>
    <row r="17" spans="1:7" ht="165">
      <c r="A17" s="1"/>
      <c r="B17" s="621" t="s">
        <v>883</v>
      </c>
      <c r="C17" s="4" t="s">
        <v>884</v>
      </c>
      <c r="D17" s="5" t="s">
        <v>885</v>
      </c>
      <c r="E17" s="5" t="s">
        <v>886</v>
      </c>
      <c r="F17" s="4" t="s">
        <v>887</v>
      </c>
      <c r="G17" s="4" t="s">
        <v>879</v>
      </c>
    </row>
    <row r="18" spans="1:7" ht="135">
      <c r="A18" s="1"/>
      <c r="B18" s="621"/>
      <c r="C18" s="4" t="s">
        <v>888</v>
      </c>
      <c r="D18" s="5" t="s">
        <v>889</v>
      </c>
      <c r="E18" s="5" t="s">
        <v>890</v>
      </c>
      <c r="F18" s="4" t="s">
        <v>891</v>
      </c>
      <c r="G18" s="4" t="s">
        <v>867</v>
      </c>
    </row>
    <row r="19" spans="1:7" ht="105">
      <c r="A19" s="1"/>
      <c r="B19" s="621"/>
      <c r="C19" s="4" t="s">
        <v>892</v>
      </c>
      <c r="D19" s="5" t="s">
        <v>893</v>
      </c>
      <c r="E19" s="5" t="s">
        <v>894</v>
      </c>
      <c r="F19" s="4" t="s">
        <v>895</v>
      </c>
      <c r="G19" s="4" t="s">
        <v>879</v>
      </c>
    </row>
    <row r="20" spans="1:7" ht="105">
      <c r="A20" s="1"/>
      <c r="B20" s="621"/>
      <c r="C20" s="4" t="s">
        <v>896</v>
      </c>
      <c r="D20" s="5" t="s">
        <v>897</v>
      </c>
      <c r="E20" s="5" t="s">
        <v>898</v>
      </c>
      <c r="F20" s="4" t="s">
        <v>899</v>
      </c>
      <c r="G20" s="4" t="s">
        <v>871</v>
      </c>
    </row>
    <row r="21" spans="1:7" ht="105">
      <c r="A21" s="1"/>
      <c r="B21" s="621"/>
      <c r="C21" s="4" t="s">
        <v>900</v>
      </c>
      <c r="D21" s="5" t="s">
        <v>901</v>
      </c>
      <c r="E21" s="5" t="s">
        <v>902</v>
      </c>
      <c r="F21" s="4" t="s">
        <v>899</v>
      </c>
      <c r="G21" s="4" t="s">
        <v>871</v>
      </c>
    </row>
    <row r="22" spans="1:7" ht="210">
      <c r="A22" s="1"/>
      <c r="B22" s="621"/>
      <c r="C22" s="4" t="s">
        <v>903</v>
      </c>
      <c r="D22" s="5" t="s">
        <v>904</v>
      </c>
      <c r="E22" s="5" t="s">
        <v>905</v>
      </c>
      <c r="F22" s="4" t="s">
        <v>906</v>
      </c>
      <c r="G22" s="4" t="s">
        <v>907</v>
      </c>
    </row>
    <row r="23" spans="1:7" ht="30">
      <c r="A23" s="1"/>
      <c r="B23" s="621"/>
      <c r="C23" s="4" t="s">
        <v>908</v>
      </c>
      <c r="D23" s="5" t="s">
        <v>909</v>
      </c>
      <c r="E23" s="5" t="s">
        <v>910</v>
      </c>
      <c r="F23" s="4" t="s">
        <v>911</v>
      </c>
      <c r="G23" s="4" t="s">
        <v>867</v>
      </c>
    </row>
    <row r="24" spans="1:7" ht="165">
      <c r="A24" s="1"/>
      <c r="B24" s="621"/>
      <c r="C24" s="4" t="s">
        <v>912</v>
      </c>
      <c r="D24" s="5" t="s">
        <v>913</v>
      </c>
      <c r="E24" s="5" t="s">
        <v>914</v>
      </c>
      <c r="F24" s="4" t="s">
        <v>915</v>
      </c>
      <c r="G24" s="4" t="s">
        <v>907</v>
      </c>
    </row>
    <row r="25" spans="1:7" ht="300">
      <c r="A25" s="1"/>
      <c r="B25" s="621" t="s">
        <v>883</v>
      </c>
      <c r="C25" s="4" t="s">
        <v>916</v>
      </c>
      <c r="D25" s="5" t="s">
        <v>917</v>
      </c>
      <c r="E25" s="5" t="s">
        <v>918</v>
      </c>
      <c r="F25" s="4" t="s">
        <v>919</v>
      </c>
      <c r="G25" s="4" t="s">
        <v>907</v>
      </c>
    </row>
    <row r="26" spans="1:7" ht="90">
      <c r="A26" s="1"/>
      <c r="B26" s="621"/>
      <c r="C26" s="4" t="s">
        <v>920</v>
      </c>
      <c r="D26" s="5" t="s">
        <v>921</v>
      </c>
      <c r="E26" s="5" t="s">
        <v>922</v>
      </c>
      <c r="F26" s="5" t="s">
        <v>923</v>
      </c>
      <c r="G26" s="4" t="s">
        <v>907</v>
      </c>
    </row>
    <row r="27" spans="1:7" ht="120">
      <c r="A27" s="1"/>
      <c r="B27" s="596" t="s">
        <v>924</v>
      </c>
      <c r="C27" s="4" t="s">
        <v>925</v>
      </c>
      <c r="D27" s="5" t="s">
        <v>926</v>
      </c>
      <c r="E27" s="5" t="s">
        <v>927</v>
      </c>
      <c r="F27" s="4" t="s">
        <v>928</v>
      </c>
      <c r="G27" s="4">
        <v>2018</v>
      </c>
    </row>
    <row r="28" spans="1:7" ht="90">
      <c r="A28" s="1"/>
      <c r="B28" s="597"/>
      <c r="C28" s="4" t="s">
        <v>929</v>
      </c>
      <c r="D28" s="5" t="s">
        <v>930</v>
      </c>
      <c r="E28" s="5" t="s">
        <v>931</v>
      </c>
      <c r="F28" s="4" t="s">
        <v>932</v>
      </c>
      <c r="G28" s="4">
        <v>2018</v>
      </c>
    </row>
    <row r="29" spans="1:7" ht="180">
      <c r="A29" s="1"/>
      <c r="B29" s="7" t="s">
        <v>933</v>
      </c>
      <c r="C29" s="4" t="s">
        <v>934</v>
      </c>
      <c r="D29" s="5" t="s">
        <v>935</v>
      </c>
      <c r="E29" s="5" t="s">
        <v>936</v>
      </c>
      <c r="F29" s="4" t="s">
        <v>937</v>
      </c>
      <c r="G29" s="4">
        <v>2018</v>
      </c>
    </row>
    <row r="30" spans="1:7" ht="150">
      <c r="A30" s="1"/>
      <c r="B30" s="6" t="s">
        <v>938</v>
      </c>
      <c r="C30" s="4" t="s">
        <v>939</v>
      </c>
      <c r="D30" s="5" t="s">
        <v>940</v>
      </c>
      <c r="E30" s="5" t="s">
        <v>941</v>
      </c>
      <c r="F30" s="4" t="s">
        <v>942</v>
      </c>
      <c r="G30" s="4">
        <v>2018</v>
      </c>
    </row>
    <row r="34" spans="1:17">
      <c r="A34" s="8"/>
      <c r="B34" s="8"/>
      <c r="C34" s="8"/>
      <c r="D34" s="8"/>
      <c r="E34" s="8"/>
      <c r="F34" s="8"/>
      <c r="G34" s="8"/>
      <c r="H34" s="8"/>
      <c r="I34" s="8"/>
      <c r="J34" s="8"/>
      <c r="K34" s="8"/>
      <c r="L34" s="8"/>
      <c r="M34" s="8"/>
      <c r="N34" s="8"/>
      <c r="O34" s="8"/>
      <c r="P34" s="8"/>
      <c r="Q34" s="8"/>
    </row>
    <row r="35" spans="1:17" ht="15.6">
      <c r="A35" s="616" t="s">
        <v>943</v>
      </c>
      <c r="B35" s="617"/>
      <c r="C35" s="617"/>
      <c r="D35" s="617"/>
      <c r="E35" s="617"/>
      <c r="F35" s="617"/>
      <c r="G35" s="617"/>
      <c r="H35" s="617"/>
      <c r="I35" s="617"/>
      <c r="J35" s="617"/>
      <c r="K35" s="617"/>
      <c r="L35" s="617"/>
      <c r="M35" s="617"/>
      <c r="N35" s="617"/>
      <c r="O35" s="617"/>
      <c r="P35" s="617"/>
      <c r="Q35" s="617"/>
    </row>
    <row r="36" spans="1:17" ht="15.6">
      <c r="A36" s="9"/>
      <c r="B36" s="10"/>
      <c r="C36" s="10"/>
      <c r="D36" s="10"/>
      <c r="E36" s="10"/>
      <c r="F36" s="10"/>
      <c r="G36" s="10"/>
      <c r="H36" s="10"/>
      <c r="I36" s="10"/>
      <c r="J36" s="10"/>
      <c r="K36" s="10"/>
      <c r="L36" s="10"/>
      <c r="M36" s="8"/>
      <c r="N36" s="8"/>
      <c r="O36" s="8"/>
      <c r="P36" s="8"/>
      <c r="Q36" s="8"/>
    </row>
    <row r="37" spans="1:17" ht="15.6">
      <c r="B37" s="612" t="s">
        <v>944</v>
      </c>
      <c r="C37" s="612"/>
      <c r="D37" s="612"/>
      <c r="E37" s="612"/>
      <c r="F37" s="612"/>
      <c r="G37" s="618" t="s">
        <v>945</v>
      </c>
      <c r="H37" s="619"/>
      <c r="I37" s="619"/>
      <c r="J37" s="620"/>
      <c r="L37" s="10"/>
      <c r="M37" s="8"/>
      <c r="N37" s="8"/>
      <c r="O37" s="8"/>
      <c r="P37" s="8"/>
      <c r="Q37" s="8"/>
    </row>
    <row r="38" spans="1:17" ht="25.2">
      <c r="A38" s="11"/>
      <c r="B38" s="12"/>
      <c r="C38" s="12"/>
      <c r="D38" s="12"/>
      <c r="E38" s="12"/>
      <c r="F38" s="12"/>
      <c r="G38" s="12"/>
      <c r="H38" s="12"/>
      <c r="K38" s="12"/>
      <c r="L38" s="12"/>
      <c r="M38" s="8"/>
      <c r="N38" s="8"/>
      <c r="O38" s="8"/>
      <c r="P38" s="8"/>
      <c r="Q38" s="8"/>
    </row>
    <row r="39" spans="1:17">
      <c r="B39" s="612" t="s">
        <v>946</v>
      </c>
      <c r="C39" s="612"/>
      <c r="D39" s="612"/>
      <c r="E39" s="612"/>
      <c r="F39" s="612"/>
      <c r="G39" s="613" t="s">
        <v>947</v>
      </c>
      <c r="H39" s="614"/>
      <c r="I39" s="615"/>
      <c r="J39" s="22"/>
      <c r="L39" s="16" t="s">
        <v>948</v>
      </c>
      <c r="M39" s="23" t="s">
        <v>949</v>
      </c>
      <c r="N39" s="8"/>
      <c r="O39" s="8"/>
      <c r="P39" s="8"/>
      <c r="Q39" s="8"/>
    </row>
    <row r="40" spans="1:17" ht="15.6">
      <c r="A40" s="13"/>
      <c r="B40" s="14"/>
      <c r="C40" s="8"/>
      <c r="D40" s="8"/>
      <c r="E40" s="8"/>
      <c r="F40" s="15"/>
      <c r="G40" s="14"/>
      <c r="H40" s="14"/>
      <c r="I40" s="14"/>
      <c r="J40" s="15"/>
      <c r="L40" s="15"/>
      <c r="M40" s="15"/>
      <c r="N40" s="8"/>
      <c r="O40" s="8"/>
      <c r="P40" s="8"/>
      <c r="Q40" s="8"/>
    </row>
    <row r="41" spans="1:17" ht="26.4">
      <c r="B41" s="612" t="s">
        <v>950</v>
      </c>
      <c r="C41" s="612"/>
      <c r="D41" s="612"/>
      <c r="E41" s="612"/>
      <c r="F41" s="612"/>
      <c r="G41" s="613" t="s">
        <v>951</v>
      </c>
      <c r="H41" s="614"/>
      <c r="I41" s="615"/>
      <c r="J41" s="24"/>
      <c r="K41" s="25"/>
      <c r="L41" s="16" t="s">
        <v>952</v>
      </c>
      <c r="M41" s="23">
        <v>2018</v>
      </c>
      <c r="N41" s="8"/>
      <c r="O41" s="8"/>
      <c r="P41" s="8"/>
      <c r="Q41" s="8"/>
    </row>
    <row r="42" spans="1:17">
      <c r="A42" s="16"/>
      <c r="B42" s="16"/>
      <c r="C42" s="8"/>
      <c r="D42" s="8"/>
      <c r="E42" s="8"/>
      <c r="F42" s="17"/>
      <c r="G42" s="16"/>
      <c r="H42" s="16"/>
      <c r="I42" s="16"/>
      <c r="J42" s="24"/>
      <c r="K42" s="25"/>
      <c r="M42" s="8"/>
      <c r="N42" s="8"/>
      <c r="O42" s="8"/>
      <c r="P42" s="8"/>
      <c r="Q42" s="8"/>
    </row>
    <row r="43" spans="1:17">
      <c r="B43" s="612" t="s">
        <v>953</v>
      </c>
      <c r="C43" s="612"/>
      <c r="D43" s="612"/>
      <c r="E43" s="612"/>
      <c r="F43" s="612"/>
      <c r="G43" s="613" t="s">
        <v>954</v>
      </c>
      <c r="H43" s="614"/>
      <c r="I43" s="615"/>
      <c r="J43" s="24"/>
      <c r="K43" s="25"/>
      <c r="M43" s="8"/>
      <c r="N43" s="8"/>
      <c r="O43" s="8"/>
      <c r="P43" s="8"/>
      <c r="Q43" s="8"/>
    </row>
    <row r="44" spans="1:17">
      <c r="A44" s="8"/>
      <c r="B44" s="8"/>
      <c r="C44" s="8"/>
      <c r="D44" s="8"/>
      <c r="E44" s="8"/>
      <c r="F44" s="8"/>
      <c r="G44" s="8"/>
      <c r="H44" s="8"/>
      <c r="I44" s="8"/>
      <c r="J44" s="8"/>
      <c r="K44" s="8"/>
      <c r="L44" s="8"/>
      <c r="M44" s="8"/>
      <c r="N44" s="8"/>
      <c r="O44" s="8"/>
      <c r="P44" s="8"/>
      <c r="Q44" s="8"/>
    </row>
    <row r="45" spans="1:17">
      <c r="A45" s="609" t="s">
        <v>955</v>
      </c>
      <c r="B45" s="610"/>
      <c r="C45" s="610"/>
      <c r="D45" s="610"/>
      <c r="E45" s="610"/>
      <c r="F45" s="610"/>
      <c r="G45" s="610"/>
      <c r="H45" s="611"/>
      <c r="I45" s="609" t="s">
        <v>956</v>
      </c>
      <c r="J45" s="610"/>
      <c r="K45" s="610"/>
      <c r="L45" s="610"/>
      <c r="M45" s="611"/>
      <c r="N45" s="609" t="s">
        <v>957</v>
      </c>
      <c r="O45" s="610"/>
      <c r="P45" s="610"/>
      <c r="Q45" s="611"/>
    </row>
    <row r="46" spans="1:17" ht="36">
      <c r="A46" s="609" t="s">
        <v>958</v>
      </c>
      <c r="B46" s="610"/>
      <c r="C46" s="611"/>
      <c r="D46" s="609" t="s">
        <v>959</v>
      </c>
      <c r="E46" s="611"/>
      <c r="F46" s="609" t="s">
        <v>960</v>
      </c>
      <c r="G46" s="611"/>
      <c r="H46" s="18" t="s">
        <v>961</v>
      </c>
      <c r="I46" s="18" t="s">
        <v>962</v>
      </c>
      <c r="J46" s="18" t="s">
        <v>963</v>
      </c>
      <c r="K46" s="18" t="s">
        <v>964</v>
      </c>
      <c r="L46" s="18" t="s">
        <v>965</v>
      </c>
      <c r="M46" s="18" t="s">
        <v>966</v>
      </c>
      <c r="N46" s="18" t="s">
        <v>967</v>
      </c>
      <c r="O46" s="18" t="s">
        <v>968</v>
      </c>
      <c r="P46" s="18" t="s">
        <v>969</v>
      </c>
      <c r="Q46" s="18" t="s">
        <v>970</v>
      </c>
    </row>
    <row r="47" spans="1:17" ht="171">
      <c r="A47" s="604" t="s">
        <v>971</v>
      </c>
      <c r="B47" s="605"/>
      <c r="C47" s="606"/>
      <c r="D47" s="607">
        <v>16544</v>
      </c>
      <c r="E47" s="608"/>
      <c r="F47" s="604" t="s">
        <v>972</v>
      </c>
      <c r="G47" s="606"/>
      <c r="H47" s="19" t="s">
        <v>973</v>
      </c>
      <c r="I47" s="26" t="s">
        <v>974</v>
      </c>
      <c r="J47" s="26" t="s">
        <v>975</v>
      </c>
      <c r="K47" s="26" t="s">
        <v>976</v>
      </c>
      <c r="L47" s="27" t="s">
        <v>977</v>
      </c>
      <c r="M47" s="27" t="s">
        <v>978</v>
      </c>
      <c r="N47" s="28" t="s">
        <v>979</v>
      </c>
      <c r="O47" s="28" t="s">
        <v>980</v>
      </c>
      <c r="P47" s="28" t="s">
        <v>981</v>
      </c>
      <c r="Q47" s="27" t="s">
        <v>982</v>
      </c>
    </row>
    <row r="48" spans="1:17" ht="148.19999999999999">
      <c r="A48" s="604" t="s">
        <v>971</v>
      </c>
      <c r="B48" s="605"/>
      <c r="C48" s="606"/>
      <c r="D48" s="607">
        <v>23799</v>
      </c>
      <c r="E48" s="608"/>
      <c r="F48" s="604" t="s">
        <v>983</v>
      </c>
      <c r="G48" s="606"/>
      <c r="H48" s="19" t="s">
        <v>973</v>
      </c>
      <c r="I48" s="26" t="s">
        <v>984</v>
      </c>
      <c r="J48" s="29" t="s">
        <v>985</v>
      </c>
      <c r="K48" s="26" t="s">
        <v>976</v>
      </c>
      <c r="L48" s="27" t="s">
        <v>977</v>
      </c>
      <c r="M48" s="27" t="s">
        <v>986</v>
      </c>
      <c r="N48" s="28" t="s">
        <v>979</v>
      </c>
      <c r="O48" s="28" t="s">
        <v>980</v>
      </c>
      <c r="P48" s="28" t="s">
        <v>981</v>
      </c>
      <c r="Q48" s="27" t="s">
        <v>987</v>
      </c>
    </row>
    <row r="49" spans="1:17" ht="182.4">
      <c r="A49" s="604" t="s">
        <v>971</v>
      </c>
      <c r="B49" s="605"/>
      <c r="C49" s="606"/>
      <c r="D49" s="607">
        <v>24226</v>
      </c>
      <c r="E49" s="608"/>
      <c r="F49" s="604" t="s">
        <v>988</v>
      </c>
      <c r="G49" s="606"/>
      <c r="H49" s="19" t="s">
        <v>973</v>
      </c>
      <c r="I49" s="26" t="s">
        <v>989</v>
      </c>
      <c r="J49" s="26" t="s">
        <v>975</v>
      </c>
      <c r="K49" s="26" t="s">
        <v>976</v>
      </c>
      <c r="L49" s="27" t="s">
        <v>977</v>
      </c>
      <c r="M49" s="27" t="s">
        <v>978</v>
      </c>
      <c r="N49" s="28" t="s">
        <v>979</v>
      </c>
      <c r="O49" s="28" t="s">
        <v>980</v>
      </c>
      <c r="P49" s="28" t="s">
        <v>981</v>
      </c>
      <c r="Q49" s="27" t="s">
        <v>982</v>
      </c>
    </row>
    <row r="50" spans="1:17" ht="182.4">
      <c r="A50" s="604" t="s">
        <v>971</v>
      </c>
      <c r="B50" s="605"/>
      <c r="C50" s="606"/>
      <c r="D50" s="607">
        <v>24227</v>
      </c>
      <c r="E50" s="608"/>
      <c r="F50" s="604" t="s">
        <v>990</v>
      </c>
      <c r="G50" s="606"/>
      <c r="H50" s="19" t="s">
        <v>973</v>
      </c>
      <c r="I50" s="26" t="s">
        <v>989</v>
      </c>
      <c r="J50" s="26" t="s">
        <v>975</v>
      </c>
      <c r="K50" s="26" t="s">
        <v>976</v>
      </c>
      <c r="L50" s="27" t="s">
        <v>977</v>
      </c>
      <c r="M50" s="27" t="s">
        <v>978</v>
      </c>
      <c r="N50" s="28" t="s">
        <v>979</v>
      </c>
      <c r="O50" s="28" t="s">
        <v>980</v>
      </c>
      <c r="P50" s="28" t="s">
        <v>981</v>
      </c>
      <c r="Q50" s="27" t="s">
        <v>982</v>
      </c>
    </row>
    <row r="51" spans="1:17" ht="182.4">
      <c r="A51" s="604" t="s">
        <v>991</v>
      </c>
      <c r="B51" s="605"/>
      <c r="C51" s="606"/>
      <c r="D51" s="607">
        <v>28561</v>
      </c>
      <c r="E51" s="608"/>
      <c r="F51" s="604" t="s">
        <v>992</v>
      </c>
      <c r="G51" s="606"/>
      <c r="H51" s="19" t="s">
        <v>973</v>
      </c>
      <c r="I51" s="26" t="s">
        <v>989</v>
      </c>
      <c r="J51" s="26" t="s">
        <v>975</v>
      </c>
      <c r="K51" s="26" t="s">
        <v>976</v>
      </c>
      <c r="L51" s="27" t="s">
        <v>977</v>
      </c>
      <c r="M51" s="27" t="s">
        <v>978</v>
      </c>
      <c r="N51" s="28" t="s">
        <v>979</v>
      </c>
      <c r="O51" s="28" t="s">
        <v>980</v>
      </c>
      <c r="P51" s="28" t="s">
        <v>981</v>
      </c>
      <c r="Q51" s="27" t="s">
        <v>982</v>
      </c>
    </row>
    <row r="54" spans="1:17" ht="17.399999999999999">
      <c r="A54" s="1"/>
      <c r="B54" s="1"/>
      <c r="C54" s="20" t="s">
        <v>839</v>
      </c>
      <c r="D54" s="20"/>
      <c r="E54" s="20"/>
      <c r="F54" s="1"/>
      <c r="G54" s="1"/>
    </row>
    <row r="55" spans="1:17" ht="17.399999999999999">
      <c r="A55" s="1"/>
      <c r="B55" s="1"/>
      <c r="C55" s="599" t="s">
        <v>840</v>
      </c>
      <c r="D55" s="599"/>
      <c r="E55" s="599"/>
      <c r="F55" s="1"/>
      <c r="G55" s="1"/>
    </row>
    <row r="56" spans="1:17" ht="17.399999999999999">
      <c r="A56" s="1"/>
      <c r="B56" s="1"/>
      <c r="C56" s="599" t="s">
        <v>993</v>
      </c>
      <c r="D56" s="599"/>
      <c r="E56" s="599"/>
      <c r="F56" s="1"/>
      <c r="G56" s="1"/>
    </row>
    <row r="57" spans="1:17" ht="28.2">
      <c r="A57" s="1"/>
      <c r="B57" s="600" t="s">
        <v>842</v>
      </c>
      <c r="C57" s="600"/>
      <c r="D57" s="600"/>
      <c r="E57" s="600"/>
      <c r="F57" s="600"/>
      <c r="G57" s="600"/>
    </row>
    <row r="58" spans="1:17" ht="22.8">
      <c r="A58" s="1"/>
      <c r="B58" s="601" t="s">
        <v>994</v>
      </c>
      <c r="C58" s="601"/>
      <c r="D58" s="601"/>
      <c r="E58" s="601"/>
      <c r="F58" s="601"/>
      <c r="G58" s="601"/>
    </row>
    <row r="59" spans="1:17" ht="31.2">
      <c r="A59" s="1"/>
      <c r="B59" s="2" t="s">
        <v>844</v>
      </c>
      <c r="C59" s="602" t="s">
        <v>845</v>
      </c>
      <c r="D59" s="603"/>
      <c r="E59" s="2" t="s">
        <v>846</v>
      </c>
      <c r="F59" s="2" t="s">
        <v>847</v>
      </c>
      <c r="G59" s="2" t="s">
        <v>848</v>
      </c>
    </row>
    <row r="60" spans="1:17" ht="240">
      <c r="A60" s="1"/>
      <c r="B60" s="593" t="s">
        <v>995</v>
      </c>
      <c r="C60" s="4" t="s">
        <v>996</v>
      </c>
      <c r="D60" s="5" t="s">
        <v>997</v>
      </c>
      <c r="E60" s="5" t="s">
        <v>998</v>
      </c>
      <c r="F60" s="6" t="s">
        <v>999</v>
      </c>
      <c r="G60" s="6" t="s">
        <v>1000</v>
      </c>
    </row>
    <row r="61" spans="1:17" ht="409.6">
      <c r="A61" s="1"/>
      <c r="B61" s="594"/>
      <c r="C61" s="4" t="s">
        <v>1001</v>
      </c>
      <c r="D61" s="5" t="s">
        <v>1002</v>
      </c>
      <c r="E61" s="5" t="s">
        <v>1003</v>
      </c>
      <c r="F61" s="6" t="s">
        <v>1004</v>
      </c>
      <c r="G61" s="6" t="s">
        <v>1005</v>
      </c>
    </row>
    <row r="62" spans="1:17" ht="180">
      <c r="A62" s="1"/>
      <c r="B62" s="21" t="s">
        <v>1006</v>
      </c>
      <c r="C62" s="4" t="s">
        <v>864</v>
      </c>
      <c r="D62" s="5" t="s">
        <v>1007</v>
      </c>
      <c r="E62" s="5" t="s">
        <v>1008</v>
      </c>
      <c r="F62" s="4" t="s">
        <v>1009</v>
      </c>
      <c r="G62" s="4" t="s">
        <v>1010</v>
      </c>
    </row>
    <row r="63" spans="1:17" ht="270">
      <c r="A63" s="1"/>
      <c r="B63" s="21" t="s">
        <v>1011</v>
      </c>
      <c r="C63" s="4" t="s">
        <v>925</v>
      </c>
      <c r="D63" s="5" t="s">
        <v>1012</v>
      </c>
      <c r="E63" s="5" t="s">
        <v>1013</v>
      </c>
      <c r="F63" s="6" t="s">
        <v>1014</v>
      </c>
      <c r="G63" s="6" t="s">
        <v>1015</v>
      </c>
    </row>
    <row r="64" spans="1:17" ht="60">
      <c r="A64" s="1"/>
      <c r="B64" s="593" t="s">
        <v>1016</v>
      </c>
      <c r="C64" s="4" t="s">
        <v>934</v>
      </c>
      <c r="D64" s="5" t="s">
        <v>1017</v>
      </c>
      <c r="E64" s="5" t="s">
        <v>1018</v>
      </c>
      <c r="F64" s="6" t="s">
        <v>1019</v>
      </c>
      <c r="G64" s="6" t="s">
        <v>1020</v>
      </c>
    </row>
    <row r="65" spans="1:8" ht="120">
      <c r="A65" s="1"/>
      <c r="B65" s="595"/>
      <c r="C65" s="4" t="s">
        <v>1021</v>
      </c>
      <c r="D65" s="5" t="s">
        <v>1022</v>
      </c>
      <c r="E65" s="30" t="s">
        <v>1023</v>
      </c>
      <c r="F65" s="6" t="s">
        <v>1024</v>
      </c>
      <c r="G65" s="6" t="s">
        <v>1025</v>
      </c>
    </row>
    <row r="69" spans="1:8" ht="17.399999999999999">
      <c r="B69" s="1"/>
      <c r="C69" s="1"/>
      <c r="D69" s="20" t="s">
        <v>839</v>
      </c>
      <c r="E69" s="20"/>
      <c r="F69" s="20"/>
      <c r="G69" s="1"/>
      <c r="H69" s="1"/>
    </row>
    <row r="70" spans="1:8" ht="17.399999999999999">
      <c r="B70" s="1"/>
      <c r="C70" s="1"/>
      <c r="D70" s="599" t="s">
        <v>840</v>
      </c>
      <c r="E70" s="599"/>
      <c r="F70" s="599"/>
      <c r="G70" s="1"/>
      <c r="H70" s="1"/>
    </row>
    <row r="71" spans="1:8" ht="17.399999999999999">
      <c r="B71" s="1"/>
      <c r="C71" s="1"/>
      <c r="D71" s="599" t="s">
        <v>841</v>
      </c>
      <c r="E71" s="599"/>
      <c r="F71" s="599"/>
      <c r="G71" s="1"/>
      <c r="H71" s="1"/>
    </row>
    <row r="72" spans="1:8" ht="28.2">
      <c r="B72" s="1"/>
      <c r="C72" s="600" t="s">
        <v>842</v>
      </c>
      <c r="D72" s="600"/>
      <c r="E72" s="600"/>
      <c r="F72" s="600"/>
      <c r="G72" s="600"/>
      <c r="H72" s="600"/>
    </row>
    <row r="73" spans="1:8" ht="22.8">
      <c r="B73" s="1"/>
      <c r="C73" s="601" t="s">
        <v>1026</v>
      </c>
      <c r="D73" s="601"/>
      <c r="E73" s="601"/>
      <c r="F73" s="601"/>
      <c r="G73" s="601"/>
      <c r="H73" s="601"/>
    </row>
    <row r="74" spans="1:8" ht="46.8">
      <c r="B74" s="1"/>
      <c r="C74" s="2" t="s">
        <v>844</v>
      </c>
      <c r="D74" s="602" t="s">
        <v>845</v>
      </c>
      <c r="E74" s="603"/>
      <c r="F74" s="2" t="s">
        <v>846</v>
      </c>
      <c r="G74" s="2" t="s">
        <v>847</v>
      </c>
      <c r="H74" s="2" t="s">
        <v>848</v>
      </c>
    </row>
    <row r="75" spans="1:8" ht="105">
      <c r="B75" s="1"/>
      <c r="C75" s="596" t="s">
        <v>1027</v>
      </c>
      <c r="D75" s="6" t="s">
        <v>996</v>
      </c>
      <c r="E75" s="5" t="s">
        <v>1028</v>
      </c>
      <c r="F75" s="5" t="s">
        <v>1029</v>
      </c>
      <c r="G75" s="6" t="s">
        <v>1030</v>
      </c>
      <c r="H75" s="6" t="s">
        <v>1000</v>
      </c>
    </row>
    <row r="76" spans="1:8" ht="60">
      <c r="B76" s="1"/>
      <c r="C76" s="597"/>
      <c r="D76" s="6" t="s">
        <v>1001</v>
      </c>
      <c r="E76" s="5" t="s">
        <v>1031</v>
      </c>
      <c r="F76" s="5" t="s">
        <v>1032</v>
      </c>
      <c r="G76" s="6" t="s">
        <v>1033</v>
      </c>
      <c r="H76" s="6">
        <v>2018</v>
      </c>
    </row>
    <row r="77" spans="1:8" ht="409.6">
      <c r="B77" s="1"/>
      <c r="C77" s="7" t="s">
        <v>1034</v>
      </c>
      <c r="D77" s="6" t="s">
        <v>864</v>
      </c>
      <c r="E77" s="5" t="s">
        <v>1035</v>
      </c>
      <c r="F77" s="5" t="s">
        <v>1036</v>
      </c>
      <c r="G77" s="6" t="s">
        <v>1037</v>
      </c>
      <c r="H77" s="6" t="s">
        <v>1005</v>
      </c>
    </row>
    <row r="78" spans="1:8" ht="90">
      <c r="B78" s="1"/>
      <c r="C78" s="7" t="s">
        <v>1038</v>
      </c>
      <c r="D78" s="6" t="s">
        <v>925</v>
      </c>
      <c r="E78" s="5" t="s">
        <v>1039</v>
      </c>
      <c r="F78" s="5" t="s">
        <v>1040</v>
      </c>
      <c r="G78" s="6" t="s">
        <v>1041</v>
      </c>
      <c r="H78" s="6" t="s">
        <v>1042</v>
      </c>
    </row>
    <row r="79" spans="1:8" ht="75">
      <c r="B79" s="1"/>
      <c r="C79" s="7" t="s">
        <v>1043</v>
      </c>
      <c r="D79" s="6" t="s">
        <v>934</v>
      </c>
      <c r="E79" s="5" t="s">
        <v>1044</v>
      </c>
      <c r="F79" s="5" t="s">
        <v>1045</v>
      </c>
      <c r="G79" s="6" t="s">
        <v>1046</v>
      </c>
      <c r="H79" s="6">
        <v>2018</v>
      </c>
    </row>
    <row r="80" spans="1:8" ht="75">
      <c r="B80" s="1"/>
      <c r="C80" s="598" t="s">
        <v>1047</v>
      </c>
      <c r="D80" s="6" t="s">
        <v>939</v>
      </c>
      <c r="E80" s="5" t="s">
        <v>1048</v>
      </c>
      <c r="F80" s="5" t="s">
        <v>1049</v>
      </c>
      <c r="G80" s="6" t="s">
        <v>1050</v>
      </c>
      <c r="H80" s="6" t="s">
        <v>871</v>
      </c>
    </row>
    <row r="81" spans="2:9" ht="75">
      <c r="B81" s="1"/>
      <c r="C81" s="598"/>
      <c r="D81" s="6" t="s">
        <v>1051</v>
      </c>
      <c r="E81" s="5" t="s">
        <v>1052</v>
      </c>
      <c r="F81" s="5" t="s">
        <v>1053</v>
      </c>
      <c r="G81" s="6" t="s">
        <v>1054</v>
      </c>
      <c r="H81" s="6" t="s">
        <v>1055</v>
      </c>
    </row>
    <row r="84" spans="2:9" ht="17.399999999999999">
      <c r="B84" s="1"/>
      <c r="C84" s="1"/>
      <c r="D84" s="20" t="s">
        <v>839</v>
      </c>
      <c r="E84" s="20"/>
      <c r="F84" s="20"/>
      <c r="G84" s="1"/>
      <c r="H84" s="1"/>
      <c r="I84" s="32"/>
    </row>
    <row r="85" spans="2:9" ht="17.399999999999999">
      <c r="B85" s="1"/>
      <c r="C85" s="1"/>
      <c r="D85" s="599" t="s">
        <v>840</v>
      </c>
      <c r="E85" s="599"/>
      <c r="F85" s="599"/>
      <c r="G85" s="1"/>
      <c r="H85" s="1"/>
      <c r="I85" s="32"/>
    </row>
    <row r="86" spans="2:9" ht="17.399999999999999">
      <c r="B86" s="1"/>
      <c r="C86" s="1"/>
      <c r="D86" s="599" t="s">
        <v>1056</v>
      </c>
      <c r="E86" s="599"/>
      <c r="F86" s="599"/>
      <c r="G86" s="1"/>
      <c r="H86" s="1"/>
      <c r="I86" s="32"/>
    </row>
    <row r="87" spans="2:9" ht="28.2">
      <c r="B87" s="1"/>
      <c r="C87" s="600" t="s">
        <v>1057</v>
      </c>
      <c r="D87" s="600"/>
      <c r="E87" s="600"/>
      <c r="F87" s="600"/>
      <c r="G87" s="600"/>
      <c r="H87" s="600"/>
      <c r="I87" s="600"/>
    </row>
    <row r="88" spans="2:9" ht="22.8">
      <c r="B88" s="1"/>
      <c r="C88" s="601" t="s">
        <v>1058</v>
      </c>
      <c r="D88" s="601"/>
      <c r="E88" s="601"/>
      <c r="F88" s="601"/>
      <c r="G88" s="601"/>
      <c r="H88" s="601"/>
      <c r="I88" s="601"/>
    </row>
    <row r="89" spans="2:9" ht="46.8">
      <c r="B89" s="1"/>
      <c r="C89" s="2" t="s">
        <v>844</v>
      </c>
      <c r="D89" s="602" t="s">
        <v>845</v>
      </c>
      <c r="E89" s="603"/>
      <c r="F89" s="2" t="s">
        <v>846</v>
      </c>
      <c r="G89" s="2" t="s">
        <v>1059</v>
      </c>
      <c r="H89" s="2" t="s">
        <v>847</v>
      </c>
      <c r="I89" s="2" t="s">
        <v>848</v>
      </c>
    </row>
    <row r="90" spans="2:9" ht="90">
      <c r="B90" s="1"/>
      <c r="C90" s="596" t="s">
        <v>1060</v>
      </c>
      <c r="D90" s="6" t="s">
        <v>996</v>
      </c>
      <c r="E90" s="31" t="s">
        <v>1061</v>
      </c>
      <c r="F90" s="6" t="s">
        <v>1062</v>
      </c>
      <c r="G90" s="6" t="s">
        <v>1063</v>
      </c>
      <c r="H90" s="6" t="s">
        <v>149</v>
      </c>
      <c r="I90" s="6" t="s">
        <v>1064</v>
      </c>
    </row>
    <row r="91" spans="2:9" ht="90">
      <c r="B91" s="1"/>
      <c r="C91" s="597"/>
      <c r="D91" s="6" t="s">
        <v>1001</v>
      </c>
      <c r="E91" s="31" t="s">
        <v>1065</v>
      </c>
      <c r="F91" s="6" t="s">
        <v>1066</v>
      </c>
      <c r="G91" s="6" t="s">
        <v>1067</v>
      </c>
      <c r="H91" s="6" t="s">
        <v>149</v>
      </c>
      <c r="I91" s="6" t="s">
        <v>1005</v>
      </c>
    </row>
    <row r="92" spans="2:9" ht="180">
      <c r="B92" s="1"/>
      <c r="C92" s="597"/>
      <c r="D92" s="6" t="s">
        <v>1068</v>
      </c>
      <c r="E92" s="31" t="s">
        <v>1069</v>
      </c>
      <c r="F92" s="6" t="s">
        <v>1070</v>
      </c>
      <c r="G92" s="6" t="s">
        <v>1071</v>
      </c>
      <c r="H92" s="6" t="s">
        <v>1072</v>
      </c>
      <c r="I92" s="6" t="s">
        <v>1005</v>
      </c>
    </row>
    <row r="93" spans="2:9" ht="165">
      <c r="B93" s="1"/>
      <c r="C93" s="597"/>
      <c r="D93" s="6" t="s">
        <v>1073</v>
      </c>
      <c r="E93" s="31" t="s">
        <v>1074</v>
      </c>
      <c r="F93" s="6" t="s">
        <v>1075</v>
      </c>
      <c r="G93" s="6" t="s">
        <v>1076</v>
      </c>
      <c r="H93" s="6" t="s">
        <v>1077</v>
      </c>
      <c r="I93" s="6" t="s">
        <v>1005</v>
      </c>
    </row>
    <row r="94" spans="2:9" ht="135">
      <c r="B94" s="1"/>
      <c r="C94" s="597"/>
      <c r="D94" s="6" t="s">
        <v>1078</v>
      </c>
      <c r="E94" s="31" t="s">
        <v>1079</v>
      </c>
      <c r="F94" s="6" t="s">
        <v>1080</v>
      </c>
      <c r="G94" s="6" t="s">
        <v>1081</v>
      </c>
      <c r="H94" s="6" t="s">
        <v>1082</v>
      </c>
      <c r="I94" s="6" t="s">
        <v>1005</v>
      </c>
    </row>
    <row r="95" spans="2:9" ht="180">
      <c r="B95" s="1"/>
      <c r="C95" s="7" t="s">
        <v>1083</v>
      </c>
      <c r="D95" s="6" t="s">
        <v>864</v>
      </c>
      <c r="E95" s="31" t="s">
        <v>1084</v>
      </c>
      <c r="F95" s="31" t="s">
        <v>1085</v>
      </c>
      <c r="G95" s="31" t="s">
        <v>1086</v>
      </c>
      <c r="H95" s="31" t="s">
        <v>1087</v>
      </c>
      <c r="I95" s="6" t="s">
        <v>1088</v>
      </c>
    </row>
    <row r="96" spans="2:9" ht="120">
      <c r="B96" s="1"/>
      <c r="C96" s="7" t="s">
        <v>1089</v>
      </c>
      <c r="D96" s="6" t="s">
        <v>925</v>
      </c>
      <c r="E96" s="6" t="s">
        <v>1090</v>
      </c>
      <c r="F96" s="6" t="s">
        <v>1091</v>
      </c>
      <c r="G96" s="6" t="s">
        <v>1092</v>
      </c>
      <c r="H96" s="6" t="s">
        <v>1093</v>
      </c>
      <c r="I96" s="6" t="s">
        <v>1094</v>
      </c>
    </row>
    <row r="97" spans="2:9" ht="105">
      <c r="B97" s="1"/>
      <c r="C97" s="7" t="s">
        <v>1095</v>
      </c>
      <c r="D97" s="6" t="s">
        <v>934</v>
      </c>
      <c r="E97" s="6" t="s">
        <v>1096</v>
      </c>
      <c r="F97" s="6" t="s">
        <v>1097</v>
      </c>
      <c r="G97" s="6" t="s">
        <v>1098</v>
      </c>
      <c r="H97" s="6" t="s">
        <v>149</v>
      </c>
      <c r="I97" s="6" t="s">
        <v>1088</v>
      </c>
    </row>
    <row r="98" spans="2:9" ht="150">
      <c r="B98" s="1"/>
      <c r="C98" s="6" t="s">
        <v>1099</v>
      </c>
      <c r="D98" s="6" t="s">
        <v>939</v>
      </c>
      <c r="E98" s="6" t="s">
        <v>1100</v>
      </c>
      <c r="F98" s="6" t="s">
        <v>1101</v>
      </c>
      <c r="G98" s="6" t="s">
        <v>1102</v>
      </c>
      <c r="H98" s="6" t="s">
        <v>1103</v>
      </c>
      <c r="I98" s="6" t="s">
        <v>1000</v>
      </c>
    </row>
  </sheetData>
  <mergeCells count="60">
    <mergeCell ref="C1:E1"/>
    <mergeCell ref="C2:E2"/>
    <mergeCell ref="C3:E3"/>
    <mergeCell ref="B5:G5"/>
    <mergeCell ref="B6:G6"/>
    <mergeCell ref="C7:D7"/>
    <mergeCell ref="A35:Q35"/>
    <mergeCell ref="B37:F37"/>
    <mergeCell ref="G37:J37"/>
    <mergeCell ref="B39:F39"/>
    <mergeCell ref="G39:I39"/>
    <mergeCell ref="B12:B16"/>
    <mergeCell ref="B17:B24"/>
    <mergeCell ref="B25:B26"/>
    <mergeCell ref="B27:B28"/>
    <mergeCell ref="B41:F41"/>
    <mergeCell ref="G41:I41"/>
    <mergeCell ref="B43:F43"/>
    <mergeCell ref="G43:I43"/>
    <mergeCell ref="A45:H45"/>
    <mergeCell ref="I45:M45"/>
    <mergeCell ref="N45:Q45"/>
    <mergeCell ref="A46:C46"/>
    <mergeCell ref="D46:E46"/>
    <mergeCell ref="F46:G46"/>
    <mergeCell ref="A47:C47"/>
    <mergeCell ref="D47:E47"/>
    <mergeCell ref="F47:G47"/>
    <mergeCell ref="A48:C48"/>
    <mergeCell ref="D48:E48"/>
    <mergeCell ref="F48:G48"/>
    <mergeCell ref="A49:C49"/>
    <mergeCell ref="D49:E49"/>
    <mergeCell ref="F49:G49"/>
    <mergeCell ref="A50:C50"/>
    <mergeCell ref="D50:E50"/>
    <mergeCell ref="F50:G50"/>
    <mergeCell ref="A51:C51"/>
    <mergeCell ref="D51:E51"/>
    <mergeCell ref="F51:G51"/>
    <mergeCell ref="C55:E55"/>
    <mergeCell ref="C56:E56"/>
    <mergeCell ref="B57:G57"/>
    <mergeCell ref="B58:G58"/>
    <mergeCell ref="C59:D59"/>
    <mergeCell ref="D70:F70"/>
    <mergeCell ref="D71:F71"/>
    <mergeCell ref="C72:H72"/>
    <mergeCell ref="C73:H73"/>
    <mergeCell ref="D74:E74"/>
    <mergeCell ref="D85:F85"/>
    <mergeCell ref="D86:F86"/>
    <mergeCell ref="C87:I87"/>
    <mergeCell ref="C88:I88"/>
    <mergeCell ref="D89:E89"/>
    <mergeCell ref="B60:B61"/>
    <mergeCell ref="B64:B65"/>
    <mergeCell ref="C75:C76"/>
    <mergeCell ref="C80:C81"/>
    <mergeCell ref="C90:C94"/>
  </mergeCells>
  <dataValidations count="5">
    <dataValidation type="list" allowBlank="1" showInputMessage="1" showErrorMessage="1" sqref="G39:I39" xr:uid="{00000000-0002-0000-0900-000000000000}">
      <formula1>sector</formula1>
    </dataValidation>
    <dataValidation type="list" allowBlank="1" showInputMessage="1" showErrorMessage="1" sqref="M39" xr:uid="{00000000-0002-0000-0900-000001000000}">
      <formula1>orden</formula1>
    </dataValidation>
    <dataValidation type="list" allowBlank="1" showInputMessage="1" showErrorMessage="1" sqref="G41:I41" xr:uid="{00000000-0002-0000-0900-000002000000}">
      <formula1>departamentos</formula1>
    </dataValidation>
    <dataValidation type="list" allowBlank="1" showInputMessage="1" showErrorMessage="1" sqref="M41" xr:uid="{00000000-0002-0000-0900-000003000000}">
      <formula1>vigencias</formula1>
    </dataValidation>
    <dataValidation type="list" allowBlank="1" showInputMessage="1" showErrorMessage="1" sqref="K41:K43" xr:uid="{00000000-0002-0000-0900-000004000000}">
      <formula1>nivel</formula1>
    </dataValidation>
  </dataValidations>
  <pageMargins left="0.7" right="0.7" top="0.75" bottom="0.75" header="0.3" footer="0.3"/>
  <drawing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
  <sheetViews>
    <sheetView workbookViewId="0">
      <selection activeCell="C25" sqref="C25"/>
    </sheetView>
  </sheetViews>
  <sheetFormatPr baseColWidth="10" defaultColWidth="11" defaultRowHeight="14.4"/>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workbookViewId="0"/>
  </sheetViews>
  <sheetFormatPr baseColWidth="10" defaultColWidth="11" defaultRowHeight="14.4"/>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workbookViewId="0"/>
  </sheetViews>
  <sheetFormatPr baseColWidth="10" defaultColWidth="11" defaultRowHeight="14.4"/>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A230"/>
  <sheetViews>
    <sheetView tabSelected="1" topLeftCell="A2" zoomScale="40" zoomScaleNormal="40" workbookViewId="0">
      <selection activeCell="K42" sqref="K42"/>
    </sheetView>
  </sheetViews>
  <sheetFormatPr baseColWidth="10" defaultColWidth="11" defaultRowHeight="14.4"/>
  <sheetData>
    <row r="1" spans="1:20" ht="15" customHeight="1">
      <c r="A1" s="572" t="s">
        <v>781</v>
      </c>
      <c r="B1" s="572"/>
      <c r="C1" s="574" t="s">
        <v>782</v>
      </c>
      <c r="D1" s="574"/>
      <c r="E1" s="574" t="s">
        <v>783</v>
      </c>
      <c r="F1" s="574"/>
      <c r="G1" s="574" t="s">
        <v>783</v>
      </c>
      <c r="H1" s="574"/>
      <c r="I1" s="574" t="s">
        <v>783</v>
      </c>
      <c r="J1" s="574"/>
      <c r="K1" s="574" t="s">
        <v>783</v>
      </c>
      <c r="L1" s="574"/>
      <c r="M1" s="574" t="s">
        <v>783</v>
      </c>
      <c r="N1" s="574"/>
      <c r="O1" s="574" t="s">
        <v>784</v>
      </c>
      <c r="P1" s="574"/>
      <c r="Q1" s="574" t="s">
        <v>784</v>
      </c>
      <c r="R1" s="574"/>
      <c r="S1" s="574" t="s">
        <v>784</v>
      </c>
      <c r="T1" s="574"/>
    </row>
    <row r="2" spans="1:20">
      <c r="A2" s="572"/>
      <c r="B2" s="572"/>
      <c r="C2" s="574"/>
      <c r="D2" s="574"/>
      <c r="E2" s="574"/>
      <c r="F2" s="574"/>
      <c r="G2" s="574"/>
      <c r="H2" s="574"/>
      <c r="I2" s="574"/>
      <c r="J2" s="574"/>
      <c r="K2" s="574"/>
      <c r="L2" s="574"/>
      <c r="M2" s="574"/>
      <c r="N2" s="574"/>
      <c r="O2" s="574"/>
      <c r="P2" s="574"/>
      <c r="Q2" s="574"/>
      <c r="R2" s="574"/>
      <c r="S2" s="574"/>
      <c r="T2" s="574"/>
    </row>
    <row r="3" spans="1:20">
      <c r="A3" s="572" t="s">
        <v>785</v>
      </c>
      <c r="B3" s="572"/>
      <c r="C3" s="574"/>
      <c r="D3" s="574"/>
      <c r="E3" s="574"/>
      <c r="F3" s="574"/>
      <c r="G3" s="574"/>
      <c r="H3" s="574"/>
      <c r="I3" s="574"/>
      <c r="J3" s="574"/>
      <c r="K3" s="574"/>
      <c r="L3" s="574"/>
      <c r="M3" s="574"/>
      <c r="N3" s="574"/>
      <c r="O3" s="574"/>
      <c r="P3" s="574"/>
      <c r="Q3" s="574"/>
      <c r="R3" s="574"/>
      <c r="S3" s="574"/>
      <c r="T3" s="574"/>
    </row>
    <row r="4" spans="1:20">
      <c r="A4" s="572"/>
      <c r="B4" s="572"/>
      <c r="C4" s="572">
        <v>2016</v>
      </c>
      <c r="D4" s="572"/>
      <c r="E4" s="572">
        <v>2017</v>
      </c>
      <c r="F4" s="572"/>
      <c r="G4" s="572">
        <v>2018</v>
      </c>
      <c r="H4" s="572"/>
      <c r="I4" s="572">
        <v>2019</v>
      </c>
      <c r="J4" s="572"/>
      <c r="K4" s="572">
        <v>2020</v>
      </c>
      <c r="L4" s="572"/>
      <c r="M4" s="572">
        <v>2021</v>
      </c>
      <c r="N4" s="572"/>
      <c r="O4" s="572">
        <v>2022</v>
      </c>
      <c r="P4" s="572"/>
      <c r="Q4" s="572">
        <v>2023</v>
      </c>
      <c r="R4" s="572"/>
      <c r="S4" s="572">
        <v>2024</v>
      </c>
      <c r="T4" s="572"/>
    </row>
    <row r="5" spans="1:20">
      <c r="A5" s="573" t="s">
        <v>786</v>
      </c>
      <c r="B5" s="573"/>
      <c r="C5" s="572"/>
      <c r="D5" s="572"/>
      <c r="E5" s="572"/>
      <c r="F5" s="572"/>
      <c r="G5" s="572"/>
      <c r="H5" s="572"/>
      <c r="I5" s="572"/>
      <c r="J5" s="572"/>
      <c r="K5" s="572"/>
      <c r="L5" s="572"/>
      <c r="M5" s="572"/>
      <c r="N5" s="572"/>
      <c r="O5" s="572"/>
      <c r="P5" s="572"/>
      <c r="Q5" s="572"/>
      <c r="R5" s="572"/>
      <c r="S5" s="572"/>
      <c r="T5" s="572"/>
    </row>
    <row r="6" spans="1:20">
      <c r="A6" s="573"/>
      <c r="B6" s="573"/>
      <c r="C6" s="572"/>
      <c r="D6" s="572"/>
      <c r="E6" s="572"/>
      <c r="F6" s="572"/>
      <c r="G6" s="572"/>
      <c r="H6" s="572"/>
      <c r="I6" s="572"/>
      <c r="J6" s="572"/>
      <c r="K6" s="572"/>
      <c r="L6" s="572"/>
      <c r="M6" s="572"/>
      <c r="N6" s="572"/>
      <c r="O6" s="572"/>
      <c r="P6" s="572"/>
      <c r="Q6" s="572"/>
      <c r="R6" s="572"/>
      <c r="S6" s="572"/>
      <c r="T6" s="572"/>
    </row>
    <row r="7" spans="1:20">
      <c r="A7" s="573"/>
      <c r="B7" s="573"/>
      <c r="C7" s="572"/>
      <c r="D7" s="572"/>
      <c r="E7" s="572"/>
      <c r="F7" s="572"/>
      <c r="G7" s="572"/>
      <c r="H7" s="572"/>
      <c r="I7" s="572"/>
      <c r="J7" s="572"/>
      <c r="K7" s="572"/>
      <c r="L7" s="572"/>
      <c r="M7" s="572"/>
      <c r="N7" s="572"/>
      <c r="O7" s="572"/>
      <c r="P7" s="572"/>
      <c r="Q7" s="572"/>
      <c r="R7" s="572"/>
      <c r="S7" s="572"/>
      <c r="T7" s="572"/>
    </row>
    <row r="8" spans="1:20">
      <c r="A8" s="573" t="s">
        <v>787</v>
      </c>
      <c r="B8" s="573"/>
      <c r="C8" s="572"/>
      <c r="D8" s="572"/>
      <c r="E8" s="572"/>
      <c r="F8" s="572"/>
      <c r="G8" s="572"/>
      <c r="H8" s="572"/>
      <c r="I8" s="572"/>
      <c r="J8" s="572"/>
      <c r="K8" s="413"/>
      <c r="L8" s="413"/>
      <c r="M8" s="572"/>
      <c r="N8" s="572"/>
      <c r="O8" s="572"/>
      <c r="P8" s="572"/>
      <c r="Q8" s="572"/>
      <c r="R8" s="572"/>
      <c r="S8" s="572"/>
      <c r="T8" s="572"/>
    </row>
    <row r="9" spans="1:20">
      <c r="A9" s="573"/>
      <c r="B9" s="573"/>
      <c r="C9" s="572"/>
      <c r="D9" s="572"/>
      <c r="E9" s="572"/>
      <c r="F9" s="572"/>
      <c r="G9" s="572"/>
      <c r="H9" s="572"/>
      <c r="I9" s="572"/>
      <c r="J9" s="572"/>
      <c r="K9" s="413"/>
      <c r="L9" s="413"/>
      <c r="M9" s="572"/>
      <c r="N9" s="572"/>
      <c r="O9" s="572"/>
      <c r="P9" s="572"/>
      <c r="Q9" s="572"/>
      <c r="R9" s="572"/>
      <c r="S9" s="572"/>
      <c r="T9" s="572"/>
    </row>
    <row r="10" spans="1:20" ht="15" hidden="1" thickBot="1">
      <c r="A10" s="573"/>
      <c r="B10" s="573"/>
      <c r="C10" s="572"/>
      <c r="D10" s="572"/>
      <c r="E10" s="572"/>
      <c r="F10" s="572"/>
      <c r="G10" s="572"/>
      <c r="H10" s="572"/>
      <c r="I10" s="572"/>
      <c r="J10" s="572"/>
      <c r="K10" s="994"/>
      <c r="L10" s="413"/>
      <c r="M10" s="572"/>
      <c r="N10" s="572"/>
      <c r="O10" s="572"/>
      <c r="P10" s="572"/>
      <c r="Q10" s="572"/>
      <c r="R10" s="572"/>
      <c r="S10" s="572"/>
      <c r="T10" s="572"/>
    </row>
    <row r="11" spans="1:20" ht="15" hidden="1" thickBot="1">
      <c r="A11" s="573" t="s">
        <v>788</v>
      </c>
      <c r="B11" s="573"/>
      <c r="C11" s="572"/>
      <c r="D11" s="572"/>
      <c r="E11" s="572"/>
      <c r="F11" s="572"/>
      <c r="G11" s="572"/>
      <c r="H11" s="572"/>
      <c r="I11" s="572">
        <v>1</v>
      </c>
      <c r="J11" s="572"/>
      <c r="K11" s="994"/>
      <c r="L11" s="413"/>
      <c r="M11" s="572"/>
      <c r="N11" s="572"/>
      <c r="O11" s="572"/>
      <c r="P11" s="572"/>
      <c r="Q11" s="572"/>
      <c r="R11" s="572"/>
      <c r="S11" s="572"/>
      <c r="T11" s="572"/>
    </row>
    <row r="12" spans="1:20" ht="15" hidden="1" thickBot="1">
      <c r="A12" s="573"/>
      <c r="B12" s="573"/>
      <c r="C12" s="572"/>
      <c r="D12" s="572"/>
      <c r="E12" s="572"/>
      <c r="F12" s="572"/>
      <c r="G12" s="572"/>
      <c r="H12" s="572"/>
      <c r="I12" s="572"/>
      <c r="J12" s="572"/>
      <c r="K12" s="413"/>
      <c r="L12" s="413"/>
      <c r="M12" s="572"/>
      <c r="N12" s="572"/>
      <c r="O12" s="572"/>
      <c r="P12" s="572"/>
      <c r="Q12" s="572"/>
      <c r="R12" s="572"/>
      <c r="S12" s="572"/>
      <c r="T12" s="572"/>
    </row>
    <row r="13" spans="1:20" ht="15" hidden="1" thickBot="1">
      <c r="A13" s="573"/>
      <c r="B13" s="573"/>
      <c r="C13" s="572"/>
      <c r="D13" s="572"/>
      <c r="E13" s="572"/>
      <c r="F13" s="572"/>
      <c r="G13" s="572"/>
      <c r="H13" s="572"/>
      <c r="I13" s="572"/>
      <c r="J13" s="572"/>
      <c r="K13" s="413" t="s">
        <v>1199</v>
      </c>
      <c r="L13" s="413"/>
      <c r="M13" s="572"/>
      <c r="N13" s="572"/>
      <c r="O13" s="572"/>
      <c r="P13" s="572"/>
      <c r="Q13" s="572"/>
      <c r="R13" s="572"/>
      <c r="S13" s="572"/>
      <c r="T13" s="572"/>
    </row>
    <row r="14" spans="1:20" hidden="1">
      <c r="A14" s="573" t="s">
        <v>789</v>
      </c>
      <c r="B14" s="573"/>
      <c r="C14" s="572"/>
      <c r="D14" s="572"/>
      <c r="E14" s="572"/>
      <c r="F14" s="572"/>
      <c r="G14" s="572"/>
      <c r="H14" s="572"/>
      <c r="I14" s="572">
        <v>4</v>
      </c>
      <c r="J14" s="572"/>
      <c r="K14" s="572"/>
      <c r="L14" s="572"/>
      <c r="M14" s="572"/>
      <c r="N14" s="572"/>
      <c r="O14" s="572"/>
      <c r="P14" s="572"/>
      <c r="Q14" s="572"/>
      <c r="R14" s="572"/>
      <c r="S14" s="572"/>
      <c r="T14" s="572"/>
    </row>
    <row r="15" spans="1:20" hidden="1">
      <c r="A15" s="573"/>
      <c r="B15" s="573"/>
      <c r="C15" s="572"/>
      <c r="D15" s="572"/>
      <c r="E15" s="572"/>
      <c r="F15" s="572"/>
      <c r="G15" s="572"/>
      <c r="H15" s="572"/>
      <c r="I15" s="572"/>
      <c r="J15" s="572"/>
      <c r="K15" s="572"/>
      <c r="L15" s="572"/>
      <c r="M15" s="572"/>
      <c r="N15" s="572"/>
      <c r="O15" s="572"/>
      <c r="P15" s="572"/>
      <c r="Q15" s="572"/>
      <c r="R15" s="572"/>
      <c r="S15" s="572"/>
      <c r="T15" s="572"/>
    </row>
    <row r="16" spans="1:20" hidden="1">
      <c r="A16" s="573"/>
      <c r="B16" s="573"/>
      <c r="C16" s="572"/>
      <c r="D16" s="572"/>
      <c r="E16" s="572"/>
      <c r="F16" s="572"/>
      <c r="G16" s="572"/>
      <c r="H16" s="572"/>
      <c r="I16" s="572"/>
      <c r="J16" s="572"/>
      <c r="K16" s="572"/>
      <c r="L16" s="572"/>
      <c r="M16" s="572"/>
      <c r="N16" s="572"/>
      <c r="O16" s="572"/>
      <c r="P16" s="572"/>
      <c r="Q16" s="572"/>
      <c r="R16" s="572"/>
      <c r="S16" s="572"/>
      <c r="T16" s="572"/>
    </row>
    <row r="17" spans="1:20" hidden="1">
      <c r="A17" s="573" t="s">
        <v>790</v>
      </c>
      <c r="B17" s="573"/>
      <c r="C17" s="572"/>
      <c r="D17" s="572"/>
      <c r="E17" s="572"/>
      <c r="F17" s="572"/>
      <c r="G17" s="572"/>
      <c r="H17" s="572"/>
      <c r="I17" s="572">
        <v>1</v>
      </c>
      <c r="J17" s="572"/>
      <c r="K17" s="572" t="s">
        <v>1201</v>
      </c>
      <c r="L17" s="572"/>
      <c r="M17" s="572"/>
      <c r="N17" s="572"/>
      <c r="O17" s="572"/>
      <c r="P17" s="572"/>
      <c r="Q17" s="572"/>
      <c r="R17" s="572"/>
      <c r="S17" s="572"/>
      <c r="T17" s="572"/>
    </row>
    <row r="18" spans="1:20" hidden="1">
      <c r="A18" s="573"/>
      <c r="B18" s="573"/>
      <c r="C18" s="572"/>
      <c r="D18" s="572"/>
      <c r="E18" s="572"/>
      <c r="F18" s="572"/>
      <c r="G18" s="572"/>
      <c r="H18" s="572"/>
      <c r="I18" s="572"/>
      <c r="J18" s="572"/>
      <c r="K18" s="572"/>
      <c r="L18" s="572"/>
      <c r="M18" s="572"/>
      <c r="N18" s="572"/>
      <c r="O18" s="572"/>
      <c r="P18" s="572"/>
      <c r="Q18" s="572"/>
      <c r="R18" s="572"/>
      <c r="S18" s="572"/>
      <c r="T18" s="572"/>
    </row>
    <row r="19" spans="1:20" hidden="1">
      <c r="A19" s="573"/>
      <c r="B19" s="573"/>
      <c r="C19" s="572"/>
      <c r="D19" s="572"/>
      <c r="E19" s="572"/>
      <c r="F19" s="572"/>
      <c r="G19" s="572"/>
      <c r="H19" s="572"/>
      <c r="I19" s="572"/>
      <c r="J19" s="572"/>
      <c r="K19" s="572"/>
      <c r="L19" s="572"/>
      <c r="M19" s="572"/>
      <c r="N19" s="572"/>
      <c r="O19" s="572"/>
      <c r="P19" s="572"/>
      <c r="Q19" s="572"/>
      <c r="R19" s="572"/>
      <c r="S19" s="572"/>
      <c r="T19" s="572"/>
    </row>
    <row r="20" spans="1:20" ht="14.4" hidden="1" customHeight="1">
      <c r="A20" s="573" t="s">
        <v>791</v>
      </c>
      <c r="B20" s="573"/>
      <c r="C20" s="413"/>
      <c r="D20" s="413"/>
      <c r="E20" s="572"/>
      <c r="F20" s="572"/>
      <c r="G20" s="572"/>
      <c r="H20" s="572"/>
      <c r="I20" s="572">
        <v>1</v>
      </c>
      <c r="J20" s="572"/>
      <c r="K20" s="572"/>
      <c r="L20" s="572"/>
      <c r="M20" s="572"/>
      <c r="N20" s="572"/>
      <c r="O20" s="572"/>
      <c r="P20" s="572"/>
      <c r="Q20" s="572"/>
      <c r="R20" s="572"/>
      <c r="S20" s="572"/>
      <c r="T20" s="572"/>
    </row>
    <row r="21" spans="1:20" ht="14.4" hidden="1" customHeight="1">
      <c r="A21" s="573"/>
      <c r="B21" s="573"/>
      <c r="C21" s="413"/>
      <c r="D21" s="413"/>
      <c r="E21" s="572"/>
      <c r="F21" s="572"/>
      <c r="G21" s="572"/>
      <c r="H21" s="572"/>
      <c r="I21" s="572"/>
      <c r="J21" s="572"/>
      <c r="K21" s="572"/>
      <c r="L21" s="572"/>
      <c r="M21" s="572"/>
      <c r="N21" s="572"/>
      <c r="O21" s="572"/>
      <c r="P21" s="572"/>
      <c r="Q21" s="572"/>
      <c r="R21" s="572"/>
      <c r="S21" s="572"/>
      <c r="T21" s="572"/>
    </row>
    <row r="22" spans="1:20" ht="78.599999999999994" customHeight="1">
      <c r="A22" s="573"/>
      <c r="B22" s="573"/>
      <c r="C22" s="995"/>
      <c r="D22" s="413"/>
      <c r="E22" s="572"/>
      <c r="F22" s="572"/>
      <c r="G22" s="572"/>
      <c r="H22" s="572"/>
      <c r="I22" s="572"/>
      <c r="J22" s="572"/>
      <c r="K22" s="572"/>
      <c r="L22" s="572"/>
      <c r="M22" s="572"/>
      <c r="N22" s="572"/>
      <c r="O22" s="572"/>
      <c r="P22" s="572"/>
      <c r="Q22" s="572"/>
      <c r="R22" s="572"/>
      <c r="S22" s="572"/>
      <c r="T22" s="572"/>
    </row>
    <row r="23" spans="1:20" ht="15" hidden="1" customHeight="1">
      <c r="A23" s="573" t="s">
        <v>792</v>
      </c>
      <c r="B23" s="573"/>
      <c r="C23" s="996"/>
      <c r="D23" s="413"/>
      <c r="E23" s="572"/>
      <c r="F23" s="572"/>
      <c r="G23" s="572"/>
      <c r="H23" s="572"/>
      <c r="I23" s="572">
        <v>0</v>
      </c>
      <c r="J23" s="572"/>
      <c r="K23" s="572"/>
      <c r="L23" s="572"/>
      <c r="M23" s="572"/>
      <c r="N23" s="572"/>
      <c r="O23" s="572"/>
      <c r="P23" s="572"/>
      <c r="Q23" s="572"/>
      <c r="R23" s="572"/>
      <c r="S23" s="572"/>
      <c r="T23" s="572"/>
    </row>
    <row r="24" spans="1:20" ht="15" customHeight="1">
      <c r="A24" s="573"/>
      <c r="B24" s="573"/>
      <c r="C24" s="996"/>
      <c r="D24" s="413"/>
      <c r="E24" s="572"/>
      <c r="F24" s="572"/>
      <c r="G24" s="572"/>
      <c r="H24" s="572"/>
      <c r="I24" s="572"/>
      <c r="J24" s="572"/>
      <c r="K24" s="572"/>
      <c r="L24" s="572"/>
      <c r="M24" s="572"/>
      <c r="N24" s="572"/>
      <c r="O24" s="572"/>
      <c r="P24" s="572"/>
      <c r="Q24" s="572"/>
      <c r="R24" s="572"/>
      <c r="S24" s="572"/>
      <c r="T24" s="572"/>
    </row>
    <row r="25" spans="1:20" ht="15" customHeight="1" thickBot="1">
      <c r="A25" s="573"/>
      <c r="B25" s="573"/>
      <c r="C25" s="997"/>
      <c r="D25" s="413"/>
      <c r="E25" s="572"/>
      <c r="F25" s="572"/>
      <c r="G25" s="572"/>
      <c r="H25" s="572"/>
      <c r="I25" s="572"/>
      <c r="J25" s="572"/>
      <c r="K25" s="572"/>
      <c r="L25" s="572"/>
      <c r="M25" s="572"/>
      <c r="N25" s="572"/>
      <c r="O25" s="572"/>
      <c r="P25" s="572"/>
      <c r="Q25" s="572"/>
      <c r="R25" s="572"/>
      <c r="S25" s="572"/>
      <c r="T25" s="572"/>
    </row>
    <row r="26" spans="1:20" ht="14.4" hidden="1" customHeight="1">
      <c r="A26" s="573"/>
      <c r="B26" s="573"/>
      <c r="C26" s="413"/>
      <c r="D26" s="413"/>
      <c r="E26" s="572"/>
      <c r="F26" s="572"/>
      <c r="G26" s="572"/>
      <c r="H26" s="572"/>
      <c r="I26" s="572"/>
      <c r="J26" s="572"/>
      <c r="K26" s="572"/>
      <c r="L26" s="572"/>
      <c r="M26" s="572"/>
      <c r="N26" s="572"/>
      <c r="O26" s="572"/>
      <c r="P26" s="572"/>
      <c r="Q26" s="572"/>
      <c r="R26" s="572"/>
      <c r="S26" s="572"/>
      <c r="T26" s="572"/>
    </row>
    <row r="27" spans="1:20" ht="14.4" hidden="1" customHeight="1">
      <c r="A27" s="573"/>
      <c r="B27" s="573"/>
      <c r="C27" s="413"/>
      <c r="D27" s="413"/>
      <c r="E27" s="572"/>
      <c r="F27" s="572"/>
      <c r="G27" s="572"/>
      <c r="H27" s="572"/>
      <c r="I27" s="572"/>
      <c r="J27" s="572"/>
      <c r="K27" s="572"/>
      <c r="L27" s="572"/>
      <c r="M27" s="572"/>
      <c r="N27" s="572"/>
      <c r="O27" s="572"/>
      <c r="P27" s="572"/>
      <c r="Q27" s="572"/>
      <c r="R27" s="572"/>
      <c r="S27" s="572"/>
      <c r="T27" s="572"/>
    </row>
    <row r="28" spans="1:20" hidden="1">
      <c r="H28">
        <v>3</v>
      </c>
      <c r="I28">
        <v>3</v>
      </c>
      <c r="K28" t="s">
        <v>1203</v>
      </c>
    </row>
    <row r="29" spans="1:20" hidden="1">
      <c r="H29">
        <v>5</v>
      </c>
      <c r="I29">
        <v>5</v>
      </c>
      <c r="K29" t="s">
        <v>1204</v>
      </c>
    </row>
    <row r="30" spans="1:20" hidden="1">
      <c r="H30">
        <v>5</v>
      </c>
      <c r="I30">
        <v>5</v>
      </c>
    </row>
    <row r="31" spans="1:20" hidden="1">
      <c r="H31">
        <v>5</v>
      </c>
      <c r="I31">
        <v>5</v>
      </c>
    </row>
    <row r="32" spans="1:20" hidden="1"/>
    <row r="33" spans="8:11" hidden="1">
      <c r="H33">
        <v>0</v>
      </c>
      <c r="I33">
        <v>2</v>
      </c>
      <c r="K33" t="s">
        <v>1210</v>
      </c>
    </row>
    <row r="34" spans="8:11" hidden="1">
      <c r="H34">
        <v>1</v>
      </c>
      <c r="I34">
        <v>1</v>
      </c>
      <c r="K34" t="s">
        <v>1211</v>
      </c>
    </row>
    <row r="35" spans="8:11" hidden="1">
      <c r="H35">
        <v>0</v>
      </c>
      <c r="I35">
        <v>1</v>
      </c>
      <c r="K35" t="s">
        <v>1210</v>
      </c>
    </row>
    <row r="36" spans="8:11" hidden="1">
      <c r="H36">
        <v>0</v>
      </c>
      <c r="I36">
        <v>1</v>
      </c>
      <c r="K36" t="s">
        <v>1210</v>
      </c>
    </row>
    <row r="37" spans="8:11" hidden="1">
      <c r="H37">
        <v>0</v>
      </c>
      <c r="I37">
        <v>0</v>
      </c>
    </row>
    <row r="38" spans="8:11" hidden="1">
      <c r="H38">
        <v>1</v>
      </c>
      <c r="I38">
        <v>4</v>
      </c>
      <c r="K38" t="s">
        <v>1212</v>
      </c>
    </row>
    <row r="39" spans="8:11" hidden="1">
      <c r="H39">
        <v>0</v>
      </c>
      <c r="I39">
        <v>0</v>
      </c>
      <c r="K39" t="s">
        <v>1210</v>
      </c>
    </row>
    <row r="40" spans="8:11" hidden="1">
      <c r="H40">
        <v>0</v>
      </c>
      <c r="I40">
        <v>0</v>
      </c>
      <c r="K40" t="s">
        <v>1213</v>
      </c>
    </row>
    <row r="41" spans="8:11" hidden="1">
      <c r="H41">
        <v>1382</v>
      </c>
      <c r="I41">
        <v>1382</v>
      </c>
    </row>
    <row r="42" spans="8:11" hidden="1">
      <c r="H42">
        <v>45</v>
      </c>
      <c r="I42">
        <v>45</v>
      </c>
    </row>
    <row r="43" spans="8:11" ht="60.6" hidden="1" customHeight="1">
      <c r="H43">
        <v>0</v>
      </c>
      <c r="I43">
        <v>0</v>
      </c>
    </row>
    <row r="44" spans="8:11" hidden="1">
      <c r="H44">
        <v>0</v>
      </c>
      <c r="I44">
        <v>0</v>
      </c>
      <c r="K44" t="s">
        <v>1210</v>
      </c>
    </row>
    <row r="45" spans="8:11" hidden="1"/>
    <row r="46" spans="8:11" hidden="1"/>
    <row r="47" spans="8:11" hidden="1"/>
    <row r="48" spans="8:11" hidden="1"/>
    <row r="49" hidden="1"/>
    <row r="50" hidden="1"/>
    <row r="51" hidden="1"/>
    <row r="52" hidden="1"/>
    <row r="53" hidden="1"/>
    <row r="54" hidden="1"/>
    <row r="55" hidden="1"/>
    <row r="56" hidden="1"/>
    <row r="57" hidden="1"/>
    <row r="58" hidden="1"/>
    <row r="59" hidden="1"/>
    <row r="60" hidden="1"/>
    <row r="61" hidden="1"/>
    <row r="62" hidden="1"/>
    <row r="63" hidden="1"/>
    <row r="64" hidden="1"/>
    <row r="65" hidden="1"/>
    <row r="66" hidden="1"/>
    <row r="67" hidden="1"/>
    <row r="68" hidden="1"/>
    <row r="69" hidden="1"/>
    <row r="70" hidden="1"/>
    <row r="71" hidden="1"/>
    <row r="72" hidden="1"/>
    <row r="73" hidden="1"/>
    <row r="74" hidden="1"/>
    <row r="75" hidden="1"/>
    <row r="76" hidden="1"/>
    <row r="77" hidden="1"/>
    <row r="78" hidden="1"/>
    <row r="79" hidden="1"/>
    <row r="80" hidden="1"/>
    <row r="81" spans="5:5" hidden="1"/>
    <row r="82" spans="5:5" hidden="1"/>
    <row r="83" spans="5:5" hidden="1"/>
    <row r="84" spans="5:5" hidden="1">
      <c r="E84" t="s">
        <v>294</v>
      </c>
    </row>
    <row r="85" spans="5:5" hidden="1"/>
    <row r="86" spans="5:5" hidden="1"/>
    <row r="87" spans="5:5" hidden="1"/>
    <row r="88" spans="5:5" hidden="1"/>
    <row r="89" spans="5:5" hidden="1"/>
    <row r="90" spans="5:5" ht="64.95" hidden="1" customHeight="1"/>
    <row r="91" spans="5:5" ht="75" hidden="1" customHeight="1"/>
    <row r="92" spans="5:5" hidden="1"/>
    <row r="93" spans="5:5" hidden="1"/>
    <row r="94" spans="5:5" hidden="1"/>
    <row r="95" spans="5:5" hidden="1"/>
    <row r="96" spans="5:5" hidden="1"/>
    <row r="97" spans="2:12" hidden="1"/>
    <row r="98" spans="2:12" hidden="1"/>
    <row r="99" spans="2:12" ht="14.4" hidden="1" customHeight="1">
      <c r="B99" s="775" t="s">
        <v>317</v>
      </c>
      <c r="C99" s="784" t="s">
        <v>318</v>
      </c>
      <c r="D99" s="766" t="s">
        <v>319</v>
      </c>
      <c r="E99" s="766" t="s">
        <v>320</v>
      </c>
      <c r="F99" s="766" t="s">
        <v>321</v>
      </c>
      <c r="G99" s="769">
        <v>12</v>
      </c>
      <c r="H99" s="771">
        <v>1</v>
      </c>
      <c r="I99" s="773">
        <v>12</v>
      </c>
      <c r="J99" s="778">
        <v>8.3333333333333329E-2</v>
      </c>
      <c r="K99" s="740" t="s">
        <v>1170</v>
      </c>
      <c r="L99" s="780">
        <v>8.3333333333333329E-2</v>
      </c>
    </row>
    <row r="100" spans="2:12" ht="14.4" hidden="1" customHeight="1">
      <c r="B100" s="775"/>
      <c r="C100" s="784"/>
      <c r="D100" s="766"/>
      <c r="E100" s="766"/>
      <c r="F100" s="766"/>
      <c r="G100" s="770"/>
      <c r="H100" s="772"/>
      <c r="I100" s="774"/>
      <c r="J100" s="779"/>
      <c r="K100" s="765"/>
      <c r="L100" s="781"/>
    </row>
    <row r="101" spans="2:12" ht="14.4" hidden="1" customHeight="1">
      <c r="B101" s="775" t="s">
        <v>322</v>
      </c>
      <c r="C101" s="784" t="s">
        <v>323</v>
      </c>
      <c r="D101" s="766" t="s">
        <v>324</v>
      </c>
      <c r="E101" s="766" t="s">
        <v>325</v>
      </c>
      <c r="F101" s="801" t="s">
        <v>326</v>
      </c>
      <c r="G101" s="800" t="s">
        <v>327</v>
      </c>
      <c r="H101" s="799">
        <v>37</v>
      </c>
      <c r="I101" s="803">
        <v>37</v>
      </c>
      <c r="J101" s="796">
        <v>1</v>
      </c>
      <c r="K101" s="797"/>
      <c r="L101" s="795">
        <v>1</v>
      </c>
    </row>
    <row r="102" spans="2:12" ht="14.4" hidden="1" customHeight="1">
      <c r="B102" s="775"/>
      <c r="C102" s="784"/>
      <c r="D102" s="766"/>
      <c r="E102" s="766"/>
      <c r="F102" s="801" t="s">
        <v>328</v>
      </c>
      <c r="G102" s="800" t="s">
        <v>327</v>
      </c>
      <c r="H102" s="799">
        <v>72</v>
      </c>
      <c r="I102" s="803">
        <v>72</v>
      </c>
      <c r="J102" s="796">
        <v>1</v>
      </c>
      <c r="K102" s="797"/>
      <c r="L102" s="795">
        <v>1</v>
      </c>
    </row>
    <row r="103" spans="2:12" ht="14.4" hidden="1" customHeight="1">
      <c r="B103" s="806" t="s">
        <v>329</v>
      </c>
      <c r="C103" s="805" t="s">
        <v>330</v>
      </c>
      <c r="D103" s="802" t="s">
        <v>331</v>
      </c>
      <c r="E103" s="802" t="s">
        <v>332</v>
      </c>
      <c r="F103" s="801" t="s">
        <v>333</v>
      </c>
      <c r="G103" s="800">
        <v>1</v>
      </c>
      <c r="H103" s="799">
        <v>1</v>
      </c>
      <c r="I103" s="803">
        <v>1</v>
      </c>
      <c r="J103" s="796">
        <v>1</v>
      </c>
      <c r="K103" s="797"/>
      <c r="L103" s="795">
        <v>1</v>
      </c>
    </row>
    <row r="104" spans="2:12" ht="14.4" hidden="1" customHeight="1">
      <c r="B104" s="807" t="s">
        <v>334</v>
      </c>
      <c r="C104" s="777" t="s">
        <v>335</v>
      </c>
      <c r="D104" s="802" t="s">
        <v>336</v>
      </c>
      <c r="E104" s="804" t="s">
        <v>337</v>
      </c>
      <c r="F104" s="801" t="s">
        <v>37</v>
      </c>
      <c r="G104" s="800" t="s">
        <v>327</v>
      </c>
      <c r="H104" s="799">
        <v>30</v>
      </c>
      <c r="I104" s="798">
        <v>30</v>
      </c>
      <c r="J104" s="796">
        <v>1</v>
      </c>
      <c r="K104" s="740"/>
      <c r="L104" s="795">
        <v>1</v>
      </c>
    </row>
    <row r="105" spans="2:12" ht="14.4" hidden="1" customHeight="1">
      <c r="B105" s="808" t="s">
        <v>338</v>
      </c>
      <c r="C105" s="777"/>
      <c r="D105" s="802" t="s">
        <v>339</v>
      </c>
      <c r="E105" s="804" t="s">
        <v>340</v>
      </c>
      <c r="F105" s="801" t="s">
        <v>37</v>
      </c>
      <c r="G105" s="800" t="s">
        <v>327</v>
      </c>
      <c r="H105" s="799">
        <v>30</v>
      </c>
      <c r="I105" s="798">
        <v>30</v>
      </c>
      <c r="J105" s="796">
        <v>1</v>
      </c>
      <c r="K105" s="764"/>
      <c r="L105" s="795">
        <v>1</v>
      </c>
    </row>
    <row r="106" spans="2:12" ht="14.4" hidden="1" customHeight="1">
      <c r="B106" s="808" t="s">
        <v>338</v>
      </c>
      <c r="C106" s="777"/>
      <c r="D106" s="802" t="s">
        <v>341</v>
      </c>
      <c r="E106" s="804" t="s">
        <v>342</v>
      </c>
      <c r="F106" s="801" t="s">
        <v>37</v>
      </c>
      <c r="G106" s="800" t="s">
        <v>327</v>
      </c>
      <c r="H106" s="799">
        <v>30</v>
      </c>
      <c r="I106" s="798">
        <v>30</v>
      </c>
      <c r="J106" s="796">
        <v>1</v>
      </c>
      <c r="K106" s="764"/>
      <c r="L106" s="795">
        <v>1</v>
      </c>
    </row>
    <row r="107" spans="2:12" ht="14.4" hidden="1" customHeight="1">
      <c r="B107" s="808" t="s">
        <v>343</v>
      </c>
      <c r="C107" s="777"/>
      <c r="D107" s="802" t="s">
        <v>344</v>
      </c>
      <c r="E107" s="804" t="s">
        <v>345</v>
      </c>
      <c r="F107" s="801" t="s">
        <v>37</v>
      </c>
      <c r="G107" s="800" t="s">
        <v>327</v>
      </c>
      <c r="H107" s="799">
        <v>30</v>
      </c>
      <c r="I107" s="798">
        <v>30</v>
      </c>
      <c r="J107" s="796">
        <v>1</v>
      </c>
      <c r="K107" s="764"/>
      <c r="L107" s="795">
        <v>1</v>
      </c>
    </row>
    <row r="108" spans="2:12" ht="14.4" hidden="1" customHeight="1">
      <c r="B108" s="807" t="s">
        <v>346</v>
      </c>
      <c r="C108" s="777"/>
      <c r="D108" s="802" t="s">
        <v>347</v>
      </c>
      <c r="E108" s="804" t="s">
        <v>348</v>
      </c>
      <c r="F108" s="801" t="s">
        <v>349</v>
      </c>
      <c r="G108" s="800" t="s">
        <v>327</v>
      </c>
      <c r="H108" s="799">
        <v>30</v>
      </c>
      <c r="I108" s="798">
        <v>30</v>
      </c>
      <c r="J108" s="796">
        <v>1</v>
      </c>
      <c r="K108" s="764"/>
      <c r="L108" s="795">
        <v>1</v>
      </c>
    </row>
    <row r="109" spans="2:12" ht="14.4" hidden="1" customHeight="1">
      <c r="B109" s="807" t="s">
        <v>350</v>
      </c>
      <c r="C109" s="777"/>
      <c r="D109" s="802" t="s">
        <v>351</v>
      </c>
      <c r="E109" s="804" t="s">
        <v>352</v>
      </c>
      <c r="F109" s="801" t="s">
        <v>353</v>
      </c>
      <c r="G109" s="800" t="s">
        <v>327</v>
      </c>
      <c r="H109" s="799">
        <v>30</v>
      </c>
      <c r="I109" s="798">
        <v>30</v>
      </c>
      <c r="J109" s="796">
        <v>1</v>
      </c>
      <c r="K109" s="765"/>
      <c r="L109" s="795">
        <v>1</v>
      </c>
    </row>
    <row r="110" spans="2:12" ht="14.4" hidden="1" customHeight="1">
      <c r="B110" s="775" t="s">
        <v>354</v>
      </c>
      <c r="C110" s="777" t="s">
        <v>355</v>
      </c>
      <c r="D110" s="802" t="s">
        <v>356</v>
      </c>
      <c r="E110" s="766" t="s">
        <v>357</v>
      </c>
      <c r="F110" s="767" t="s">
        <v>358</v>
      </c>
      <c r="G110" s="800" t="s">
        <v>327</v>
      </c>
      <c r="H110" s="799">
        <v>30</v>
      </c>
      <c r="I110" s="798">
        <v>30</v>
      </c>
      <c r="J110" s="796">
        <v>1</v>
      </c>
      <c r="K110" s="743"/>
      <c r="L110" s="795">
        <v>1</v>
      </c>
    </row>
    <row r="111" spans="2:12" ht="14.4" hidden="1" customHeight="1">
      <c r="B111" s="775"/>
      <c r="C111" s="777"/>
      <c r="D111" s="802" t="s">
        <v>359</v>
      </c>
      <c r="E111" s="766"/>
      <c r="F111" s="767"/>
      <c r="G111" s="800" t="s">
        <v>327</v>
      </c>
      <c r="H111" s="799">
        <v>30</v>
      </c>
      <c r="I111" s="798">
        <v>30</v>
      </c>
      <c r="J111" s="796">
        <v>1</v>
      </c>
      <c r="K111" s="742"/>
      <c r="L111" s="795">
        <v>1</v>
      </c>
    </row>
    <row r="112" spans="2:12" ht="14.4" hidden="1" customHeight="1">
      <c r="B112" s="776"/>
      <c r="C112" s="783"/>
      <c r="D112" s="794" t="s">
        <v>360</v>
      </c>
      <c r="E112" s="782"/>
      <c r="F112" s="768"/>
      <c r="G112" s="793" t="s">
        <v>327</v>
      </c>
      <c r="H112" s="792">
        <v>30</v>
      </c>
      <c r="I112" s="791">
        <v>30</v>
      </c>
      <c r="J112" s="790">
        <v>1</v>
      </c>
      <c r="K112" s="741"/>
      <c r="L112" s="789">
        <v>1</v>
      </c>
    </row>
    <row r="113" spans="2:11" ht="290.39999999999998" hidden="1" thickBot="1">
      <c r="C113" s="714"/>
      <c r="D113" s="714"/>
      <c r="E113" s="714"/>
      <c r="H113">
        <v>16</v>
      </c>
      <c r="I113">
        <v>16</v>
      </c>
      <c r="K113" s="672" t="s">
        <v>1143</v>
      </c>
    </row>
    <row r="114" spans="2:11" ht="409.6" hidden="1">
      <c r="B114" s="35"/>
      <c r="C114" s="715"/>
      <c r="D114" s="715"/>
      <c r="E114" s="715"/>
      <c r="F114" s="716" t="s">
        <v>372</v>
      </c>
      <c r="G114" s="717"/>
      <c r="H114" s="718">
        <v>2</v>
      </c>
      <c r="I114" s="718">
        <v>2</v>
      </c>
      <c r="J114" s="718"/>
      <c r="K114" s="677" t="s">
        <v>1144</v>
      </c>
    </row>
    <row r="115" spans="2:11" ht="409.6" hidden="1">
      <c r="C115" s="719" t="s">
        <v>374</v>
      </c>
      <c r="D115" s="720" t="s">
        <v>375</v>
      </c>
      <c r="E115" s="721" t="s">
        <v>376</v>
      </c>
      <c r="F115" s="652" t="s">
        <v>377</v>
      </c>
      <c r="H115">
        <v>16</v>
      </c>
      <c r="I115">
        <v>16</v>
      </c>
      <c r="K115" s="687" t="s">
        <v>1145</v>
      </c>
    </row>
    <row r="116" spans="2:11" ht="409.6" hidden="1">
      <c r="C116" s="722"/>
      <c r="D116" s="719" t="s">
        <v>379</v>
      </c>
      <c r="E116" s="719" t="s">
        <v>380</v>
      </c>
      <c r="F116" s="651" t="s">
        <v>381</v>
      </c>
      <c r="H116">
        <v>7</v>
      </c>
      <c r="I116">
        <v>7</v>
      </c>
      <c r="J116">
        <f>IFERROR((H116/I116),0)</f>
        <v>1</v>
      </c>
      <c r="K116" s="693" t="s">
        <v>1146</v>
      </c>
    </row>
    <row r="117" spans="2:11" ht="409.6" hidden="1">
      <c r="C117" s="723"/>
      <c r="D117" s="719" t="s">
        <v>383</v>
      </c>
      <c r="E117" s="724"/>
      <c r="F117" s="651" t="s">
        <v>385</v>
      </c>
      <c r="H117" s="697">
        <f>3498016600+4225536606.43+638703411+3808076400+3342422700+389048866+1518523230+93074000+5440000+413681910.68+2461599000+93074400+380039600+293607900</f>
        <v>21160844624.110001</v>
      </c>
      <c r="I117" s="698">
        <v>0</v>
      </c>
      <c r="K117" s="687" t="s">
        <v>1147</v>
      </c>
    </row>
    <row r="118" spans="2:11" ht="409.6" hidden="1">
      <c r="C118" s="725"/>
      <c r="D118" s="725" t="s">
        <v>387</v>
      </c>
      <c r="E118" s="725" t="s">
        <v>388</v>
      </c>
      <c r="F118" s="651" t="s">
        <v>1149</v>
      </c>
      <c r="H118">
        <v>25</v>
      </c>
      <c r="I118">
        <v>25</v>
      </c>
      <c r="K118" s="677" t="s">
        <v>1150</v>
      </c>
    </row>
    <row r="119" spans="2:11" ht="409.6" hidden="1">
      <c r="C119" s="725"/>
      <c r="D119" s="725" t="s">
        <v>390</v>
      </c>
      <c r="E119" s="725"/>
      <c r="F119" s="699" t="s">
        <v>392</v>
      </c>
      <c r="H119">
        <v>538953085</v>
      </c>
      <c r="I119">
        <v>538953085</v>
      </c>
      <c r="K119" s="677" t="s">
        <v>1151</v>
      </c>
    </row>
    <row r="120" spans="2:11" ht="409.6" hidden="1">
      <c r="C120" s="699" t="s">
        <v>394</v>
      </c>
      <c r="D120" s="726" t="s">
        <v>395</v>
      </c>
      <c r="E120" s="699" t="s">
        <v>396</v>
      </c>
      <c r="H120">
        <v>1</v>
      </c>
      <c r="I120">
        <v>1</v>
      </c>
      <c r="K120" s="677" t="s">
        <v>1152</v>
      </c>
    </row>
    <row r="121" spans="2:11" ht="207" hidden="1">
      <c r="C121" s="699" t="s">
        <v>398</v>
      </c>
      <c r="D121" s="699" t="s">
        <v>399</v>
      </c>
      <c r="E121" s="727" t="s">
        <v>1153</v>
      </c>
      <c r="F121" s="728" t="s">
        <v>1153</v>
      </c>
      <c r="H121">
        <v>1</v>
      </c>
      <c r="I121">
        <v>1</v>
      </c>
      <c r="K121" s="672" t="s">
        <v>1154</v>
      </c>
    </row>
    <row r="122" spans="2:11" ht="409.6" hidden="1">
      <c r="C122" s="729" t="s">
        <v>401</v>
      </c>
      <c r="D122" s="730" t="s">
        <v>402</v>
      </c>
      <c r="E122" s="729" t="s">
        <v>403</v>
      </c>
      <c r="H122">
        <v>6</v>
      </c>
      <c r="I122">
        <v>6</v>
      </c>
      <c r="K122" s="677" t="s">
        <v>1155</v>
      </c>
    </row>
    <row r="123" spans="2:11" ht="409.6" hidden="1">
      <c r="C123" s="731"/>
      <c r="D123" s="731" t="s">
        <v>407</v>
      </c>
      <c r="E123" s="732"/>
      <c r="H123">
        <v>19772805974</v>
      </c>
      <c r="I123">
        <v>63806871898</v>
      </c>
      <c r="K123" s="677" t="s">
        <v>1158</v>
      </c>
    </row>
    <row r="124" spans="2:11" ht="400.2" hidden="1">
      <c r="C124" s="699" t="s">
        <v>409</v>
      </c>
      <c r="D124" s="733" t="s">
        <v>1159</v>
      </c>
      <c r="E124" s="734" t="s">
        <v>410</v>
      </c>
      <c r="F124" s="734" t="s">
        <v>411</v>
      </c>
      <c r="H124">
        <v>2</v>
      </c>
      <c r="I124">
        <v>2</v>
      </c>
      <c r="K124" s="677" t="s">
        <v>1160</v>
      </c>
    </row>
    <row r="125" spans="2:11" ht="248.4" hidden="1">
      <c r="C125" s="699" t="s">
        <v>413</v>
      </c>
      <c r="D125" s="699" t="s">
        <v>414</v>
      </c>
      <c r="E125" s="734" t="s">
        <v>415</v>
      </c>
      <c r="H125">
        <v>3</v>
      </c>
      <c r="I125">
        <v>3</v>
      </c>
      <c r="K125" s="677" t="s">
        <v>1161</v>
      </c>
    </row>
    <row r="126" spans="2:11" ht="220.8" hidden="1">
      <c r="C126" s="699" t="s">
        <v>418</v>
      </c>
      <c r="D126" s="699" t="s">
        <v>419</v>
      </c>
      <c r="E126" s="699" t="s">
        <v>420</v>
      </c>
      <c r="H126">
        <v>1</v>
      </c>
      <c r="I126">
        <v>1</v>
      </c>
      <c r="K126" s="677" t="s">
        <v>1163</v>
      </c>
    </row>
    <row r="127" spans="2:11" ht="409.6" hidden="1">
      <c r="B127" s="35"/>
      <c r="C127" s="735" t="s">
        <v>422</v>
      </c>
      <c r="D127" s="726" t="s">
        <v>423</v>
      </c>
      <c r="E127" s="699" t="s">
        <v>1164</v>
      </c>
      <c r="F127" s="36"/>
      <c r="G127" s="35"/>
      <c r="H127">
        <v>614</v>
      </c>
      <c r="I127">
        <v>614</v>
      </c>
      <c r="K127" s="677" t="s">
        <v>1165</v>
      </c>
    </row>
    <row r="128" spans="2:11" ht="409.6" hidden="1">
      <c r="C128" s="690" t="s">
        <v>426</v>
      </c>
      <c r="D128" s="736" t="s">
        <v>427</v>
      </c>
      <c r="E128" s="690" t="s">
        <v>428</v>
      </c>
      <c r="H128">
        <v>780</v>
      </c>
      <c r="I128">
        <v>780</v>
      </c>
      <c r="K128" s="709" t="s">
        <v>1166</v>
      </c>
    </row>
    <row r="129" spans="2:12" ht="303.60000000000002" hidden="1">
      <c r="C129" s="699" t="s">
        <v>431</v>
      </c>
      <c r="D129" s="699" t="s">
        <v>432</v>
      </c>
      <c r="E129" s="699" t="s">
        <v>433</v>
      </c>
      <c r="H129">
        <v>6</v>
      </c>
      <c r="I129">
        <v>6</v>
      </c>
      <c r="K129" s="677" t="s">
        <v>1167</v>
      </c>
    </row>
    <row r="130" spans="2:12" ht="409.6" hidden="1">
      <c r="B130" s="34"/>
      <c r="C130" s="737" t="s">
        <v>435</v>
      </c>
      <c r="D130" s="738" t="s">
        <v>436</v>
      </c>
      <c r="E130" s="737" t="s">
        <v>437</v>
      </c>
      <c r="F130" s="718"/>
      <c r="G130" s="718"/>
      <c r="H130">
        <v>26</v>
      </c>
      <c r="I130">
        <v>26</v>
      </c>
      <c r="K130" s="739" t="s">
        <v>1169</v>
      </c>
    </row>
    <row r="131" spans="2:12" hidden="1"/>
    <row r="132" spans="2:12" hidden="1"/>
    <row r="133" spans="2:12" hidden="1"/>
    <row r="134" spans="2:12" hidden="1"/>
    <row r="135" spans="2:12" hidden="1"/>
    <row r="136" spans="2:12" hidden="1"/>
    <row r="137" spans="2:12" hidden="1"/>
    <row r="138" spans="2:12" hidden="1"/>
    <row r="139" spans="2:12" hidden="1"/>
    <row r="140" spans="2:12" hidden="1"/>
    <row r="141" spans="2:12" hidden="1"/>
    <row r="142" spans="2:12" hidden="1"/>
    <row r="143" spans="2:12" hidden="1"/>
    <row r="144" spans="2:12" ht="166.2" hidden="1" thickBot="1">
      <c r="B144" s="788" t="s">
        <v>524</v>
      </c>
      <c r="C144" s="787" t="s">
        <v>1171</v>
      </c>
      <c r="D144" s="786" t="s">
        <v>525</v>
      </c>
      <c r="E144" s="786" t="s">
        <v>526</v>
      </c>
      <c r="F144" s="785" t="s">
        <v>527</v>
      </c>
      <c r="G144" s="809" t="s">
        <v>528</v>
      </c>
      <c r="H144" s="810">
        <v>3</v>
      </c>
      <c r="I144" s="811">
        <v>3</v>
      </c>
      <c r="J144" s="812">
        <f t="shared" ref="J144:J198" si="0">IFERROR((H144/I144),0)</f>
        <v>1</v>
      </c>
      <c r="K144" s="813"/>
      <c r="L144" s="814">
        <f>IFERROR(IF(G144="Según demanda",H144/I144,H144/G144),0)</f>
        <v>1</v>
      </c>
    </row>
    <row r="145" spans="2:12" ht="221.4" hidden="1" thickBot="1">
      <c r="B145" s="788"/>
      <c r="C145" s="787"/>
      <c r="D145" s="815" t="s">
        <v>529</v>
      </c>
      <c r="E145" s="815" t="s">
        <v>530</v>
      </c>
      <c r="F145" s="815" t="s">
        <v>531</v>
      </c>
      <c r="G145" s="816">
        <v>4</v>
      </c>
      <c r="H145" s="817">
        <v>1</v>
      </c>
      <c r="I145" s="818">
        <v>1</v>
      </c>
      <c r="J145" s="819">
        <f t="shared" si="0"/>
        <v>1</v>
      </c>
      <c r="K145" s="820"/>
      <c r="L145" s="821">
        <f t="shared" ref="L145:L198" si="1">IFERROR(IF(G145="Según demanda",H145/I145,H145/G145),0)</f>
        <v>0.25</v>
      </c>
    </row>
    <row r="146" spans="2:12" ht="166.2" hidden="1" thickBot="1">
      <c r="B146" s="788"/>
      <c r="C146" s="787"/>
      <c r="D146" s="637" t="s">
        <v>532</v>
      </c>
      <c r="E146" s="640" t="s">
        <v>526</v>
      </c>
      <c r="F146" s="637" t="s">
        <v>533</v>
      </c>
      <c r="G146" s="816" t="s">
        <v>528</v>
      </c>
      <c r="H146" s="817">
        <v>4</v>
      </c>
      <c r="I146" s="818">
        <v>4</v>
      </c>
      <c r="J146" s="819">
        <f t="shared" si="0"/>
        <v>1</v>
      </c>
      <c r="K146" s="820"/>
      <c r="L146" s="821">
        <f t="shared" si="1"/>
        <v>1</v>
      </c>
    </row>
    <row r="147" spans="2:12" ht="249" hidden="1" thickBot="1">
      <c r="B147" s="788"/>
      <c r="C147" s="787"/>
      <c r="D147" s="640" t="s">
        <v>534</v>
      </c>
      <c r="E147" s="640" t="s">
        <v>535</v>
      </c>
      <c r="F147" s="815" t="s">
        <v>531</v>
      </c>
      <c r="G147" s="822">
        <v>12</v>
      </c>
      <c r="H147" s="817">
        <v>3</v>
      </c>
      <c r="I147" s="818">
        <v>3</v>
      </c>
      <c r="J147" s="819">
        <f t="shared" si="0"/>
        <v>1</v>
      </c>
      <c r="K147" s="820"/>
      <c r="L147" s="821">
        <f t="shared" si="1"/>
        <v>0.25</v>
      </c>
    </row>
    <row r="148" spans="2:12" ht="249" hidden="1" thickBot="1">
      <c r="B148" s="788"/>
      <c r="C148" s="787"/>
      <c r="D148" s="640" t="s">
        <v>536</v>
      </c>
      <c r="E148" s="640" t="s">
        <v>535</v>
      </c>
      <c r="F148" s="815" t="s">
        <v>531</v>
      </c>
      <c r="G148" s="822">
        <v>4</v>
      </c>
      <c r="H148" s="817">
        <v>1</v>
      </c>
      <c r="I148" s="818">
        <v>1</v>
      </c>
      <c r="J148" s="819">
        <f t="shared" si="0"/>
        <v>1</v>
      </c>
      <c r="K148" s="820"/>
      <c r="L148" s="821">
        <f t="shared" si="1"/>
        <v>0.25</v>
      </c>
    </row>
    <row r="149" spans="2:12" ht="166.2" hidden="1" thickBot="1">
      <c r="B149" s="788"/>
      <c r="C149" s="787"/>
      <c r="D149" s="640" t="s">
        <v>537</v>
      </c>
      <c r="E149" s="640" t="s">
        <v>538</v>
      </c>
      <c r="F149" s="815" t="s">
        <v>531</v>
      </c>
      <c r="G149" s="822">
        <v>4</v>
      </c>
      <c r="H149" s="817">
        <v>1</v>
      </c>
      <c r="I149" s="818">
        <v>1</v>
      </c>
      <c r="J149" s="819">
        <f t="shared" si="0"/>
        <v>1</v>
      </c>
      <c r="K149" s="820"/>
      <c r="L149" s="821">
        <f t="shared" si="1"/>
        <v>0.25</v>
      </c>
    </row>
    <row r="150" spans="2:12" ht="235.2" hidden="1" thickBot="1">
      <c r="B150" s="788"/>
      <c r="C150" s="787"/>
      <c r="D150" s="640" t="s">
        <v>539</v>
      </c>
      <c r="E150" s="823" t="s">
        <v>530</v>
      </c>
      <c r="F150" s="815" t="s">
        <v>531</v>
      </c>
      <c r="G150" s="824">
        <v>12</v>
      </c>
      <c r="H150" s="817">
        <v>3</v>
      </c>
      <c r="I150" s="818">
        <v>3</v>
      </c>
      <c r="J150" s="819">
        <f t="shared" si="0"/>
        <v>1</v>
      </c>
      <c r="K150" s="820"/>
      <c r="L150" s="821">
        <f t="shared" si="1"/>
        <v>0.25</v>
      </c>
    </row>
    <row r="151" spans="2:12" ht="166.2" hidden="1" thickBot="1">
      <c r="B151" s="825"/>
      <c r="C151" s="826"/>
      <c r="D151" s="637" t="s">
        <v>540</v>
      </c>
      <c r="E151" s="640" t="s">
        <v>541</v>
      </c>
      <c r="F151" s="640" t="s">
        <v>542</v>
      </c>
      <c r="G151" s="822" t="s">
        <v>528</v>
      </c>
      <c r="H151" s="817">
        <v>120</v>
      </c>
      <c r="I151" s="818">
        <v>120</v>
      </c>
      <c r="J151" s="819">
        <f t="shared" si="0"/>
        <v>1</v>
      </c>
      <c r="K151" s="820"/>
      <c r="L151" s="821">
        <f t="shared" si="1"/>
        <v>1</v>
      </c>
    </row>
    <row r="152" spans="2:12" ht="193.8" hidden="1" thickBot="1">
      <c r="B152" s="827" t="s">
        <v>543</v>
      </c>
      <c r="C152" s="828" t="s">
        <v>1172</v>
      </c>
      <c r="D152" s="640" t="s">
        <v>544</v>
      </c>
      <c r="E152" s="640" t="s">
        <v>545</v>
      </c>
      <c r="F152" s="637" t="s">
        <v>546</v>
      </c>
      <c r="G152" s="829">
        <v>187</v>
      </c>
      <c r="H152" s="817">
        <v>0</v>
      </c>
      <c r="I152" s="818">
        <v>0</v>
      </c>
      <c r="J152" s="819">
        <f t="shared" si="0"/>
        <v>0</v>
      </c>
      <c r="K152" s="820"/>
      <c r="L152" s="821">
        <f t="shared" si="1"/>
        <v>0</v>
      </c>
    </row>
    <row r="153" spans="2:12" ht="193.8" hidden="1" thickBot="1">
      <c r="B153" s="788"/>
      <c r="C153" s="828"/>
      <c r="D153" s="640" t="s">
        <v>547</v>
      </c>
      <c r="E153" s="640" t="s">
        <v>545</v>
      </c>
      <c r="F153" s="637" t="s">
        <v>546</v>
      </c>
      <c r="G153" s="829">
        <v>187</v>
      </c>
      <c r="H153" s="817">
        <v>0</v>
      </c>
      <c r="I153" s="818">
        <v>0</v>
      </c>
      <c r="J153" s="819">
        <f t="shared" si="0"/>
        <v>0</v>
      </c>
      <c r="K153" s="820"/>
      <c r="L153" s="821">
        <f t="shared" si="1"/>
        <v>0</v>
      </c>
    </row>
    <row r="154" spans="2:12" ht="262.8" hidden="1" thickBot="1">
      <c r="B154" s="788"/>
      <c r="C154" s="828"/>
      <c r="D154" s="637" t="s">
        <v>548</v>
      </c>
      <c r="E154" s="640" t="s">
        <v>549</v>
      </c>
      <c r="F154" s="637" t="s">
        <v>550</v>
      </c>
      <c r="G154" s="816">
        <v>4</v>
      </c>
      <c r="H154" s="817">
        <v>1</v>
      </c>
      <c r="I154" s="818">
        <v>1</v>
      </c>
      <c r="J154" s="819">
        <f t="shared" si="0"/>
        <v>1</v>
      </c>
      <c r="K154" s="820" t="s">
        <v>1173</v>
      </c>
      <c r="L154" s="821">
        <f t="shared" si="1"/>
        <v>0.25</v>
      </c>
    </row>
    <row r="155" spans="2:12" ht="304.2" hidden="1" thickBot="1">
      <c r="B155" s="788"/>
      <c r="C155" s="828"/>
      <c r="D155" s="637" t="s">
        <v>551</v>
      </c>
      <c r="E155" s="640" t="s">
        <v>552</v>
      </c>
      <c r="F155" s="637" t="s">
        <v>553</v>
      </c>
      <c r="G155" s="816">
        <v>8</v>
      </c>
      <c r="H155" s="817">
        <v>0</v>
      </c>
      <c r="I155" s="818">
        <v>0</v>
      </c>
      <c r="J155" s="819">
        <f t="shared" si="0"/>
        <v>0</v>
      </c>
      <c r="K155" s="820"/>
      <c r="L155" s="821">
        <f t="shared" si="1"/>
        <v>0</v>
      </c>
    </row>
    <row r="156" spans="2:12" ht="193.8" hidden="1" thickBot="1">
      <c r="B156" s="788"/>
      <c r="C156" s="828"/>
      <c r="D156" s="637" t="s">
        <v>554</v>
      </c>
      <c r="E156" s="640" t="s">
        <v>552</v>
      </c>
      <c r="F156" s="637" t="s">
        <v>555</v>
      </c>
      <c r="G156" s="816">
        <v>8</v>
      </c>
      <c r="H156" s="817">
        <v>0</v>
      </c>
      <c r="I156" s="818">
        <v>0</v>
      </c>
      <c r="J156" s="819">
        <f t="shared" si="0"/>
        <v>0</v>
      </c>
      <c r="K156" s="820"/>
      <c r="L156" s="821">
        <f t="shared" si="1"/>
        <v>0</v>
      </c>
    </row>
    <row r="157" spans="2:12" ht="221.4" hidden="1" thickBot="1">
      <c r="B157" s="788"/>
      <c r="C157" s="828"/>
      <c r="D157" s="637" t="s">
        <v>556</v>
      </c>
      <c r="E157" s="786" t="s">
        <v>552</v>
      </c>
      <c r="F157" s="637" t="s">
        <v>557</v>
      </c>
      <c r="G157" s="816">
        <v>40</v>
      </c>
      <c r="H157" s="817">
        <v>0</v>
      </c>
      <c r="I157" s="818">
        <v>0</v>
      </c>
      <c r="J157" s="819">
        <f t="shared" si="0"/>
        <v>0</v>
      </c>
      <c r="K157" s="820"/>
      <c r="L157" s="821">
        <f t="shared" si="1"/>
        <v>0</v>
      </c>
    </row>
    <row r="158" spans="2:12" ht="180" hidden="1" thickBot="1">
      <c r="B158" s="788"/>
      <c r="C158" s="828"/>
      <c r="D158" s="637" t="s">
        <v>558</v>
      </c>
      <c r="E158" s="830" t="s">
        <v>552</v>
      </c>
      <c r="F158" s="637" t="s">
        <v>559</v>
      </c>
      <c r="G158" s="829">
        <v>32</v>
      </c>
      <c r="H158" s="817">
        <v>9</v>
      </c>
      <c r="I158" s="818">
        <v>9</v>
      </c>
      <c r="J158" s="819">
        <f t="shared" si="0"/>
        <v>1</v>
      </c>
      <c r="K158" s="820"/>
      <c r="L158" s="821">
        <f t="shared" si="1"/>
        <v>0.28125</v>
      </c>
    </row>
    <row r="159" spans="2:12" ht="235.2" hidden="1" thickBot="1">
      <c r="B159" s="788"/>
      <c r="C159" s="828"/>
      <c r="D159" s="637" t="s">
        <v>560</v>
      </c>
      <c r="E159" s="640" t="s">
        <v>561</v>
      </c>
      <c r="F159" s="640" t="s">
        <v>562</v>
      </c>
      <c r="G159" s="816">
        <v>5</v>
      </c>
      <c r="H159" s="817">
        <v>0</v>
      </c>
      <c r="I159" s="818">
        <v>0</v>
      </c>
      <c r="J159" s="819">
        <f t="shared" si="0"/>
        <v>0</v>
      </c>
      <c r="K159" s="820"/>
      <c r="L159" s="821">
        <f t="shared" si="1"/>
        <v>0</v>
      </c>
    </row>
    <row r="160" spans="2:12" ht="221.4" hidden="1" thickBot="1">
      <c r="B160" s="788"/>
      <c r="C160" s="828"/>
      <c r="D160" s="637" t="s">
        <v>563</v>
      </c>
      <c r="E160" s="640" t="s">
        <v>564</v>
      </c>
      <c r="F160" s="637" t="s">
        <v>565</v>
      </c>
      <c r="G160" s="816">
        <v>2</v>
      </c>
      <c r="H160" s="817">
        <v>1</v>
      </c>
      <c r="I160" s="818">
        <v>1</v>
      </c>
      <c r="J160" s="819">
        <f t="shared" si="0"/>
        <v>1</v>
      </c>
      <c r="K160" s="820"/>
      <c r="L160" s="821">
        <f t="shared" si="1"/>
        <v>0.5</v>
      </c>
    </row>
    <row r="161" spans="2:12" ht="359.4" hidden="1" thickBot="1">
      <c r="B161" s="788"/>
      <c r="C161" s="828"/>
      <c r="D161" s="637" t="s">
        <v>566</v>
      </c>
      <c r="E161" s="640" t="s">
        <v>567</v>
      </c>
      <c r="F161" s="640" t="s">
        <v>568</v>
      </c>
      <c r="G161" s="816" t="s">
        <v>528</v>
      </c>
      <c r="H161" s="831">
        <v>30</v>
      </c>
      <c r="I161" s="818">
        <v>30</v>
      </c>
      <c r="J161" s="819">
        <f t="shared" si="0"/>
        <v>1</v>
      </c>
      <c r="K161" s="820"/>
      <c r="L161" s="821">
        <f t="shared" si="1"/>
        <v>1</v>
      </c>
    </row>
    <row r="162" spans="2:12" ht="111" hidden="1" thickBot="1">
      <c r="B162" s="788"/>
      <c r="C162" s="828"/>
      <c r="D162" s="637" t="s">
        <v>569</v>
      </c>
      <c r="E162" s="640" t="s">
        <v>570</v>
      </c>
      <c r="F162" s="637" t="s">
        <v>571</v>
      </c>
      <c r="G162" s="816" t="s">
        <v>528</v>
      </c>
      <c r="H162" s="817">
        <v>5</v>
      </c>
      <c r="I162" s="832">
        <v>5</v>
      </c>
      <c r="J162" s="819">
        <f t="shared" si="0"/>
        <v>1</v>
      </c>
      <c r="K162" s="820"/>
      <c r="L162" s="821">
        <f t="shared" si="1"/>
        <v>1</v>
      </c>
    </row>
    <row r="163" spans="2:12" ht="124.8" hidden="1" thickBot="1">
      <c r="B163" s="788"/>
      <c r="C163" s="828"/>
      <c r="D163" s="637" t="s">
        <v>572</v>
      </c>
      <c r="E163" s="640" t="s">
        <v>552</v>
      </c>
      <c r="F163" s="637" t="s">
        <v>573</v>
      </c>
      <c r="G163" s="833">
        <v>6</v>
      </c>
      <c r="H163" s="817">
        <v>6</v>
      </c>
      <c r="I163" s="818"/>
      <c r="J163" s="819">
        <f t="shared" si="0"/>
        <v>0</v>
      </c>
      <c r="K163" s="820"/>
      <c r="L163" s="821">
        <f t="shared" si="1"/>
        <v>1</v>
      </c>
    </row>
    <row r="164" spans="2:12" ht="124.8" hidden="1" thickBot="1">
      <c r="B164" s="825"/>
      <c r="C164" s="828"/>
      <c r="D164" s="640" t="s">
        <v>574</v>
      </c>
      <c r="E164" s="640" t="s">
        <v>575</v>
      </c>
      <c r="F164" s="637" t="s">
        <v>571</v>
      </c>
      <c r="G164" s="816" t="s">
        <v>528</v>
      </c>
      <c r="H164" s="817">
        <v>11</v>
      </c>
      <c r="I164" s="818">
        <v>11</v>
      </c>
      <c r="J164" s="819">
        <f t="shared" si="0"/>
        <v>1</v>
      </c>
      <c r="K164" s="820"/>
      <c r="L164" s="821">
        <f t="shared" si="1"/>
        <v>1</v>
      </c>
    </row>
    <row r="165" spans="2:12" ht="304.2" hidden="1" thickBot="1">
      <c r="B165" s="827" t="s">
        <v>543</v>
      </c>
      <c r="C165" s="828" t="s">
        <v>1174</v>
      </c>
      <c r="D165" s="640" t="s">
        <v>576</v>
      </c>
      <c r="E165" s="640" t="s">
        <v>577</v>
      </c>
      <c r="F165" s="637" t="s">
        <v>571</v>
      </c>
      <c r="G165" s="816" t="s">
        <v>528</v>
      </c>
      <c r="H165" s="817">
        <v>5</v>
      </c>
      <c r="I165" s="818">
        <v>5</v>
      </c>
      <c r="J165" s="819">
        <f t="shared" si="0"/>
        <v>1</v>
      </c>
      <c r="K165" s="820" t="s">
        <v>1175</v>
      </c>
      <c r="L165" s="821">
        <f t="shared" si="1"/>
        <v>1</v>
      </c>
    </row>
    <row r="166" spans="2:12" ht="193.8" hidden="1" thickBot="1">
      <c r="B166" s="825"/>
      <c r="C166" s="828"/>
      <c r="D166" s="640" t="s">
        <v>578</v>
      </c>
      <c r="E166" s="640" t="s">
        <v>552</v>
      </c>
      <c r="F166" s="637" t="s">
        <v>579</v>
      </c>
      <c r="G166" s="816" t="s">
        <v>528</v>
      </c>
      <c r="H166" s="817">
        <v>3</v>
      </c>
      <c r="I166" s="818">
        <v>3</v>
      </c>
      <c r="J166" s="819">
        <f t="shared" si="0"/>
        <v>1</v>
      </c>
      <c r="K166" s="820" t="s">
        <v>1176</v>
      </c>
      <c r="L166" s="821">
        <f t="shared" si="1"/>
        <v>1</v>
      </c>
    </row>
    <row r="167" spans="2:12" ht="387" hidden="1" thickBot="1">
      <c r="B167" s="834" t="s">
        <v>543</v>
      </c>
      <c r="C167" s="835" t="s">
        <v>1177</v>
      </c>
      <c r="D167" s="637" t="s">
        <v>580</v>
      </c>
      <c r="E167" s="640" t="s">
        <v>581</v>
      </c>
      <c r="F167" s="637" t="s">
        <v>582</v>
      </c>
      <c r="G167" s="816">
        <v>12</v>
      </c>
      <c r="H167" s="817">
        <v>3</v>
      </c>
      <c r="I167" s="818">
        <v>3</v>
      </c>
      <c r="J167" s="819">
        <f t="shared" si="0"/>
        <v>1</v>
      </c>
      <c r="K167" s="820"/>
      <c r="L167" s="821"/>
    </row>
    <row r="168" spans="2:12" ht="166.2" hidden="1" thickBot="1">
      <c r="B168" s="827" t="s">
        <v>583</v>
      </c>
      <c r="C168" s="828" t="s">
        <v>1178</v>
      </c>
      <c r="D168" s="637" t="s">
        <v>584</v>
      </c>
      <c r="E168" s="640" t="s">
        <v>575</v>
      </c>
      <c r="F168" s="637" t="s">
        <v>585</v>
      </c>
      <c r="G168" s="816" t="s">
        <v>528</v>
      </c>
      <c r="H168" s="817">
        <v>6</v>
      </c>
      <c r="I168" s="818">
        <v>6</v>
      </c>
      <c r="J168" s="819">
        <f t="shared" si="0"/>
        <v>1</v>
      </c>
      <c r="K168" s="820"/>
      <c r="L168" s="821">
        <f t="shared" si="1"/>
        <v>1</v>
      </c>
    </row>
    <row r="169" spans="2:12" ht="262.8" hidden="1" thickBot="1">
      <c r="B169" s="788"/>
      <c r="C169" s="828"/>
      <c r="D169" s="637" t="s">
        <v>586</v>
      </c>
      <c r="E169" s="640" t="s">
        <v>575</v>
      </c>
      <c r="F169" s="637" t="s">
        <v>571</v>
      </c>
      <c r="G169" s="816" t="s">
        <v>528</v>
      </c>
      <c r="H169" s="817">
        <v>39</v>
      </c>
      <c r="I169" s="818">
        <v>39</v>
      </c>
      <c r="J169" s="819">
        <f t="shared" si="0"/>
        <v>1</v>
      </c>
      <c r="K169" s="820"/>
      <c r="L169" s="821">
        <f t="shared" si="1"/>
        <v>1</v>
      </c>
    </row>
    <row r="170" spans="2:12" ht="193.8" hidden="1" thickBot="1">
      <c r="B170" s="836" t="s">
        <v>587</v>
      </c>
      <c r="C170" s="837" t="s">
        <v>1179</v>
      </c>
      <c r="D170" s="640" t="s">
        <v>588</v>
      </c>
      <c r="E170" s="640" t="s">
        <v>589</v>
      </c>
      <c r="F170" s="637" t="s">
        <v>590</v>
      </c>
      <c r="G170" s="829">
        <v>80</v>
      </c>
      <c r="H170" s="838">
        <v>30</v>
      </c>
      <c r="I170" s="839">
        <v>20</v>
      </c>
      <c r="J170" s="819">
        <f t="shared" si="0"/>
        <v>1.5</v>
      </c>
      <c r="K170" s="813"/>
      <c r="L170" s="821">
        <f t="shared" si="1"/>
        <v>0.375</v>
      </c>
    </row>
    <row r="171" spans="2:12" ht="152.4" hidden="1" thickBot="1">
      <c r="B171" s="836" t="s">
        <v>587</v>
      </c>
      <c r="C171" s="840"/>
      <c r="D171" s="841" t="s">
        <v>591</v>
      </c>
      <c r="E171" s="640" t="s">
        <v>592</v>
      </c>
      <c r="F171" s="637" t="s">
        <v>593</v>
      </c>
      <c r="G171" s="842">
        <v>1000</v>
      </c>
      <c r="H171" s="838">
        <v>296</v>
      </c>
      <c r="I171" s="839">
        <v>250</v>
      </c>
      <c r="J171" s="819">
        <f t="shared" si="0"/>
        <v>1.1839999999999999</v>
      </c>
      <c r="K171" s="813"/>
      <c r="L171" s="821">
        <f t="shared" si="1"/>
        <v>0.29599999999999999</v>
      </c>
    </row>
    <row r="172" spans="2:12" ht="166.2" hidden="1" thickBot="1">
      <c r="B172" s="836" t="s">
        <v>587</v>
      </c>
      <c r="C172" s="840"/>
      <c r="D172" s="841" t="s">
        <v>594</v>
      </c>
      <c r="E172" s="640" t="s">
        <v>595</v>
      </c>
      <c r="F172" s="637" t="s">
        <v>596</v>
      </c>
      <c r="G172" s="842">
        <v>60</v>
      </c>
      <c r="H172" s="838">
        <v>5</v>
      </c>
      <c r="I172" s="839">
        <v>10</v>
      </c>
      <c r="J172" s="819">
        <f t="shared" si="0"/>
        <v>0.5</v>
      </c>
      <c r="K172" s="813"/>
      <c r="L172" s="821">
        <f t="shared" si="1"/>
        <v>8.3333333333333329E-2</v>
      </c>
    </row>
    <row r="173" spans="2:12" ht="331.8" hidden="1" thickBot="1">
      <c r="B173" s="836" t="s">
        <v>587</v>
      </c>
      <c r="C173" s="840"/>
      <c r="D173" s="841" t="s">
        <v>597</v>
      </c>
      <c r="E173" s="640" t="s">
        <v>598</v>
      </c>
      <c r="F173" s="637" t="s">
        <v>599</v>
      </c>
      <c r="G173" s="842">
        <v>296</v>
      </c>
      <c r="H173" s="838">
        <v>70</v>
      </c>
      <c r="I173" s="839">
        <v>56</v>
      </c>
      <c r="J173" s="819">
        <f t="shared" si="0"/>
        <v>1.25</v>
      </c>
      <c r="K173" s="813"/>
      <c r="L173" s="821">
        <f t="shared" si="1"/>
        <v>0.23648648648648649</v>
      </c>
    </row>
    <row r="174" spans="2:12" ht="97.2" hidden="1" thickBot="1">
      <c r="B174" s="836" t="s">
        <v>587</v>
      </c>
      <c r="C174" s="840"/>
      <c r="D174" s="841" t="s">
        <v>600</v>
      </c>
      <c r="E174" s="640" t="s">
        <v>601</v>
      </c>
      <c r="F174" s="637" t="s">
        <v>599</v>
      </c>
      <c r="G174" s="842">
        <v>100</v>
      </c>
      <c r="H174" s="838">
        <v>12</v>
      </c>
      <c r="I174" s="839">
        <v>20</v>
      </c>
      <c r="J174" s="819">
        <f t="shared" si="0"/>
        <v>0.6</v>
      </c>
      <c r="K174" s="813"/>
      <c r="L174" s="821">
        <f t="shared" si="1"/>
        <v>0.12</v>
      </c>
    </row>
    <row r="175" spans="2:12" ht="207.6" hidden="1" thickBot="1">
      <c r="B175" s="836" t="s">
        <v>587</v>
      </c>
      <c r="C175" s="840"/>
      <c r="D175" s="841" t="s">
        <v>602</v>
      </c>
      <c r="E175" s="640" t="s">
        <v>601</v>
      </c>
      <c r="F175" s="637" t="s">
        <v>599</v>
      </c>
      <c r="G175" s="842">
        <v>15</v>
      </c>
      <c r="H175" s="838">
        <v>4</v>
      </c>
      <c r="I175" s="839">
        <v>4</v>
      </c>
      <c r="J175" s="819">
        <f t="shared" si="0"/>
        <v>1</v>
      </c>
      <c r="K175" s="813"/>
      <c r="L175" s="821">
        <f t="shared" si="1"/>
        <v>0.26666666666666666</v>
      </c>
    </row>
    <row r="176" spans="2:12" ht="152.4" hidden="1" thickBot="1">
      <c r="B176" s="836" t="s">
        <v>587</v>
      </c>
      <c r="C176" s="840"/>
      <c r="D176" s="841" t="s">
        <v>603</v>
      </c>
      <c r="E176" s="640" t="s">
        <v>604</v>
      </c>
      <c r="F176" s="637" t="s">
        <v>605</v>
      </c>
      <c r="G176" s="842">
        <v>500</v>
      </c>
      <c r="H176" s="838">
        <v>133</v>
      </c>
      <c r="I176" s="839">
        <v>100</v>
      </c>
      <c r="J176" s="819">
        <f t="shared" si="0"/>
        <v>1.33</v>
      </c>
      <c r="K176" s="813"/>
      <c r="L176" s="821">
        <f t="shared" si="1"/>
        <v>0.26600000000000001</v>
      </c>
    </row>
    <row r="177" spans="2:12" ht="235.2" hidden="1" thickBot="1">
      <c r="B177" s="836" t="s">
        <v>587</v>
      </c>
      <c r="C177" s="840"/>
      <c r="D177" s="841" t="s">
        <v>606</v>
      </c>
      <c r="E177" s="640" t="s">
        <v>607</v>
      </c>
      <c r="F177" s="637" t="s">
        <v>608</v>
      </c>
      <c r="G177" s="842">
        <v>40</v>
      </c>
      <c r="H177" s="838">
        <v>33</v>
      </c>
      <c r="I177" s="839">
        <v>10</v>
      </c>
      <c r="J177" s="819">
        <f t="shared" si="0"/>
        <v>3.3</v>
      </c>
      <c r="K177" s="813"/>
      <c r="L177" s="821">
        <f t="shared" si="1"/>
        <v>0.82499999999999996</v>
      </c>
    </row>
    <row r="178" spans="2:12" ht="180" hidden="1" thickBot="1">
      <c r="B178" s="836" t="s">
        <v>587</v>
      </c>
      <c r="C178" s="840"/>
      <c r="D178" s="841" t="s">
        <v>609</v>
      </c>
      <c r="E178" s="640" t="s">
        <v>610</v>
      </c>
      <c r="F178" s="637" t="s">
        <v>611</v>
      </c>
      <c r="G178" s="842">
        <v>400</v>
      </c>
      <c r="H178" s="838">
        <v>252</v>
      </c>
      <c r="I178" s="839">
        <v>100</v>
      </c>
      <c r="J178" s="819">
        <f t="shared" si="0"/>
        <v>2.52</v>
      </c>
      <c r="K178" s="813"/>
      <c r="L178" s="821">
        <f t="shared" si="1"/>
        <v>0.63</v>
      </c>
    </row>
    <row r="179" spans="2:12" ht="207.6" hidden="1" thickBot="1">
      <c r="B179" s="836" t="s">
        <v>587</v>
      </c>
      <c r="C179" s="840"/>
      <c r="D179" s="841" t="s">
        <v>612</v>
      </c>
      <c r="E179" s="640" t="s">
        <v>613</v>
      </c>
      <c r="F179" s="637" t="s">
        <v>614</v>
      </c>
      <c r="G179" s="842">
        <v>100</v>
      </c>
      <c r="H179" s="838">
        <v>10</v>
      </c>
      <c r="I179" s="839">
        <v>20</v>
      </c>
      <c r="J179" s="819">
        <f t="shared" si="0"/>
        <v>0.5</v>
      </c>
      <c r="K179" s="813"/>
      <c r="L179" s="821">
        <f t="shared" si="1"/>
        <v>0.1</v>
      </c>
    </row>
    <row r="180" spans="2:12" ht="235.2" hidden="1" thickBot="1">
      <c r="B180" s="836" t="s">
        <v>587</v>
      </c>
      <c r="C180" s="840"/>
      <c r="D180" s="640" t="s">
        <v>615</v>
      </c>
      <c r="E180" s="640" t="s">
        <v>616</v>
      </c>
      <c r="F180" s="637" t="s">
        <v>617</v>
      </c>
      <c r="G180" s="842">
        <v>100</v>
      </c>
      <c r="H180" s="838">
        <v>7</v>
      </c>
      <c r="I180" s="839">
        <v>0</v>
      </c>
      <c r="J180" s="819">
        <f t="shared" si="0"/>
        <v>0</v>
      </c>
      <c r="K180" s="813"/>
      <c r="L180" s="821">
        <f t="shared" si="1"/>
        <v>7.0000000000000007E-2</v>
      </c>
    </row>
    <row r="181" spans="2:12" ht="262.8" hidden="1" thickBot="1">
      <c r="B181" s="836" t="s">
        <v>587</v>
      </c>
      <c r="C181" s="840"/>
      <c r="D181" s="841" t="s">
        <v>618</v>
      </c>
      <c r="E181" s="640" t="s">
        <v>619</v>
      </c>
      <c r="F181" s="843" t="s">
        <v>620</v>
      </c>
      <c r="G181" s="842">
        <v>100</v>
      </c>
      <c r="H181" s="838">
        <v>0</v>
      </c>
      <c r="I181" s="839">
        <v>0</v>
      </c>
      <c r="J181" s="819">
        <f t="shared" si="0"/>
        <v>0</v>
      </c>
      <c r="K181" s="813"/>
      <c r="L181" s="821">
        <f t="shared" si="1"/>
        <v>0</v>
      </c>
    </row>
    <row r="182" spans="2:12" ht="290.39999999999998" hidden="1" thickBot="1">
      <c r="B182" s="836" t="s">
        <v>587</v>
      </c>
      <c r="C182" s="840"/>
      <c r="D182" s="841" t="s">
        <v>621</v>
      </c>
      <c r="E182" s="640" t="s">
        <v>622</v>
      </c>
      <c r="F182" s="843" t="s">
        <v>623</v>
      </c>
      <c r="G182" s="842">
        <v>250</v>
      </c>
      <c r="H182" s="838">
        <v>113</v>
      </c>
      <c r="I182" s="839">
        <v>50</v>
      </c>
      <c r="J182" s="819">
        <f t="shared" si="0"/>
        <v>2.2599999999999998</v>
      </c>
      <c r="K182" s="813"/>
      <c r="L182" s="821">
        <f t="shared" si="1"/>
        <v>0.45200000000000001</v>
      </c>
    </row>
    <row r="183" spans="2:12" ht="373.2" hidden="1" thickBot="1">
      <c r="B183" s="836" t="s">
        <v>587</v>
      </c>
      <c r="C183" s="840"/>
      <c r="D183" s="841" t="s">
        <v>624</v>
      </c>
      <c r="E183" s="640" t="s">
        <v>625</v>
      </c>
      <c r="F183" s="843" t="s">
        <v>626</v>
      </c>
      <c r="G183" s="842">
        <v>10</v>
      </c>
      <c r="H183" s="838">
        <v>13</v>
      </c>
      <c r="I183" s="839">
        <v>3</v>
      </c>
      <c r="J183" s="819">
        <f t="shared" si="0"/>
        <v>4.333333333333333</v>
      </c>
      <c r="K183" s="813"/>
      <c r="L183" s="821">
        <f t="shared" si="1"/>
        <v>1.3</v>
      </c>
    </row>
    <row r="184" spans="2:12" ht="409.6" hidden="1" thickBot="1">
      <c r="B184" s="836" t="s">
        <v>587</v>
      </c>
      <c r="C184" s="840"/>
      <c r="D184" s="841" t="s">
        <v>627</v>
      </c>
      <c r="E184" s="640" t="s">
        <v>628</v>
      </c>
      <c r="F184" s="843" t="s">
        <v>629</v>
      </c>
      <c r="G184" s="842">
        <v>2</v>
      </c>
      <c r="H184" s="838">
        <v>1</v>
      </c>
      <c r="I184" s="839">
        <v>0</v>
      </c>
      <c r="J184" s="819">
        <f t="shared" si="0"/>
        <v>0</v>
      </c>
      <c r="K184" s="813"/>
      <c r="L184" s="821">
        <f t="shared" si="1"/>
        <v>0.5</v>
      </c>
    </row>
    <row r="185" spans="2:12" ht="276.60000000000002" hidden="1" thickBot="1">
      <c r="B185" s="836" t="s">
        <v>587</v>
      </c>
      <c r="C185" s="844"/>
      <c r="D185" s="845" t="s">
        <v>630</v>
      </c>
      <c r="E185" s="845" t="s">
        <v>631</v>
      </c>
      <c r="F185" s="846" t="s">
        <v>632</v>
      </c>
      <c r="G185" s="847">
        <v>9</v>
      </c>
      <c r="H185" s="838">
        <v>1</v>
      </c>
      <c r="I185" s="839">
        <v>0</v>
      </c>
      <c r="J185" s="819">
        <f t="shared" si="0"/>
        <v>0</v>
      </c>
      <c r="K185" s="813"/>
      <c r="L185" s="821">
        <f t="shared" si="1"/>
        <v>0.1111111111111111</v>
      </c>
    </row>
    <row r="186" spans="2:12" ht="304.2" hidden="1" thickBot="1">
      <c r="B186" s="848" t="s">
        <v>633</v>
      </c>
      <c r="C186" s="849" t="s">
        <v>1180</v>
      </c>
      <c r="D186" s="850" t="s">
        <v>634</v>
      </c>
      <c r="E186" s="640" t="s">
        <v>635</v>
      </c>
      <c r="F186" s="640" t="s">
        <v>636</v>
      </c>
      <c r="G186" s="851">
        <v>7</v>
      </c>
      <c r="H186" s="852">
        <v>0</v>
      </c>
      <c r="I186" s="853">
        <v>7</v>
      </c>
      <c r="J186" s="819">
        <f t="shared" si="0"/>
        <v>0</v>
      </c>
      <c r="K186" s="854" t="s">
        <v>1181</v>
      </c>
      <c r="L186" s="821">
        <f t="shared" si="1"/>
        <v>0</v>
      </c>
    </row>
    <row r="187" spans="2:12" ht="235.2" hidden="1" thickBot="1">
      <c r="B187" s="848" t="s">
        <v>633</v>
      </c>
      <c r="C187" s="855"/>
      <c r="D187" s="850" t="s">
        <v>637</v>
      </c>
      <c r="E187" s="640" t="s">
        <v>638</v>
      </c>
      <c r="F187" s="640" t="s">
        <v>639</v>
      </c>
      <c r="G187" s="851">
        <v>936</v>
      </c>
      <c r="H187" s="856">
        <v>228</v>
      </c>
      <c r="I187" s="854">
        <v>234</v>
      </c>
      <c r="J187" s="819">
        <f t="shared" si="0"/>
        <v>0.97435897435897434</v>
      </c>
      <c r="K187" s="854" t="s">
        <v>1182</v>
      </c>
      <c r="L187" s="821">
        <f t="shared" si="1"/>
        <v>0.24358974358974358</v>
      </c>
    </row>
    <row r="188" spans="2:12" ht="409.6" hidden="1" thickBot="1">
      <c r="B188" s="848" t="s">
        <v>633</v>
      </c>
      <c r="C188" s="855"/>
      <c r="D188" s="850" t="s">
        <v>1183</v>
      </c>
      <c r="E188" s="640" t="s">
        <v>640</v>
      </c>
      <c r="F188" s="640" t="s">
        <v>641</v>
      </c>
      <c r="G188" s="857">
        <v>10000</v>
      </c>
      <c r="H188" s="858">
        <v>1</v>
      </c>
      <c r="I188" s="854">
        <v>1</v>
      </c>
      <c r="J188" s="819">
        <f t="shared" si="0"/>
        <v>1</v>
      </c>
      <c r="K188" s="854" t="s">
        <v>1184</v>
      </c>
      <c r="L188" s="821">
        <f t="shared" si="1"/>
        <v>1E-4</v>
      </c>
    </row>
    <row r="189" spans="2:12" ht="409.6" hidden="1" thickBot="1">
      <c r="B189" s="848" t="s">
        <v>633</v>
      </c>
      <c r="C189" s="855"/>
      <c r="D189" s="859" t="s">
        <v>642</v>
      </c>
      <c r="E189" s="640" t="s">
        <v>643</v>
      </c>
      <c r="F189" s="640" t="s">
        <v>644</v>
      </c>
      <c r="G189" s="860">
        <v>1</v>
      </c>
      <c r="H189" s="856">
        <v>0</v>
      </c>
      <c r="I189" s="854">
        <v>1</v>
      </c>
      <c r="J189" s="819">
        <f t="shared" si="0"/>
        <v>0</v>
      </c>
      <c r="K189" s="861" t="s">
        <v>1185</v>
      </c>
      <c r="L189" s="821">
        <f t="shared" si="1"/>
        <v>0</v>
      </c>
    </row>
    <row r="190" spans="2:12" ht="166.2" hidden="1" thickBot="1">
      <c r="B190" s="848" t="s">
        <v>633</v>
      </c>
      <c r="C190" s="855"/>
      <c r="D190" s="859"/>
      <c r="E190" s="640" t="s">
        <v>645</v>
      </c>
      <c r="F190" s="640" t="s">
        <v>646</v>
      </c>
      <c r="G190" s="860">
        <v>120</v>
      </c>
      <c r="H190" s="856">
        <v>0</v>
      </c>
      <c r="I190" s="853">
        <v>30</v>
      </c>
      <c r="J190" s="819">
        <f t="shared" si="0"/>
        <v>0</v>
      </c>
      <c r="K190" s="862" t="s">
        <v>1186</v>
      </c>
      <c r="L190" s="821">
        <f t="shared" si="1"/>
        <v>0</v>
      </c>
    </row>
    <row r="191" spans="2:12" ht="409.6" hidden="1" thickBot="1">
      <c r="B191" s="848" t="s">
        <v>633</v>
      </c>
      <c r="C191" s="863"/>
      <c r="D191" s="738" t="s">
        <v>647</v>
      </c>
      <c r="E191" s="640" t="s">
        <v>648</v>
      </c>
      <c r="F191" s="640" t="s">
        <v>649</v>
      </c>
      <c r="G191" s="851">
        <v>65000</v>
      </c>
      <c r="H191" s="831">
        <v>17165</v>
      </c>
      <c r="I191" s="818">
        <v>17165</v>
      </c>
      <c r="J191" s="819">
        <f t="shared" si="0"/>
        <v>1</v>
      </c>
      <c r="K191" s="854" t="s">
        <v>1187</v>
      </c>
      <c r="L191" s="821">
        <f t="shared" si="1"/>
        <v>0.2640769230769231</v>
      </c>
    </row>
    <row r="192" spans="2:12" ht="262.8" hidden="1" thickBot="1">
      <c r="B192" s="836" t="s">
        <v>650</v>
      </c>
      <c r="C192" s="864" t="s">
        <v>1188</v>
      </c>
      <c r="D192" s="865" t="s">
        <v>651</v>
      </c>
      <c r="E192" s="866" t="s">
        <v>652</v>
      </c>
      <c r="F192" s="625" t="s">
        <v>653</v>
      </c>
      <c r="G192" s="867">
        <v>12</v>
      </c>
      <c r="H192" s="838">
        <v>3</v>
      </c>
      <c r="I192" s="820">
        <v>3</v>
      </c>
      <c r="J192" s="819">
        <f t="shared" si="0"/>
        <v>1</v>
      </c>
      <c r="K192" s="820" t="s">
        <v>1189</v>
      </c>
      <c r="L192" s="821">
        <f t="shared" si="1"/>
        <v>0.25</v>
      </c>
    </row>
    <row r="193" spans="1:27" ht="97.2" hidden="1" thickBot="1">
      <c r="B193" s="836" t="s">
        <v>650</v>
      </c>
      <c r="C193" s="864"/>
      <c r="D193" s="865" t="s">
        <v>654</v>
      </c>
      <c r="E193" s="866" t="s">
        <v>655</v>
      </c>
      <c r="F193" s="625" t="s">
        <v>656</v>
      </c>
      <c r="G193" s="867">
        <v>12</v>
      </c>
      <c r="H193" s="838">
        <v>3</v>
      </c>
      <c r="I193" s="820">
        <v>3</v>
      </c>
      <c r="J193" s="819">
        <f t="shared" si="0"/>
        <v>1</v>
      </c>
      <c r="K193" s="820" t="s">
        <v>1190</v>
      </c>
      <c r="L193" s="821">
        <f t="shared" si="1"/>
        <v>0.25</v>
      </c>
    </row>
    <row r="194" spans="1:27" ht="97.2" hidden="1" thickBot="1">
      <c r="B194" s="836" t="s">
        <v>650</v>
      </c>
      <c r="C194" s="864"/>
      <c r="D194" s="865" t="s">
        <v>657</v>
      </c>
      <c r="E194" s="866" t="s">
        <v>658</v>
      </c>
      <c r="F194" s="625" t="s">
        <v>659</v>
      </c>
      <c r="G194" s="867">
        <v>12</v>
      </c>
      <c r="H194" s="838">
        <v>3</v>
      </c>
      <c r="I194" s="820">
        <v>3</v>
      </c>
      <c r="J194" s="819">
        <f t="shared" si="0"/>
        <v>1</v>
      </c>
      <c r="K194" s="820"/>
      <c r="L194" s="821">
        <f t="shared" si="1"/>
        <v>0.25</v>
      </c>
    </row>
    <row r="195" spans="1:27" ht="166.2" hidden="1" thickBot="1">
      <c r="B195" s="836" t="s">
        <v>650</v>
      </c>
      <c r="C195" s="868"/>
      <c r="D195" s="865" t="s">
        <v>660</v>
      </c>
      <c r="E195" s="866" t="s">
        <v>661</v>
      </c>
      <c r="F195" s="625" t="s">
        <v>662</v>
      </c>
      <c r="G195" s="867">
        <v>12</v>
      </c>
      <c r="H195" s="852">
        <v>3</v>
      </c>
      <c r="I195" s="853">
        <v>3</v>
      </c>
      <c r="J195" s="819"/>
      <c r="K195" s="820" t="s">
        <v>1190</v>
      </c>
      <c r="L195" s="821"/>
    </row>
    <row r="196" spans="1:27" ht="111" hidden="1" thickBot="1">
      <c r="B196" s="836" t="s">
        <v>650</v>
      </c>
      <c r="C196" s="868" t="s">
        <v>1191</v>
      </c>
      <c r="D196" s="866" t="s">
        <v>663</v>
      </c>
      <c r="E196" s="866" t="s">
        <v>664</v>
      </c>
      <c r="F196" s="625" t="s">
        <v>665</v>
      </c>
      <c r="G196" s="867">
        <v>12</v>
      </c>
      <c r="H196" s="852">
        <v>3</v>
      </c>
      <c r="I196" s="853">
        <v>3</v>
      </c>
      <c r="J196" s="819"/>
      <c r="K196" s="820" t="s">
        <v>1190</v>
      </c>
      <c r="L196" s="821"/>
    </row>
    <row r="197" spans="1:27" ht="373.2" hidden="1" thickBot="1">
      <c r="B197" s="836" t="s">
        <v>650</v>
      </c>
      <c r="C197" s="868"/>
      <c r="D197" s="865" t="s">
        <v>666</v>
      </c>
      <c r="E197" s="866" t="s">
        <v>667</v>
      </c>
      <c r="F197" s="625" t="s">
        <v>668</v>
      </c>
      <c r="G197" s="867">
        <v>12</v>
      </c>
      <c r="H197" s="852">
        <v>3</v>
      </c>
      <c r="I197" s="853">
        <v>3</v>
      </c>
      <c r="J197" s="819"/>
      <c r="K197" s="820" t="s">
        <v>1192</v>
      </c>
      <c r="L197" s="821"/>
    </row>
    <row r="198" spans="1:27" ht="97.2" hidden="1" thickBot="1">
      <c r="B198" s="869" t="s">
        <v>650</v>
      </c>
      <c r="C198" s="870"/>
      <c r="D198" s="871" t="s">
        <v>669</v>
      </c>
      <c r="E198" s="872" t="s">
        <v>670</v>
      </c>
      <c r="F198" s="873" t="s">
        <v>671</v>
      </c>
      <c r="G198" s="874">
        <v>12</v>
      </c>
      <c r="H198" s="875">
        <v>3</v>
      </c>
      <c r="I198" s="876">
        <v>3</v>
      </c>
      <c r="J198" s="877">
        <f t="shared" si="0"/>
        <v>1</v>
      </c>
      <c r="K198" s="878" t="s">
        <v>1193</v>
      </c>
      <c r="L198" s="879">
        <f t="shared" si="1"/>
        <v>0.25</v>
      </c>
    </row>
    <row r="199" spans="1:27" ht="259.2" hidden="1">
      <c r="H199">
        <v>0</v>
      </c>
      <c r="I199">
        <v>0</v>
      </c>
      <c r="K199" s="117" t="s">
        <v>1181</v>
      </c>
    </row>
    <row r="200" spans="1:27" ht="409.6" hidden="1">
      <c r="H200">
        <v>228</v>
      </c>
      <c r="I200">
        <v>234</v>
      </c>
      <c r="K200" s="117" t="s">
        <v>1194</v>
      </c>
    </row>
    <row r="201" spans="1:27" ht="158.4" hidden="1">
      <c r="H201">
        <v>0</v>
      </c>
      <c r="I201">
        <v>0</v>
      </c>
      <c r="K201" s="117" t="s">
        <v>1184</v>
      </c>
    </row>
    <row r="202" spans="1:27" hidden="1">
      <c r="H202">
        <v>0</v>
      </c>
      <c r="I202">
        <v>0</v>
      </c>
      <c r="K202" t="s">
        <v>1185</v>
      </c>
    </row>
    <row r="203" spans="1:27" ht="129.6" hidden="1">
      <c r="F203" t="s">
        <v>646</v>
      </c>
      <c r="H203">
        <v>0</v>
      </c>
      <c r="I203">
        <v>30</v>
      </c>
      <c r="K203" s="117" t="s">
        <v>1196</v>
      </c>
    </row>
    <row r="204" spans="1:27" ht="409.6" hidden="1">
      <c r="H204">
        <v>17920</v>
      </c>
      <c r="I204">
        <v>7165</v>
      </c>
      <c r="K204" s="117" t="s">
        <v>1187</v>
      </c>
    </row>
    <row r="205" spans="1:27" ht="289.8">
      <c r="A205" s="525" t="s">
        <v>676</v>
      </c>
      <c r="B205" s="37" t="s">
        <v>677</v>
      </c>
      <c r="C205" s="38" t="s">
        <v>678</v>
      </c>
      <c r="D205" s="39" t="s">
        <v>679</v>
      </c>
      <c r="E205" s="40" t="s">
        <v>680</v>
      </c>
      <c r="F205" s="41" t="s">
        <v>681</v>
      </c>
      <c r="G205" s="42">
        <v>11</v>
      </c>
      <c r="H205" s="43">
        <v>3</v>
      </c>
      <c r="I205" s="43">
        <v>3</v>
      </c>
      <c r="J205" s="85">
        <v>1</v>
      </c>
      <c r="K205" s="86" t="s">
        <v>682</v>
      </c>
      <c r="L205" s="87">
        <v>1</v>
      </c>
      <c r="M205" s="50"/>
      <c r="N205" s="50"/>
      <c r="O205" s="88">
        <f>IFERROR((M205/N205),0)</f>
        <v>0</v>
      </c>
      <c r="P205" s="89"/>
      <c r="Q205" s="106">
        <v>1</v>
      </c>
      <c r="R205" s="107"/>
      <c r="S205" s="107"/>
      <c r="T205" s="88">
        <f t="shared" ref="T205:T213" si="2">IFERROR((R205/S205),0)</f>
        <v>0</v>
      </c>
      <c r="U205" s="108"/>
      <c r="V205" s="106">
        <v>1</v>
      </c>
      <c r="W205" s="107"/>
      <c r="X205" s="107"/>
      <c r="Y205" s="103">
        <f>IFERROR((W205/X205),0)</f>
        <v>0</v>
      </c>
      <c r="Z205" s="89"/>
      <c r="AA205" s="106">
        <f t="shared" ref="AA205:AA225" si="3">IFERROR(IF(G205="Según demanda",(W205+R205+M205+H205)/(I205+N205+S205+X205),(W205+R205+M205+H205)/G205),0)</f>
        <v>0.27272727272727271</v>
      </c>
    </row>
    <row r="206" spans="1:27" ht="331.2">
      <c r="A206" s="526"/>
      <c r="B206" s="575" t="s">
        <v>683</v>
      </c>
      <c r="C206" s="44" t="s">
        <v>684</v>
      </c>
      <c r="D206" s="45" t="s">
        <v>685</v>
      </c>
      <c r="E206" s="46" t="s">
        <v>686</v>
      </c>
      <c r="F206" s="45" t="s">
        <v>687</v>
      </c>
      <c r="G206" s="47" t="s">
        <v>688</v>
      </c>
      <c r="H206" s="48">
        <v>3</v>
      </c>
      <c r="I206" s="48">
        <v>3</v>
      </c>
      <c r="J206" s="90">
        <v>1</v>
      </c>
      <c r="K206" s="91" t="s">
        <v>689</v>
      </c>
      <c r="L206" s="92">
        <v>1</v>
      </c>
      <c r="M206" s="50"/>
      <c r="N206" s="50"/>
      <c r="O206" s="88">
        <f t="shared" ref="O206:O214" si="4">IFERROR((M206/N206),0)</f>
        <v>0</v>
      </c>
      <c r="P206" s="89"/>
      <c r="Q206" s="106">
        <f t="shared" ref="Q206:Q211" si="5">IFERROR(IF(G206="Según demanda",(M206+H206)/(I206+N206),(M206+H206)/G206),0)</f>
        <v>0</v>
      </c>
      <c r="R206" s="109"/>
      <c r="S206" s="109"/>
      <c r="T206" s="110">
        <f t="shared" si="2"/>
        <v>0</v>
      </c>
      <c r="U206" s="111"/>
      <c r="V206" s="106">
        <f t="shared" ref="V206:V225" si="6">IFERROR(IF(G206="Según demanda",(R206+M206+H206)/(I206+N206+S206),(R206+M206+H206)/G206),0)</f>
        <v>0</v>
      </c>
      <c r="W206" s="107"/>
      <c r="X206" s="107"/>
      <c r="Y206" s="103">
        <f t="shared" ref="Y206:Y219" si="7">IFERROR((W206/X206),0)</f>
        <v>0</v>
      </c>
      <c r="Z206" s="89"/>
      <c r="AA206" s="106">
        <f t="shared" si="3"/>
        <v>0</v>
      </c>
    </row>
    <row r="207" spans="1:27" ht="409.6">
      <c r="A207" s="526"/>
      <c r="B207" s="576"/>
      <c r="C207" s="45" t="s">
        <v>690</v>
      </c>
      <c r="D207" s="45" t="s">
        <v>691</v>
      </c>
      <c r="E207" s="46" t="s">
        <v>692</v>
      </c>
      <c r="F207" s="45" t="s">
        <v>693</v>
      </c>
      <c r="G207" s="49" t="s">
        <v>327</v>
      </c>
      <c r="H207" s="50"/>
      <c r="I207" s="93"/>
      <c r="J207" s="88">
        <v>1</v>
      </c>
      <c r="K207" s="89"/>
      <c r="L207" s="94">
        <v>1</v>
      </c>
      <c r="M207" s="50"/>
      <c r="N207" s="50"/>
      <c r="O207" s="88">
        <f t="shared" si="4"/>
        <v>0</v>
      </c>
      <c r="P207" s="89"/>
      <c r="Q207" s="106">
        <v>1</v>
      </c>
      <c r="R207" s="107"/>
      <c r="S207" s="107"/>
      <c r="T207" s="88">
        <f t="shared" si="2"/>
        <v>0</v>
      </c>
      <c r="U207" s="89"/>
      <c r="V207" s="106">
        <f t="shared" si="6"/>
        <v>0</v>
      </c>
      <c r="W207" s="107"/>
      <c r="X207" s="107"/>
      <c r="Y207" s="103">
        <f t="shared" si="7"/>
        <v>0</v>
      </c>
      <c r="Z207" s="89"/>
      <c r="AA207" s="106">
        <f t="shared" si="3"/>
        <v>0</v>
      </c>
    </row>
    <row r="208" spans="1:27" ht="409.6">
      <c r="A208" s="526"/>
      <c r="B208" s="576"/>
      <c r="C208" s="45" t="s">
        <v>694</v>
      </c>
      <c r="D208" s="45" t="s">
        <v>695</v>
      </c>
      <c r="E208" s="46" t="s">
        <v>696</v>
      </c>
      <c r="F208" s="45" t="s">
        <v>697</v>
      </c>
      <c r="G208" s="49" t="s">
        <v>688</v>
      </c>
      <c r="H208" s="50"/>
      <c r="I208" s="50"/>
      <c r="J208" s="88">
        <f t="shared" ref="J208:J216" si="8">IFERROR((H208/I208),0)</f>
        <v>0</v>
      </c>
      <c r="K208" s="95"/>
      <c r="L208" s="94">
        <f t="shared" ref="L208:L213" si="9">IFERROR(IF(G208="Según demanda",H208/I208,H208/G208),0)</f>
        <v>0</v>
      </c>
      <c r="M208" s="50"/>
      <c r="N208" s="50"/>
      <c r="O208" s="88">
        <v>1</v>
      </c>
      <c r="P208" s="89"/>
      <c r="Q208" s="106">
        <f t="shared" si="5"/>
        <v>0</v>
      </c>
      <c r="R208" s="107"/>
      <c r="S208" s="107"/>
      <c r="T208" s="88">
        <f t="shared" si="2"/>
        <v>0</v>
      </c>
      <c r="U208" s="89"/>
      <c r="V208" s="106">
        <f t="shared" si="6"/>
        <v>0</v>
      </c>
      <c r="W208" s="107"/>
      <c r="X208" s="107"/>
      <c r="Y208" s="103"/>
      <c r="Z208" s="89"/>
      <c r="AA208" s="106">
        <f t="shared" si="3"/>
        <v>0</v>
      </c>
    </row>
    <row r="209" spans="1:27" ht="409.6">
      <c r="A209" s="526"/>
      <c r="B209" s="576"/>
      <c r="C209" s="51" t="s">
        <v>699</v>
      </c>
      <c r="D209" s="52" t="s">
        <v>700</v>
      </c>
      <c r="E209" s="53" t="s">
        <v>701</v>
      </c>
      <c r="F209" s="52" t="s">
        <v>702</v>
      </c>
      <c r="G209" s="49" t="s">
        <v>327</v>
      </c>
      <c r="H209" s="50"/>
      <c r="I209" s="93"/>
      <c r="J209" s="88">
        <v>1</v>
      </c>
      <c r="K209" s="95"/>
      <c r="L209" s="94">
        <v>1</v>
      </c>
      <c r="M209" s="50"/>
      <c r="N209" s="50"/>
      <c r="O209" s="88">
        <f t="shared" si="4"/>
        <v>0</v>
      </c>
      <c r="P209" s="89"/>
      <c r="Q209" s="106">
        <v>1</v>
      </c>
      <c r="R209" s="107"/>
      <c r="S209" s="107"/>
      <c r="T209" s="88">
        <f t="shared" si="2"/>
        <v>0</v>
      </c>
      <c r="U209" s="89"/>
      <c r="V209" s="106">
        <v>1</v>
      </c>
      <c r="W209" s="107"/>
      <c r="X209" s="107"/>
      <c r="Y209" s="103">
        <f t="shared" si="7"/>
        <v>0</v>
      </c>
      <c r="Z209" s="89"/>
      <c r="AA209" s="106">
        <f t="shared" si="3"/>
        <v>0</v>
      </c>
    </row>
    <row r="210" spans="1:27" ht="179.4">
      <c r="A210" s="526"/>
      <c r="B210" s="577"/>
      <c r="C210" s="51" t="s">
        <v>704</v>
      </c>
      <c r="D210" s="52" t="s">
        <v>705</v>
      </c>
      <c r="E210" s="53" t="s">
        <v>706</v>
      </c>
      <c r="F210" s="54" t="s">
        <v>707</v>
      </c>
      <c r="G210" s="49" t="s">
        <v>688</v>
      </c>
      <c r="H210" s="50"/>
      <c r="I210" s="93"/>
      <c r="J210" s="88">
        <f t="shared" si="8"/>
        <v>0</v>
      </c>
      <c r="K210" s="95"/>
      <c r="L210" s="94">
        <f t="shared" si="9"/>
        <v>0</v>
      </c>
      <c r="M210" s="50"/>
      <c r="N210" s="50"/>
      <c r="O210" s="88">
        <f t="shared" si="4"/>
        <v>0</v>
      </c>
      <c r="P210" s="89"/>
      <c r="Q210" s="106">
        <f t="shared" si="5"/>
        <v>0</v>
      </c>
      <c r="R210" s="107"/>
      <c r="S210" s="107"/>
      <c r="T210" s="88">
        <f t="shared" si="2"/>
        <v>0</v>
      </c>
      <c r="U210" s="89"/>
      <c r="V210" s="106">
        <f t="shared" si="6"/>
        <v>0</v>
      </c>
      <c r="W210" s="107"/>
      <c r="X210" s="107"/>
      <c r="Y210" s="103"/>
      <c r="Z210" s="89"/>
      <c r="AA210" s="106">
        <f t="shared" si="3"/>
        <v>0</v>
      </c>
    </row>
    <row r="211" spans="1:27" ht="248.4">
      <c r="A211" s="526"/>
      <c r="B211" s="578" t="s">
        <v>709</v>
      </c>
      <c r="C211" s="55" t="s">
        <v>710</v>
      </c>
      <c r="D211" s="56" t="s">
        <v>711</v>
      </c>
      <c r="E211" s="57" t="s">
        <v>712</v>
      </c>
      <c r="F211" s="57" t="s">
        <v>713</v>
      </c>
      <c r="G211" s="58">
        <v>1</v>
      </c>
      <c r="H211" s="50"/>
      <c r="I211" s="93"/>
      <c r="J211" s="88">
        <f t="shared" si="8"/>
        <v>0</v>
      </c>
      <c r="K211" s="95"/>
      <c r="L211" s="94">
        <v>1</v>
      </c>
      <c r="M211" s="50"/>
      <c r="N211" s="50"/>
      <c r="O211" s="88">
        <f t="shared" si="4"/>
        <v>0</v>
      </c>
      <c r="P211" s="89"/>
      <c r="Q211" s="106">
        <f t="shared" si="5"/>
        <v>0</v>
      </c>
      <c r="R211" s="107"/>
      <c r="S211" s="107"/>
      <c r="T211" s="88">
        <f t="shared" si="2"/>
        <v>0</v>
      </c>
      <c r="U211" s="89"/>
      <c r="V211" s="106">
        <f t="shared" si="6"/>
        <v>0</v>
      </c>
      <c r="W211" s="107"/>
      <c r="X211" s="107"/>
      <c r="Y211" s="103">
        <f t="shared" si="7"/>
        <v>0</v>
      </c>
      <c r="Z211" s="89"/>
      <c r="AA211" s="106">
        <f t="shared" si="3"/>
        <v>0</v>
      </c>
    </row>
    <row r="212" spans="1:27" ht="276">
      <c r="A212" s="526"/>
      <c r="B212" s="579"/>
      <c r="C212" s="57" t="s">
        <v>714</v>
      </c>
      <c r="D212" s="56" t="s">
        <v>715</v>
      </c>
      <c r="E212" s="59" t="s">
        <v>716</v>
      </c>
      <c r="F212" s="57" t="s">
        <v>717</v>
      </c>
      <c r="G212" s="58">
        <v>1</v>
      </c>
      <c r="H212" s="50"/>
      <c r="I212" s="50"/>
      <c r="J212" s="88">
        <v>1</v>
      </c>
      <c r="K212" s="95"/>
      <c r="L212" s="94">
        <f t="shared" si="9"/>
        <v>0</v>
      </c>
      <c r="M212" s="50"/>
      <c r="N212" s="50"/>
      <c r="O212" s="88">
        <v>1</v>
      </c>
      <c r="P212" s="89"/>
      <c r="Q212" s="106">
        <v>1</v>
      </c>
      <c r="R212" s="107"/>
      <c r="S212" s="107"/>
      <c r="T212" s="88">
        <f t="shared" si="2"/>
        <v>0</v>
      </c>
      <c r="U212" s="89"/>
      <c r="V212" s="106">
        <v>1</v>
      </c>
      <c r="W212" s="107"/>
      <c r="X212" s="107"/>
      <c r="Y212" s="103"/>
      <c r="Z212" s="89"/>
      <c r="AA212" s="106">
        <f t="shared" si="3"/>
        <v>0</v>
      </c>
    </row>
    <row r="213" spans="1:27" ht="358.8">
      <c r="A213" s="526"/>
      <c r="B213" s="580" t="s">
        <v>718</v>
      </c>
      <c r="C213" s="60" t="s">
        <v>719</v>
      </c>
      <c r="D213" s="61" t="s">
        <v>720</v>
      </c>
      <c r="E213" s="62" t="s">
        <v>721</v>
      </c>
      <c r="F213" s="63" t="s">
        <v>722</v>
      </c>
      <c r="G213" s="64">
        <v>39</v>
      </c>
      <c r="H213" s="50"/>
      <c r="I213" s="50"/>
      <c r="J213" s="88">
        <v>1</v>
      </c>
      <c r="K213" s="95"/>
      <c r="L213" s="94">
        <f t="shared" si="9"/>
        <v>0</v>
      </c>
      <c r="M213" s="50"/>
      <c r="N213" s="50"/>
      <c r="O213" s="88">
        <f t="shared" si="4"/>
        <v>0</v>
      </c>
      <c r="P213" s="89"/>
      <c r="Q213" s="106">
        <v>1</v>
      </c>
      <c r="R213" s="107"/>
      <c r="S213" s="107"/>
      <c r="T213" s="88">
        <f t="shared" si="2"/>
        <v>0</v>
      </c>
      <c r="U213" s="89"/>
      <c r="V213" s="106">
        <f t="shared" si="6"/>
        <v>0</v>
      </c>
      <c r="W213" s="107"/>
      <c r="X213" s="107"/>
      <c r="Y213" s="103">
        <f t="shared" si="7"/>
        <v>0</v>
      </c>
      <c r="Z213" s="89"/>
      <c r="AA213" s="106">
        <f t="shared" si="3"/>
        <v>0</v>
      </c>
    </row>
    <row r="214" spans="1:27" ht="409.6">
      <c r="A214" s="526"/>
      <c r="B214" s="581"/>
      <c r="C214" s="63" t="s">
        <v>724</v>
      </c>
      <c r="D214" s="61" t="s">
        <v>793</v>
      </c>
      <c r="E214" s="62" t="s">
        <v>721</v>
      </c>
      <c r="F214" s="63" t="s">
        <v>794</v>
      </c>
      <c r="G214" s="64" t="s">
        <v>688</v>
      </c>
      <c r="H214" s="50"/>
      <c r="I214" s="50"/>
      <c r="J214" s="88">
        <v>1</v>
      </c>
      <c r="K214" s="95"/>
      <c r="L214" s="94">
        <v>1</v>
      </c>
      <c r="M214" s="50"/>
      <c r="N214" s="50"/>
      <c r="O214" s="88">
        <f t="shared" si="4"/>
        <v>0</v>
      </c>
      <c r="P214" s="89"/>
      <c r="Q214" s="106">
        <v>1</v>
      </c>
      <c r="R214" s="107"/>
      <c r="S214" s="107"/>
      <c r="T214" s="88">
        <v>1</v>
      </c>
      <c r="U214" s="89"/>
      <c r="V214" s="106">
        <v>1</v>
      </c>
      <c r="W214" s="107"/>
      <c r="X214" s="107"/>
      <c r="Y214" s="103">
        <f t="shared" si="7"/>
        <v>0</v>
      </c>
      <c r="Z214" s="89"/>
      <c r="AA214" s="106">
        <f t="shared" si="3"/>
        <v>0</v>
      </c>
    </row>
    <row r="215" spans="1:27" ht="331.2">
      <c r="A215" s="526"/>
      <c r="B215" s="582"/>
      <c r="C215" s="63" t="s">
        <v>728</v>
      </c>
      <c r="D215" s="61" t="s">
        <v>729</v>
      </c>
      <c r="E215" s="63" t="s">
        <v>730</v>
      </c>
      <c r="F215" s="63" t="s">
        <v>731</v>
      </c>
      <c r="G215" s="64">
        <v>40</v>
      </c>
      <c r="H215" s="50"/>
      <c r="I215" s="50"/>
      <c r="J215" s="88">
        <f t="shared" si="8"/>
        <v>0</v>
      </c>
      <c r="K215" s="89"/>
      <c r="L215" s="94">
        <v>1</v>
      </c>
      <c r="M215" s="50"/>
      <c r="N215" s="50"/>
      <c r="O215" s="88">
        <v>0.99940688018979795</v>
      </c>
      <c r="P215" s="89"/>
      <c r="Q215" s="106">
        <v>1</v>
      </c>
      <c r="R215" s="107"/>
      <c r="S215" s="107"/>
      <c r="T215" s="88">
        <v>1</v>
      </c>
      <c r="U215" s="89"/>
      <c r="V215" s="106">
        <v>1</v>
      </c>
      <c r="W215" s="107"/>
      <c r="X215" s="107"/>
      <c r="Y215" s="103">
        <f t="shared" si="7"/>
        <v>0</v>
      </c>
      <c r="Z215" s="89"/>
      <c r="AA215" s="106">
        <f t="shared" si="3"/>
        <v>0</v>
      </c>
    </row>
    <row r="216" spans="1:27" ht="409.6">
      <c r="A216" s="526"/>
      <c r="B216" s="583" t="s">
        <v>733</v>
      </c>
      <c r="C216" s="65" t="s">
        <v>734</v>
      </c>
      <c r="D216" s="66" t="s">
        <v>795</v>
      </c>
      <c r="E216" s="586" t="s">
        <v>730</v>
      </c>
      <c r="F216" s="588" t="s">
        <v>796</v>
      </c>
      <c r="G216" s="67" t="s">
        <v>327</v>
      </c>
      <c r="H216" s="68"/>
      <c r="I216" s="96"/>
      <c r="J216" s="88">
        <f t="shared" si="8"/>
        <v>0</v>
      </c>
      <c r="K216" s="97"/>
      <c r="L216" s="98">
        <v>0.25</v>
      </c>
      <c r="M216" s="99"/>
      <c r="N216" s="99"/>
      <c r="O216" s="100"/>
      <c r="P216" s="99"/>
      <c r="Q216" s="100">
        <v>0.75</v>
      </c>
      <c r="R216" s="99"/>
      <c r="S216" s="99"/>
      <c r="T216" s="100">
        <v>0</v>
      </c>
      <c r="U216" s="112"/>
      <c r="V216" s="106">
        <f t="shared" si="6"/>
        <v>0</v>
      </c>
      <c r="W216" s="99"/>
      <c r="X216" s="99"/>
      <c r="Y216" s="100">
        <f t="shared" si="7"/>
        <v>0</v>
      </c>
      <c r="Z216" s="112"/>
      <c r="AA216" s="106">
        <f t="shared" si="3"/>
        <v>0</v>
      </c>
    </row>
    <row r="217" spans="1:27" ht="409.6">
      <c r="A217" s="526"/>
      <c r="B217" s="584"/>
      <c r="C217" s="65" t="s">
        <v>734</v>
      </c>
      <c r="D217" s="66" t="s">
        <v>795</v>
      </c>
      <c r="E217" s="587"/>
      <c r="F217" s="589"/>
      <c r="G217" s="67" t="s">
        <v>688</v>
      </c>
      <c r="H217" s="68"/>
      <c r="I217" s="96"/>
      <c r="J217" s="88">
        <v>0</v>
      </c>
      <c r="K217" s="97"/>
      <c r="L217" s="98">
        <v>0</v>
      </c>
      <c r="M217" s="99"/>
      <c r="N217" s="99"/>
      <c r="O217" s="100">
        <v>0.25</v>
      </c>
      <c r="P217" s="99"/>
      <c r="Q217" s="100">
        <v>0.75</v>
      </c>
      <c r="R217" s="99"/>
      <c r="S217" s="99"/>
      <c r="T217" s="100">
        <v>0</v>
      </c>
      <c r="U217" s="99"/>
      <c r="V217" s="106">
        <f t="shared" si="6"/>
        <v>0</v>
      </c>
      <c r="W217" s="99"/>
      <c r="X217" s="99"/>
      <c r="Y217" s="100">
        <f t="shared" si="7"/>
        <v>0</v>
      </c>
      <c r="Z217" s="117"/>
      <c r="AA217" s="106">
        <f t="shared" si="3"/>
        <v>0</v>
      </c>
    </row>
    <row r="218" spans="1:27" ht="409.6">
      <c r="A218" s="526"/>
      <c r="B218" s="585"/>
      <c r="C218" s="65" t="s">
        <v>734</v>
      </c>
      <c r="D218" s="66" t="s">
        <v>795</v>
      </c>
      <c r="E218" s="69" t="s">
        <v>730</v>
      </c>
      <c r="F218" s="590"/>
      <c r="G218" s="67" t="s">
        <v>797</v>
      </c>
      <c r="H218" s="68"/>
      <c r="I218" s="96"/>
      <c r="J218" s="88">
        <v>0</v>
      </c>
      <c r="K218" s="97"/>
      <c r="L218" s="98">
        <v>0</v>
      </c>
      <c r="M218" s="99"/>
      <c r="N218" s="99"/>
      <c r="O218" s="100">
        <v>0.25</v>
      </c>
      <c r="P218" s="99"/>
      <c r="Q218" s="100">
        <v>0.75</v>
      </c>
      <c r="R218" s="99"/>
      <c r="S218" s="99"/>
      <c r="T218" s="100">
        <v>0</v>
      </c>
      <c r="U218" s="99"/>
      <c r="V218" s="106">
        <f t="shared" si="6"/>
        <v>0</v>
      </c>
      <c r="W218" s="99"/>
      <c r="X218" s="99"/>
      <c r="Y218" s="100">
        <f t="shared" si="7"/>
        <v>0</v>
      </c>
      <c r="Z218" s="99"/>
      <c r="AA218" s="106">
        <f t="shared" si="3"/>
        <v>0</v>
      </c>
    </row>
    <row r="219" spans="1:27" ht="276">
      <c r="A219" s="526"/>
      <c r="B219" s="70" t="s">
        <v>749</v>
      </c>
      <c r="C219" s="71" t="s">
        <v>798</v>
      </c>
      <c r="D219" s="72" t="s">
        <v>799</v>
      </c>
      <c r="E219" s="73" t="s">
        <v>752</v>
      </c>
      <c r="F219" s="73" t="s">
        <v>800</v>
      </c>
      <c r="G219" s="74">
        <v>2</v>
      </c>
      <c r="H219" s="68"/>
      <c r="I219" s="96"/>
      <c r="J219" s="88">
        <v>0</v>
      </c>
      <c r="K219" s="97"/>
      <c r="L219" s="98">
        <v>0</v>
      </c>
      <c r="M219" s="99"/>
      <c r="N219" s="99"/>
      <c r="O219" s="100">
        <v>0.25</v>
      </c>
      <c r="P219" s="99"/>
      <c r="Q219" s="100">
        <v>0.75</v>
      </c>
      <c r="R219" s="111"/>
      <c r="S219" s="113"/>
      <c r="T219" s="103">
        <v>0</v>
      </c>
      <c r="U219" s="104"/>
      <c r="V219" s="106">
        <f t="shared" si="6"/>
        <v>0</v>
      </c>
      <c r="W219" s="111"/>
      <c r="X219" s="114"/>
      <c r="Y219" s="103">
        <f t="shared" si="7"/>
        <v>0</v>
      </c>
      <c r="Z219" s="117"/>
      <c r="AA219" s="106">
        <f t="shared" si="3"/>
        <v>0</v>
      </c>
    </row>
    <row r="220" spans="1:27" ht="179.4">
      <c r="A220" s="526"/>
      <c r="B220" s="70" t="s">
        <v>749</v>
      </c>
      <c r="C220" s="75" t="s">
        <v>801</v>
      </c>
      <c r="D220" s="75" t="s">
        <v>802</v>
      </c>
      <c r="E220" s="73" t="s">
        <v>752</v>
      </c>
      <c r="F220" s="73" t="s">
        <v>803</v>
      </c>
      <c r="G220" s="74">
        <v>3</v>
      </c>
      <c r="H220" s="68"/>
      <c r="I220" s="96"/>
      <c r="J220" s="88">
        <v>0</v>
      </c>
      <c r="K220" s="97"/>
      <c r="L220" s="98">
        <v>0</v>
      </c>
      <c r="M220" s="99"/>
      <c r="N220" s="99"/>
      <c r="O220" s="100"/>
      <c r="P220" s="99"/>
      <c r="Q220" s="100">
        <v>0.75</v>
      </c>
      <c r="R220" s="111"/>
      <c r="S220" s="102"/>
      <c r="T220" s="103">
        <v>0</v>
      </c>
      <c r="U220" s="104"/>
      <c r="V220" s="115">
        <f t="shared" si="6"/>
        <v>0</v>
      </c>
      <c r="W220" s="116"/>
      <c r="X220" s="102"/>
      <c r="Y220" s="103">
        <v>1.58</v>
      </c>
      <c r="Z220" s="104"/>
      <c r="AA220" s="106">
        <f t="shared" si="3"/>
        <v>0</v>
      </c>
    </row>
    <row r="221" spans="1:27" ht="193.2">
      <c r="A221" s="526"/>
      <c r="B221" s="70" t="s">
        <v>749</v>
      </c>
      <c r="C221" s="75" t="s">
        <v>801</v>
      </c>
      <c r="D221" s="75" t="s">
        <v>804</v>
      </c>
      <c r="E221" s="73" t="s">
        <v>752</v>
      </c>
      <c r="F221" s="73" t="s">
        <v>805</v>
      </c>
      <c r="G221" s="74">
        <v>3</v>
      </c>
      <c r="H221" s="68"/>
      <c r="I221" s="96"/>
      <c r="J221" s="88">
        <v>1</v>
      </c>
      <c r="K221" s="97"/>
      <c r="L221" s="98">
        <v>0.25</v>
      </c>
      <c r="M221" s="99"/>
      <c r="N221" s="99"/>
      <c r="O221" s="100">
        <v>1</v>
      </c>
      <c r="P221" s="99"/>
      <c r="Q221" s="100">
        <f t="shared" ref="Q221:Q227" si="10">IFERROR(IF(G221="Según demanda",(M221+H221)/(I221+N221),(M221+H221)/G221),0)</f>
        <v>0</v>
      </c>
      <c r="R221" s="111"/>
      <c r="S221" s="102"/>
      <c r="T221" s="103">
        <v>1</v>
      </c>
      <c r="U221" s="104"/>
      <c r="V221" s="115">
        <f t="shared" si="6"/>
        <v>0</v>
      </c>
      <c r="W221" s="89"/>
      <c r="X221" s="102"/>
      <c r="Y221" s="103">
        <v>1</v>
      </c>
      <c r="Z221" s="104"/>
      <c r="AA221" s="106">
        <f t="shared" si="3"/>
        <v>0</v>
      </c>
    </row>
    <row r="222" spans="1:27" ht="409.6">
      <c r="A222" s="526"/>
      <c r="B222" s="70" t="s">
        <v>755</v>
      </c>
      <c r="C222" s="76" t="s">
        <v>806</v>
      </c>
      <c r="D222" s="71" t="s">
        <v>807</v>
      </c>
      <c r="E222" s="73" t="s">
        <v>752</v>
      </c>
      <c r="F222" s="73" t="s">
        <v>808</v>
      </c>
      <c r="G222" s="74">
        <v>1</v>
      </c>
      <c r="H222" s="68"/>
      <c r="I222" s="96"/>
      <c r="J222" s="88">
        <v>1</v>
      </c>
      <c r="K222" s="101"/>
      <c r="L222" s="98">
        <v>0.25</v>
      </c>
      <c r="M222" s="99"/>
      <c r="N222" s="102"/>
      <c r="O222" s="103">
        <v>1</v>
      </c>
      <c r="P222" s="104"/>
      <c r="Q222" s="115" t="s">
        <v>809</v>
      </c>
      <c r="R222" s="111"/>
      <c r="S222" s="102"/>
      <c r="T222" s="103">
        <v>1</v>
      </c>
      <c r="U222" s="104"/>
      <c r="V222" s="115">
        <f t="shared" si="6"/>
        <v>0</v>
      </c>
      <c r="W222" s="89"/>
      <c r="X222" s="102"/>
      <c r="Y222" s="103">
        <v>1.29508196721311</v>
      </c>
      <c r="Z222" s="104"/>
      <c r="AA222" s="106">
        <f t="shared" si="3"/>
        <v>0</v>
      </c>
    </row>
    <row r="223" spans="1:27" ht="303.60000000000002">
      <c r="A223" s="526"/>
      <c r="B223" s="70" t="s">
        <v>755</v>
      </c>
      <c r="C223" s="76" t="s">
        <v>806</v>
      </c>
      <c r="D223" s="72" t="s">
        <v>810</v>
      </c>
      <c r="E223" s="73" t="s">
        <v>752</v>
      </c>
      <c r="F223" s="73" t="s">
        <v>811</v>
      </c>
      <c r="G223" s="77">
        <v>2</v>
      </c>
      <c r="H223" s="68"/>
      <c r="I223" s="96"/>
      <c r="J223" s="88">
        <v>1</v>
      </c>
      <c r="K223" s="101"/>
      <c r="L223" s="98">
        <v>0.33</v>
      </c>
      <c r="M223" s="99"/>
      <c r="N223" s="102"/>
      <c r="O223" s="103">
        <f t="shared" ref="O223:O227" si="11">IFERROR((M223/N223),0)</f>
        <v>0</v>
      </c>
      <c r="P223" s="104"/>
      <c r="Q223" s="115">
        <f t="shared" si="10"/>
        <v>0</v>
      </c>
      <c r="R223" s="89"/>
      <c r="S223" s="102"/>
      <c r="T223" s="103">
        <v>1</v>
      </c>
      <c r="U223" s="104"/>
      <c r="V223" s="115">
        <f t="shared" si="6"/>
        <v>0</v>
      </c>
      <c r="W223" s="89"/>
      <c r="X223" s="102"/>
      <c r="Y223" s="103">
        <v>0.768421052631579</v>
      </c>
      <c r="Z223" s="104"/>
      <c r="AA223" s="106">
        <f t="shared" si="3"/>
        <v>0</v>
      </c>
    </row>
    <row r="224" spans="1:27" ht="317.39999999999998">
      <c r="A224" s="526"/>
      <c r="B224" s="70" t="s">
        <v>755</v>
      </c>
      <c r="C224" s="76" t="s">
        <v>806</v>
      </c>
      <c r="D224" s="72" t="s">
        <v>812</v>
      </c>
      <c r="E224" s="73" t="s">
        <v>752</v>
      </c>
      <c r="F224" s="78" t="s">
        <v>813</v>
      </c>
      <c r="G224" s="74">
        <v>2</v>
      </c>
      <c r="H224" s="68"/>
      <c r="I224" s="96"/>
      <c r="J224" s="88">
        <v>0</v>
      </c>
      <c r="K224" s="101"/>
      <c r="L224" s="98">
        <v>0</v>
      </c>
      <c r="M224" s="99"/>
      <c r="N224" s="102"/>
      <c r="O224" s="103">
        <f t="shared" si="11"/>
        <v>0</v>
      </c>
      <c r="P224" s="104"/>
      <c r="Q224" s="115">
        <f t="shared" si="10"/>
        <v>0</v>
      </c>
      <c r="R224" s="111"/>
      <c r="S224" s="102"/>
      <c r="T224" s="103">
        <v>1</v>
      </c>
      <c r="U224" s="104"/>
      <c r="V224" s="115">
        <f t="shared" si="6"/>
        <v>0</v>
      </c>
      <c r="W224" s="116"/>
      <c r="X224" s="102"/>
      <c r="Y224" s="103">
        <v>1.2</v>
      </c>
      <c r="Z224" s="104"/>
      <c r="AA224" s="106">
        <f t="shared" si="3"/>
        <v>0</v>
      </c>
    </row>
    <row r="225" spans="1:27" ht="409.6">
      <c r="A225" s="526"/>
      <c r="B225" s="79" t="s">
        <v>764</v>
      </c>
      <c r="C225" s="76" t="s">
        <v>814</v>
      </c>
      <c r="D225" s="72" t="s">
        <v>815</v>
      </c>
      <c r="E225" s="73" t="s">
        <v>752</v>
      </c>
      <c r="F225" s="73" t="s">
        <v>770</v>
      </c>
      <c r="G225" s="74">
        <v>2</v>
      </c>
      <c r="H225" s="68"/>
      <c r="I225" s="96"/>
      <c r="J225" s="88">
        <v>1</v>
      </c>
      <c r="K225" s="101"/>
      <c r="L225" s="98">
        <v>1</v>
      </c>
      <c r="M225" s="99"/>
      <c r="N225" s="102"/>
      <c r="O225" s="103">
        <f t="shared" si="11"/>
        <v>0</v>
      </c>
      <c r="P225" s="104"/>
      <c r="Q225" s="115">
        <f t="shared" si="10"/>
        <v>0</v>
      </c>
      <c r="R225" s="111"/>
      <c r="S225" s="102"/>
      <c r="T225" s="103">
        <v>1</v>
      </c>
      <c r="U225" s="104"/>
      <c r="V225" s="115">
        <f t="shared" si="6"/>
        <v>0</v>
      </c>
      <c r="W225" s="89"/>
      <c r="X225" s="102"/>
      <c r="Y225" s="103">
        <v>2.0499999999999998</v>
      </c>
      <c r="Z225" s="99"/>
      <c r="AA225" s="106">
        <f t="shared" si="3"/>
        <v>0</v>
      </c>
    </row>
    <row r="226" spans="1:27" ht="409.6">
      <c r="A226" s="526"/>
      <c r="B226" s="79" t="s">
        <v>764</v>
      </c>
      <c r="C226" s="76" t="s">
        <v>816</v>
      </c>
      <c r="D226" s="72" t="s">
        <v>817</v>
      </c>
      <c r="E226" s="73" t="s">
        <v>752</v>
      </c>
      <c r="F226" s="73" t="s">
        <v>811</v>
      </c>
      <c r="G226" s="80">
        <v>1</v>
      </c>
      <c r="H226" s="68"/>
      <c r="I226" s="96"/>
      <c r="J226" s="88">
        <v>1</v>
      </c>
      <c r="K226" s="101"/>
      <c r="L226" s="98">
        <v>1</v>
      </c>
      <c r="M226" s="99"/>
      <c r="N226" s="105"/>
      <c r="O226" s="103">
        <f t="shared" si="11"/>
        <v>0</v>
      </c>
      <c r="P226" s="104"/>
      <c r="Q226" s="115">
        <f t="shared" si="10"/>
        <v>0</v>
      </c>
      <c r="R226" s="111"/>
      <c r="S226" s="102"/>
      <c r="T226" s="103">
        <v>0</v>
      </c>
      <c r="U226" s="104"/>
      <c r="V226" s="115">
        <v>1</v>
      </c>
      <c r="W226" s="89"/>
      <c r="X226" s="105"/>
      <c r="Y226" s="103">
        <v>3.3</v>
      </c>
      <c r="Z226" s="99"/>
      <c r="AA226" s="115">
        <v>0.88</v>
      </c>
    </row>
    <row r="227" spans="1:27" ht="409.6">
      <c r="A227" s="526"/>
      <c r="B227" s="79" t="s">
        <v>764</v>
      </c>
      <c r="C227" s="76" t="s">
        <v>818</v>
      </c>
      <c r="D227" s="81" t="s">
        <v>819</v>
      </c>
      <c r="E227" s="73" t="s">
        <v>752</v>
      </c>
      <c r="F227" s="73" t="s">
        <v>811</v>
      </c>
      <c r="G227" s="82">
        <v>2</v>
      </c>
      <c r="H227" s="68"/>
      <c r="I227" s="96"/>
      <c r="J227" s="88">
        <v>1</v>
      </c>
      <c r="K227" s="101"/>
      <c r="L227" s="98">
        <v>0</v>
      </c>
      <c r="M227" s="99"/>
      <c r="N227" s="102"/>
      <c r="O227" s="103">
        <f t="shared" si="11"/>
        <v>0</v>
      </c>
      <c r="P227" s="104"/>
      <c r="Q227" s="115">
        <f t="shared" si="10"/>
        <v>0</v>
      </c>
      <c r="R227" s="111"/>
      <c r="S227" s="102"/>
      <c r="T227" s="103">
        <v>0</v>
      </c>
      <c r="U227" s="104"/>
      <c r="V227" s="115">
        <v>0.5</v>
      </c>
      <c r="W227" s="89"/>
      <c r="X227" s="102"/>
      <c r="Y227" s="103">
        <v>3.3</v>
      </c>
      <c r="Z227" s="99"/>
      <c r="AA227" s="115">
        <v>0.7</v>
      </c>
    </row>
    <row r="228" spans="1:27" ht="409.6">
      <c r="A228" s="526"/>
      <c r="B228" s="79" t="s">
        <v>771</v>
      </c>
      <c r="C228" s="76" t="s">
        <v>820</v>
      </c>
      <c r="D228" s="72" t="s">
        <v>821</v>
      </c>
      <c r="E228" s="73" t="s">
        <v>752</v>
      </c>
      <c r="F228" s="78" t="s">
        <v>813</v>
      </c>
      <c r="G228" s="83">
        <v>1</v>
      </c>
    </row>
    <row r="229" spans="1:27" ht="409.6">
      <c r="A229" s="526"/>
      <c r="B229" s="79" t="s">
        <v>771</v>
      </c>
      <c r="C229" s="76" t="s">
        <v>820</v>
      </c>
      <c r="D229" s="72" t="s">
        <v>822</v>
      </c>
      <c r="E229" s="73" t="s">
        <v>752</v>
      </c>
      <c r="F229" s="78" t="s">
        <v>823</v>
      </c>
      <c r="G229" s="83">
        <v>4</v>
      </c>
    </row>
    <row r="230" spans="1:27" ht="331.2">
      <c r="A230" s="527"/>
      <c r="B230" s="79" t="s">
        <v>771</v>
      </c>
      <c r="C230" s="76" t="s">
        <v>824</v>
      </c>
      <c r="D230" s="84" t="s">
        <v>825</v>
      </c>
      <c r="E230" s="73" t="s">
        <v>752</v>
      </c>
      <c r="F230" s="73" t="s">
        <v>770</v>
      </c>
      <c r="G230" s="83">
        <v>2</v>
      </c>
    </row>
  </sheetData>
  <protectedRanges>
    <protectedRange sqref="C216" name="Rango1_5_1"/>
    <protectedRange sqref="C218" name="Rango1_1_1_2_1"/>
    <protectedRange sqref="C219" name="Rango1_1_2_2"/>
    <protectedRange sqref="D219" name="Rango1_1_3_1_1"/>
    <protectedRange sqref="C220" name="Rango1_6_1_1"/>
    <protectedRange sqref="D220" name="Rango1_9_2"/>
    <protectedRange sqref="C221" name="Rango1_6_2_1"/>
    <protectedRange sqref="D221" name="Rango1_9_1_1"/>
    <protectedRange sqref="C222:C224 C227" name="Rango1_2_1_2_1"/>
    <protectedRange sqref="D223" name="Rango1_1_1_1_1_1_1_1"/>
    <protectedRange sqref="D224:D227" name="Rango1_1_1_5_1_2_1_1_1"/>
    <protectedRange sqref="F222:F227" name="Rango1_6_3_1"/>
    <protectedRange sqref="E222:E227" name="Rango1_1_1_1_1"/>
    <protectedRange sqref="D210" name="Rango1_1_1_1_1_2"/>
    <protectedRange sqref="D208:D209" name="Rango1_1_1_1_1_3"/>
    <protectedRange sqref="C146" name="Rango1_5_1_2_2"/>
    <protectedRange sqref="C148" name="Rango1_1_1_2_1_2_2"/>
    <protectedRange sqref="C149" name="Rango1_1_2_2_2_2"/>
    <protectedRange sqref="C150" name="Rango1_6_1_1_2_2"/>
    <protectedRange sqref="C151" name="Rango1_6_2_1_2_2"/>
    <protectedRange sqref="C152:C162" name="Rango1_2_1_2_1_2_2"/>
    <protectedRange sqref="D147:D150" name="Rango1_7"/>
    <protectedRange sqref="D151" name="Rango1_9_2_2_1_1_3"/>
    <protectedRange sqref="F164 F167 F169" name="Rango1_6_3_1_2_2_3"/>
    <protectedRange sqref="D164" name="Rango1_1_1_5_1_2_1_1_1_2_1_1_3"/>
    <protectedRange sqref="D155:D159" name="Rango1_1_1_5_1_2_1_1_1_2_2_2"/>
    <protectedRange sqref="F152:F159" name="Rango1_6_3_1_2_2_2"/>
    <protectedRange sqref="E152:E159" name="Rango1_1_1_1_1_3_2_2"/>
    <protectedRange sqref="D154" name="Rango1_1_1_1_1_1_1_1_2_1_1_3"/>
    <protectedRange sqref="D186:D189 D191" name="Rango1_7_4_4"/>
    <protectedRange sqref="G186:G191" name="Rango1_2_1_1"/>
  </protectedRanges>
  <mergeCells count="129">
    <mergeCell ref="C192:C195"/>
    <mergeCell ref="C196:C198"/>
    <mergeCell ref="C22:C25"/>
    <mergeCell ref="B168:B169"/>
    <mergeCell ref="C168:C169"/>
    <mergeCell ref="C170:C185"/>
    <mergeCell ref="C186:C191"/>
    <mergeCell ref="D189:D190"/>
    <mergeCell ref="B144:B151"/>
    <mergeCell ref="C144:C151"/>
    <mergeCell ref="B152:B164"/>
    <mergeCell ref="C152:C164"/>
    <mergeCell ref="B165:B166"/>
    <mergeCell ref="C165:C166"/>
    <mergeCell ref="L99:L100"/>
    <mergeCell ref="E110:E112"/>
    <mergeCell ref="C110:C112"/>
    <mergeCell ref="C99:C100"/>
    <mergeCell ref="D99:D100"/>
    <mergeCell ref="E99:E100"/>
    <mergeCell ref="C101:C102"/>
    <mergeCell ref="E101:E102"/>
    <mergeCell ref="B110:B112"/>
    <mergeCell ref="C104:C109"/>
    <mergeCell ref="D101:D102"/>
    <mergeCell ref="B99:B100"/>
    <mergeCell ref="B101:B102"/>
    <mergeCell ref="K110:K112"/>
    <mergeCell ref="K104:K109"/>
    <mergeCell ref="F99:F100"/>
    <mergeCell ref="F110:F112"/>
    <mergeCell ref="G99:G100"/>
    <mergeCell ref="H99:H100"/>
    <mergeCell ref="I99:I100"/>
    <mergeCell ref="K99:K100"/>
    <mergeCell ref="J99:J100"/>
    <mergeCell ref="C4:D4"/>
    <mergeCell ref="E4:F4"/>
    <mergeCell ref="G4:H4"/>
    <mergeCell ref="I4:J4"/>
    <mergeCell ref="K4:L4"/>
    <mergeCell ref="M4:N4"/>
    <mergeCell ref="O4:P4"/>
    <mergeCell ref="Q4:R4"/>
    <mergeCell ref="S4:T4"/>
    <mergeCell ref="A205:A230"/>
    <mergeCell ref="B206:B210"/>
    <mergeCell ref="B211:B212"/>
    <mergeCell ref="B213:B215"/>
    <mergeCell ref="B216:B218"/>
    <mergeCell ref="E216:E217"/>
    <mergeCell ref="F216:F218"/>
    <mergeCell ref="A8:B10"/>
    <mergeCell ref="C8:D10"/>
    <mergeCell ref="E8:F10"/>
    <mergeCell ref="G8:H10"/>
    <mergeCell ref="I8:J10"/>
    <mergeCell ref="C1:D3"/>
    <mergeCell ref="E1:F3"/>
    <mergeCell ref="G1:H3"/>
    <mergeCell ref="I1:J3"/>
    <mergeCell ref="K1:L3"/>
    <mergeCell ref="M1:N3"/>
    <mergeCell ref="O1:P3"/>
    <mergeCell ref="Q1:R3"/>
    <mergeCell ref="S1:T3"/>
    <mergeCell ref="A5:B7"/>
    <mergeCell ref="C5:D7"/>
    <mergeCell ref="E5:F7"/>
    <mergeCell ref="G5:H7"/>
    <mergeCell ref="I5:J7"/>
    <mergeCell ref="K5:L7"/>
    <mergeCell ref="M5:N7"/>
    <mergeCell ref="O5:P7"/>
    <mergeCell ref="Q5:R7"/>
    <mergeCell ref="S5:T7"/>
    <mergeCell ref="A1:B2"/>
    <mergeCell ref="A3:B4"/>
    <mergeCell ref="M8:N10"/>
    <mergeCell ref="O8:P10"/>
    <mergeCell ref="Q8:R10"/>
    <mergeCell ref="S8:T10"/>
    <mergeCell ref="A23:B27"/>
    <mergeCell ref="E23:F27"/>
    <mergeCell ref="G23:H27"/>
    <mergeCell ref="I23:J27"/>
    <mergeCell ref="K23:L27"/>
    <mergeCell ref="M23:N27"/>
    <mergeCell ref="O23:P27"/>
    <mergeCell ref="Q23:R27"/>
    <mergeCell ref="S23:T27"/>
    <mergeCell ref="A14:B16"/>
    <mergeCell ref="C14:D16"/>
    <mergeCell ref="E14:F16"/>
    <mergeCell ref="G14:H16"/>
    <mergeCell ref="I14:J16"/>
    <mergeCell ref="K14:L16"/>
    <mergeCell ref="M14:N16"/>
    <mergeCell ref="O14:P16"/>
    <mergeCell ref="Q14:R16"/>
    <mergeCell ref="S14:T16"/>
    <mergeCell ref="A11:B13"/>
    <mergeCell ref="C11:D13"/>
    <mergeCell ref="E11:F13"/>
    <mergeCell ref="G11:H13"/>
    <mergeCell ref="I11:J13"/>
    <mergeCell ref="M11:N13"/>
    <mergeCell ref="O11:P13"/>
    <mergeCell ref="Q11:R13"/>
    <mergeCell ref="S11:T13"/>
    <mergeCell ref="A17:B19"/>
    <mergeCell ref="C17:D19"/>
    <mergeCell ref="E17:F19"/>
    <mergeCell ref="G17:H19"/>
    <mergeCell ref="I17:J19"/>
    <mergeCell ref="K17:L19"/>
    <mergeCell ref="M17:N19"/>
    <mergeCell ref="O17:P19"/>
    <mergeCell ref="Q17:R19"/>
    <mergeCell ref="S17:T19"/>
    <mergeCell ref="A20:B22"/>
    <mergeCell ref="E20:F22"/>
    <mergeCell ref="G20:H22"/>
    <mergeCell ref="I20:J22"/>
    <mergeCell ref="K20:L22"/>
    <mergeCell ref="M20:N22"/>
    <mergeCell ref="O20:P22"/>
    <mergeCell ref="Q20:R22"/>
    <mergeCell ref="S20:T22"/>
  </mergeCells>
  <dataValidations count="1">
    <dataValidation type="whole" errorStyle="warning" operator="greaterThanOrEqual" allowBlank="1" showInputMessage="1" showErrorMessage="1" errorTitle="Valor erróneo" error="Sólo se permite valores igual o mayores que cero (0)" promptTitle="Información" prompt="Sólo se permite valores enteros" sqref="M205:N227 W205:X227 H205:I227 R205:S227 H117:I117 H144:I145 H147:I147 H150:I161 H163:I169 H179:H185 H189:I198 H186:I187 I188" xr:uid="{00000000-0002-0000-0100-000000000000}">
      <formula1>0</formula1>
    </dataValidation>
  </dataValidations>
  <pageMargins left="0.7" right="0.7" top="0.75" bottom="0.75" header="0.3" footer="0.3"/>
  <pageSetup paperSize="9" orientation="portrait"/>
  <legacy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X61"/>
  <sheetViews>
    <sheetView workbookViewId="0">
      <selection sqref="A1:B3"/>
    </sheetView>
  </sheetViews>
  <sheetFormatPr baseColWidth="10" defaultColWidth="11" defaultRowHeight="14.4"/>
  <sheetData>
    <row r="1" spans="1:24">
      <c r="A1" s="592" t="s">
        <v>826</v>
      </c>
      <c r="B1" s="592"/>
      <c r="C1" s="592" t="s">
        <v>827</v>
      </c>
      <c r="D1" s="592"/>
      <c r="E1" s="592"/>
      <c r="F1" s="592"/>
      <c r="G1" s="592" t="s">
        <v>828</v>
      </c>
      <c r="H1" s="592"/>
      <c r="I1" s="592" t="s">
        <v>829</v>
      </c>
      <c r="J1" s="592"/>
      <c r="K1" s="592" t="s">
        <v>830</v>
      </c>
      <c r="L1" s="592"/>
      <c r="M1" s="592" t="s">
        <v>831</v>
      </c>
      <c r="N1" s="592"/>
      <c r="O1" s="592" t="s">
        <v>832</v>
      </c>
      <c r="P1" s="592"/>
      <c r="Q1" s="592" t="s">
        <v>833</v>
      </c>
      <c r="R1" s="592"/>
      <c r="S1" s="592" t="s">
        <v>834</v>
      </c>
      <c r="T1" s="592"/>
      <c r="U1" s="592" t="s">
        <v>835</v>
      </c>
      <c r="V1" s="592"/>
      <c r="W1" s="592" t="s">
        <v>836</v>
      </c>
      <c r="X1" s="592"/>
    </row>
    <row r="2" spans="1:24">
      <c r="A2" s="592"/>
      <c r="B2" s="592"/>
      <c r="C2" s="592"/>
      <c r="D2" s="592"/>
      <c r="E2" s="592"/>
      <c r="F2" s="592"/>
      <c r="G2" s="592"/>
      <c r="H2" s="592"/>
      <c r="I2" s="592"/>
      <c r="J2" s="592"/>
      <c r="K2" s="592"/>
      <c r="L2" s="592"/>
      <c r="M2" s="592"/>
      <c r="N2" s="592"/>
      <c r="O2" s="592"/>
      <c r="P2" s="592"/>
      <c r="Q2" s="592"/>
      <c r="R2" s="592"/>
      <c r="S2" s="592"/>
      <c r="T2" s="592"/>
      <c r="U2" s="592"/>
      <c r="V2" s="592"/>
      <c r="W2" s="592"/>
      <c r="X2" s="592"/>
    </row>
    <row r="3" spans="1:24">
      <c r="A3" s="592"/>
      <c r="B3" s="592"/>
      <c r="C3" s="592"/>
      <c r="D3" s="592"/>
      <c r="E3" s="592"/>
      <c r="F3" s="592"/>
      <c r="G3" s="592"/>
      <c r="H3" s="592"/>
      <c r="I3" s="592"/>
      <c r="J3" s="592"/>
      <c r="K3" s="592"/>
      <c r="L3" s="592"/>
      <c r="M3" s="592"/>
      <c r="N3" s="592"/>
      <c r="O3" s="592"/>
      <c r="P3" s="592"/>
      <c r="Q3" s="592"/>
      <c r="R3" s="592"/>
      <c r="S3" s="592"/>
      <c r="T3" s="592"/>
      <c r="U3" s="592"/>
      <c r="V3" s="592"/>
      <c r="W3" s="592"/>
      <c r="X3" s="592"/>
    </row>
    <row r="4" spans="1:24">
      <c r="A4" s="591"/>
      <c r="B4" s="591"/>
      <c r="C4" s="591"/>
      <c r="D4" s="591"/>
      <c r="E4" s="591"/>
      <c r="F4" s="591"/>
      <c r="G4" s="591"/>
      <c r="H4" s="591"/>
      <c r="I4" s="591"/>
      <c r="J4" s="591"/>
      <c r="K4" s="591"/>
      <c r="L4" s="591"/>
      <c r="M4" s="591"/>
      <c r="N4" s="591"/>
      <c r="O4" s="591"/>
      <c r="P4" s="591"/>
      <c r="Q4" s="591"/>
      <c r="R4" s="591"/>
      <c r="S4" s="591"/>
      <c r="T4" s="591"/>
      <c r="U4" s="591"/>
      <c r="V4" s="591"/>
      <c r="W4" s="591"/>
      <c r="X4" s="591"/>
    </row>
    <row r="5" spans="1:24">
      <c r="A5" s="591"/>
      <c r="B5" s="591"/>
      <c r="C5" s="591"/>
      <c r="D5" s="591"/>
      <c r="E5" s="591"/>
      <c r="F5" s="591"/>
      <c r="G5" s="591"/>
      <c r="H5" s="591"/>
      <c r="I5" s="591"/>
      <c r="J5" s="591"/>
      <c r="K5" s="591"/>
      <c r="L5" s="591"/>
      <c r="M5" s="591"/>
      <c r="N5" s="591"/>
      <c r="O5" s="591"/>
      <c r="P5" s="591"/>
      <c r="Q5" s="591"/>
      <c r="R5" s="591"/>
      <c r="S5" s="591"/>
      <c r="T5" s="591"/>
      <c r="U5" s="591"/>
      <c r="V5" s="591"/>
      <c r="W5" s="591"/>
      <c r="X5" s="591"/>
    </row>
    <row r="6" spans="1:24">
      <c r="A6" s="591"/>
      <c r="B6" s="591"/>
      <c r="C6" s="591"/>
      <c r="D6" s="591"/>
      <c r="E6" s="591"/>
      <c r="F6" s="591"/>
      <c r="G6" s="591"/>
      <c r="H6" s="591"/>
      <c r="I6" s="591"/>
      <c r="J6" s="591"/>
      <c r="K6" s="591"/>
      <c r="L6" s="591"/>
      <c r="M6" s="591"/>
      <c r="N6" s="591"/>
      <c r="O6" s="591"/>
      <c r="P6" s="591"/>
      <c r="Q6" s="591"/>
      <c r="R6" s="591"/>
      <c r="S6" s="591"/>
      <c r="T6" s="591"/>
      <c r="U6" s="591"/>
      <c r="V6" s="591"/>
      <c r="W6" s="591"/>
      <c r="X6" s="591"/>
    </row>
    <row r="7" spans="1:24">
      <c r="A7" s="591"/>
      <c r="B7" s="591"/>
      <c r="C7" s="591"/>
      <c r="D7" s="591"/>
      <c r="E7" s="591"/>
      <c r="F7" s="591"/>
      <c r="G7" s="591"/>
      <c r="H7" s="591"/>
      <c r="I7" s="591"/>
      <c r="J7" s="591"/>
      <c r="K7" s="591"/>
      <c r="L7" s="591"/>
      <c r="M7" s="591"/>
      <c r="N7" s="591"/>
      <c r="O7" s="591"/>
      <c r="P7" s="591"/>
      <c r="Q7" s="591"/>
      <c r="R7" s="591"/>
      <c r="S7" s="591"/>
      <c r="T7" s="591"/>
      <c r="U7" s="591"/>
      <c r="V7" s="591"/>
      <c r="W7" s="591"/>
      <c r="X7" s="591"/>
    </row>
    <row r="8" spans="1:24">
      <c r="A8" s="591"/>
      <c r="B8" s="591"/>
      <c r="C8" s="591"/>
      <c r="D8" s="591"/>
      <c r="E8" s="591"/>
      <c r="F8" s="591"/>
      <c r="G8" s="591"/>
      <c r="H8" s="591"/>
      <c r="I8" s="591"/>
      <c r="J8" s="591"/>
      <c r="K8" s="591"/>
      <c r="L8" s="591"/>
      <c r="M8" s="591"/>
      <c r="N8" s="591"/>
      <c r="O8" s="591"/>
      <c r="P8" s="591"/>
      <c r="Q8" s="591"/>
      <c r="R8" s="591"/>
      <c r="S8" s="591"/>
      <c r="T8" s="591"/>
      <c r="U8" s="591"/>
      <c r="V8" s="591"/>
      <c r="W8" s="591"/>
      <c r="X8" s="591"/>
    </row>
    <row r="9" spans="1:24">
      <c r="A9" s="591"/>
      <c r="B9" s="591"/>
      <c r="C9" s="591"/>
      <c r="D9" s="591"/>
      <c r="E9" s="591"/>
      <c r="F9" s="591"/>
      <c r="G9" s="591"/>
      <c r="H9" s="591"/>
      <c r="I9" s="591"/>
      <c r="J9" s="591"/>
      <c r="K9" s="591"/>
      <c r="L9" s="591"/>
      <c r="M9" s="591"/>
      <c r="N9" s="591"/>
      <c r="O9" s="591"/>
      <c r="P9" s="591"/>
      <c r="Q9" s="591"/>
      <c r="R9" s="591"/>
      <c r="S9" s="591"/>
      <c r="T9" s="591"/>
      <c r="U9" s="591"/>
      <c r="V9" s="591"/>
      <c r="W9" s="591"/>
      <c r="X9" s="591"/>
    </row>
    <row r="10" spans="1:24">
      <c r="A10" s="591"/>
      <c r="B10" s="591"/>
      <c r="C10" s="591"/>
      <c r="D10" s="591"/>
      <c r="E10" s="591"/>
      <c r="F10" s="591"/>
      <c r="G10" s="591"/>
      <c r="H10" s="591"/>
      <c r="I10" s="591"/>
      <c r="J10" s="591"/>
      <c r="K10" s="591"/>
      <c r="L10" s="591"/>
      <c r="M10" s="591"/>
      <c r="N10" s="591"/>
      <c r="O10" s="591"/>
      <c r="P10" s="591"/>
      <c r="Q10" s="591"/>
      <c r="R10" s="591"/>
      <c r="S10" s="591"/>
      <c r="T10" s="591"/>
      <c r="U10" s="591"/>
      <c r="V10" s="591"/>
      <c r="W10" s="591"/>
      <c r="X10" s="591"/>
    </row>
    <row r="11" spans="1:24">
      <c r="A11" s="591"/>
      <c r="B11" s="591"/>
      <c r="C11" s="591"/>
      <c r="D11" s="591"/>
      <c r="E11" s="591"/>
      <c r="F11" s="591"/>
      <c r="G11" s="591"/>
      <c r="H11" s="591"/>
      <c r="I11" s="591"/>
      <c r="J11" s="591"/>
      <c r="K11" s="591"/>
      <c r="L11" s="591"/>
      <c r="M11" s="591"/>
      <c r="N11" s="591"/>
      <c r="O11" s="591"/>
      <c r="P11" s="591"/>
      <c r="Q11" s="591"/>
      <c r="R11" s="591"/>
      <c r="S11" s="591"/>
      <c r="T11" s="591"/>
      <c r="U11" s="591"/>
      <c r="V11" s="591"/>
      <c r="W11" s="591"/>
      <c r="X11" s="591"/>
    </row>
    <row r="12" spans="1:24">
      <c r="A12" s="591"/>
      <c r="B12" s="591"/>
      <c r="C12" s="591"/>
      <c r="D12" s="591"/>
      <c r="E12" s="591"/>
      <c r="F12" s="591"/>
      <c r="G12" s="591"/>
      <c r="H12" s="591"/>
      <c r="I12" s="591"/>
      <c r="J12" s="591"/>
      <c r="K12" s="591"/>
      <c r="L12" s="591"/>
      <c r="M12" s="591"/>
      <c r="N12" s="591"/>
      <c r="O12" s="591"/>
      <c r="P12" s="591"/>
      <c r="Q12" s="591"/>
      <c r="R12" s="591"/>
      <c r="S12" s="591"/>
      <c r="T12" s="591"/>
      <c r="U12" s="591"/>
      <c r="V12" s="591"/>
      <c r="W12" s="591"/>
      <c r="X12" s="591"/>
    </row>
    <row r="13" spans="1:24">
      <c r="A13" s="591"/>
      <c r="B13" s="591"/>
      <c r="C13" s="591"/>
      <c r="D13" s="591"/>
      <c r="E13" s="591"/>
      <c r="F13" s="591"/>
      <c r="G13" s="591"/>
      <c r="H13" s="591"/>
      <c r="I13" s="591"/>
      <c r="J13" s="591"/>
      <c r="K13" s="591"/>
      <c r="L13" s="591"/>
      <c r="M13" s="591"/>
      <c r="N13" s="591"/>
      <c r="O13" s="591"/>
      <c r="P13" s="591"/>
      <c r="Q13" s="591"/>
      <c r="R13" s="591"/>
      <c r="S13" s="591"/>
      <c r="T13" s="591"/>
      <c r="U13" s="591"/>
      <c r="V13" s="591"/>
      <c r="W13" s="591"/>
      <c r="X13" s="591"/>
    </row>
    <row r="14" spans="1:24">
      <c r="A14" s="591"/>
      <c r="B14" s="591"/>
      <c r="C14" s="591"/>
      <c r="D14" s="591"/>
      <c r="E14" s="591"/>
      <c r="F14" s="591"/>
      <c r="G14" s="591"/>
      <c r="H14" s="591"/>
      <c r="I14" s="591"/>
      <c r="J14" s="591"/>
      <c r="K14" s="591"/>
      <c r="L14" s="591"/>
      <c r="M14" s="591"/>
      <c r="N14" s="591"/>
      <c r="O14" s="591"/>
      <c r="P14" s="591"/>
      <c r="Q14" s="591"/>
      <c r="R14" s="591"/>
      <c r="S14" s="591"/>
      <c r="T14" s="591"/>
      <c r="U14" s="591"/>
      <c r="V14" s="591"/>
      <c r="W14" s="591"/>
      <c r="X14" s="591"/>
    </row>
    <row r="15" spans="1:24">
      <c r="A15" s="591"/>
      <c r="B15" s="591"/>
      <c r="C15" s="591"/>
      <c r="D15" s="591"/>
      <c r="E15" s="591"/>
      <c r="F15" s="591"/>
      <c r="G15" s="591"/>
      <c r="H15" s="591"/>
      <c r="I15" s="591"/>
      <c r="J15" s="591"/>
      <c r="K15" s="591"/>
      <c r="L15" s="591"/>
      <c r="M15" s="591"/>
      <c r="N15" s="591"/>
      <c r="O15" s="591"/>
      <c r="P15" s="591"/>
      <c r="Q15" s="591"/>
      <c r="R15" s="591"/>
      <c r="S15" s="591"/>
      <c r="T15" s="591"/>
      <c r="U15" s="591"/>
      <c r="V15" s="591"/>
      <c r="W15" s="591"/>
      <c r="X15" s="591"/>
    </row>
    <row r="16" spans="1:24">
      <c r="A16" s="591"/>
      <c r="B16" s="591"/>
      <c r="C16" s="591"/>
      <c r="D16" s="591"/>
      <c r="E16" s="591"/>
      <c r="F16" s="591"/>
      <c r="G16" s="591"/>
      <c r="H16" s="591"/>
      <c r="I16" s="591"/>
      <c r="J16" s="591"/>
      <c r="K16" s="591"/>
      <c r="L16" s="591"/>
      <c r="M16" s="591"/>
      <c r="N16" s="591"/>
      <c r="O16" s="591"/>
      <c r="P16" s="591"/>
      <c r="Q16" s="591"/>
      <c r="R16" s="591"/>
      <c r="S16" s="591"/>
      <c r="T16" s="591"/>
      <c r="U16" s="591"/>
      <c r="V16" s="591"/>
      <c r="W16" s="591"/>
      <c r="X16" s="591"/>
    </row>
    <row r="17" spans="1:24">
      <c r="A17" s="591"/>
      <c r="B17" s="591"/>
      <c r="C17" s="591"/>
      <c r="D17" s="591"/>
      <c r="E17" s="591"/>
      <c r="F17" s="591"/>
      <c r="G17" s="591"/>
      <c r="H17" s="591"/>
      <c r="I17" s="591"/>
      <c r="J17" s="591"/>
      <c r="K17" s="591"/>
      <c r="L17" s="591"/>
      <c r="M17" s="591"/>
      <c r="N17" s="591"/>
      <c r="O17" s="591"/>
      <c r="P17" s="591"/>
      <c r="Q17" s="591"/>
      <c r="R17" s="591"/>
      <c r="S17" s="591"/>
      <c r="T17" s="591"/>
      <c r="U17" s="591"/>
      <c r="V17" s="591"/>
      <c r="W17" s="591"/>
      <c r="X17" s="591"/>
    </row>
    <row r="18" spans="1:24">
      <c r="A18" s="591"/>
      <c r="B18" s="591"/>
      <c r="C18" s="591"/>
      <c r="D18" s="591"/>
      <c r="E18" s="591"/>
      <c r="F18" s="591"/>
      <c r="G18" s="591"/>
      <c r="H18" s="591"/>
      <c r="I18" s="591"/>
      <c r="J18" s="591"/>
      <c r="K18" s="591"/>
      <c r="L18" s="591"/>
      <c r="M18" s="591"/>
      <c r="N18" s="591"/>
      <c r="O18" s="591"/>
      <c r="P18" s="591"/>
      <c r="Q18" s="591"/>
      <c r="R18" s="591"/>
      <c r="S18" s="591"/>
      <c r="T18" s="591"/>
      <c r="U18" s="591"/>
      <c r="V18" s="591"/>
      <c r="W18" s="591"/>
      <c r="X18" s="591"/>
    </row>
    <row r="19" spans="1:24">
      <c r="A19" s="591"/>
      <c r="B19" s="591"/>
      <c r="C19" s="591"/>
      <c r="D19" s="591"/>
      <c r="E19" s="591"/>
      <c r="F19" s="591"/>
      <c r="G19" s="591"/>
      <c r="H19" s="591"/>
      <c r="I19" s="591"/>
      <c r="J19" s="591"/>
      <c r="K19" s="591"/>
      <c r="L19" s="591"/>
      <c r="M19" s="591"/>
      <c r="N19" s="591"/>
      <c r="O19" s="591"/>
      <c r="P19" s="591"/>
      <c r="Q19" s="591"/>
      <c r="R19" s="591"/>
      <c r="S19" s="591"/>
      <c r="T19" s="591"/>
      <c r="U19" s="591"/>
      <c r="V19" s="591"/>
      <c r="W19" s="591"/>
      <c r="X19" s="591"/>
    </row>
    <row r="20" spans="1:24">
      <c r="A20" s="591"/>
      <c r="B20" s="591"/>
      <c r="C20" s="591"/>
      <c r="D20" s="591"/>
      <c r="E20" s="591"/>
      <c r="F20" s="591"/>
      <c r="G20" s="591"/>
      <c r="H20" s="591"/>
      <c r="I20" s="591"/>
      <c r="J20" s="591"/>
      <c r="K20" s="591"/>
      <c r="L20" s="591"/>
      <c r="M20" s="591"/>
      <c r="N20" s="591"/>
      <c r="O20" s="591"/>
      <c r="P20" s="591"/>
      <c r="Q20" s="591"/>
      <c r="R20" s="591"/>
      <c r="S20" s="591"/>
      <c r="T20" s="591"/>
      <c r="U20" s="591"/>
      <c r="V20" s="591"/>
      <c r="W20" s="591"/>
      <c r="X20" s="591"/>
    </row>
    <row r="21" spans="1:24">
      <c r="A21" s="591"/>
      <c r="B21" s="591"/>
      <c r="C21" s="591"/>
      <c r="D21" s="591"/>
      <c r="E21" s="591"/>
      <c r="F21" s="591"/>
      <c r="G21" s="591"/>
      <c r="H21" s="591"/>
      <c r="I21" s="591"/>
      <c r="J21" s="591"/>
      <c r="K21" s="591"/>
      <c r="L21" s="591"/>
      <c r="M21" s="591"/>
      <c r="N21" s="591"/>
      <c r="O21" s="591"/>
      <c r="P21" s="591"/>
      <c r="Q21" s="591"/>
      <c r="R21" s="591"/>
      <c r="S21" s="591"/>
      <c r="T21" s="591"/>
      <c r="U21" s="591"/>
      <c r="V21" s="591"/>
      <c r="W21" s="591"/>
      <c r="X21" s="591"/>
    </row>
    <row r="22" spans="1:24">
      <c r="A22" s="591"/>
      <c r="B22" s="591"/>
      <c r="C22" s="591"/>
      <c r="D22" s="591"/>
      <c r="E22" s="591"/>
      <c r="F22" s="591"/>
      <c r="G22" s="591"/>
      <c r="H22" s="591"/>
      <c r="I22" s="591"/>
      <c r="J22" s="591"/>
      <c r="K22" s="591"/>
      <c r="L22" s="591"/>
      <c r="M22" s="591"/>
      <c r="N22" s="591"/>
      <c r="O22" s="591"/>
      <c r="P22" s="591"/>
      <c r="Q22" s="591"/>
      <c r="R22" s="591"/>
      <c r="S22" s="591"/>
      <c r="T22" s="591"/>
      <c r="U22" s="591"/>
      <c r="V22" s="591"/>
      <c r="W22" s="591"/>
      <c r="X22" s="591"/>
    </row>
    <row r="23" spans="1:24">
      <c r="A23" s="591"/>
      <c r="B23" s="591"/>
      <c r="C23" s="591"/>
      <c r="D23" s="591"/>
      <c r="E23" s="591"/>
      <c r="F23" s="591"/>
      <c r="G23" s="591"/>
      <c r="H23" s="591"/>
      <c r="I23" s="591"/>
      <c r="J23" s="591"/>
      <c r="K23" s="591"/>
      <c r="L23" s="591"/>
      <c r="M23" s="591"/>
      <c r="N23" s="591"/>
      <c r="O23" s="591"/>
      <c r="P23" s="591"/>
      <c r="Q23" s="591"/>
      <c r="R23" s="591"/>
      <c r="S23" s="591"/>
      <c r="T23" s="591"/>
      <c r="U23" s="591"/>
      <c r="V23" s="591"/>
      <c r="W23" s="591"/>
      <c r="X23" s="591"/>
    </row>
    <row r="24" spans="1:24">
      <c r="A24" s="591"/>
      <c r="B24" s="591"/>
      <c r="C24" s="591"/>
      <c r="D24" s="591"/>
      <c r="E24" s="591"/>
      <c r="F24" s="591"/>
      <c r="G24" s="591"/>
      <c r="H24" s="591"/>
      <c r="I24" s="591"/>
      <c r="J24" s="591"/>
      <c r="K24" s="591"/>
      <c r="L24" s="591"/>
      <c r="M24" s="591"/>
      <c r="N24" s="591"/>
      <c r="O24" s="591"/>
      <c r="P24" s="591"/>
      <c r="Q24" s="591"/>
      <c r="R24" s="591"/>
      <c r="S24" s="591"/>
      <c r="T24" s="591"/>
      <c r="U24" s="591"/>
      <c r="V24" s="591"/>
      <c r="W24" s="591"/>
      <c r="X24" s="591"/>
    </row>
    <row r="25" spans="1:24">
      <c r="A25" s="591"/>
      <c r="B25" s="591"/>
      <c r="C25" s="591"/>
      <c r="D25" s="591"/>
      <c r="E25" s="591"/>
      <c r="F25" s="591"/>
      <c r="G25" s="591"/>
      <c r="H25" s="591"/>
      <c r="I25" s="591"/>
      <c r="J25" s="591"/>
      <c r="K25" s="591"/>
      <c r="L25" s="591"/>
      <c r="M25" s="591"/>
      <c r="N25" s="591"/>
      <c r="O25" s="591"/>
      <c r="P25" s="591"/>
      <c r="Q25" s="591"/>
      <c r="R25" s="591"/>
      <c r="S25" s="591"/>
      <c r="T25" s="591"/>
      <c r="U25" s="591"/>
      <c r="V25" s="591"/>
      <c r="W25" s="591"/>
      <c r="X25" s="591"/>
    </row>
    <row r="26" spans="1:24">
      <c r="A26" s="591"/>
      <c r="B26" s="591"/>
      <c r="C26" s="591"/>
      <c r="D26" s="591"/>
      <c r="E26" s="591"/>
      <c r="F26" s="591"/>
      <c r="G26" s="591"/>
      <c r="H26" s="591"/>
      <c r="I26" s="591"/>
      <c r="J26" s="591"/>
      <c r="K26" s="591"/>
      <c r="L26" s="591"/>
      <c r="M26" s="591"/>
      <c r="N26" s="591"/>
      <c r="O26" s="591"/>
      <c r="P26" s="591"/>
      <c r="Q26" s="591"/>
      <c r="R26" s="591"/>
      <c r="S26" s="591"/>
      <c r="T26" s="591"/>
      <c r="U26" s="591"/>
      <c r="V26" s="591"/>
      <c r="W26" s="591"/>
      <c r="X26" s="591"/>
    </row>
    <row r="27" spans="1:24">
      <c r="A27" s="591"/>
      <c r="B27" s="591"/>
      <c r="C27" s="591"/>
      <c r="D27" s="591"/>
      <c r="E27" s="591"/>
      <c r="F27" s="591"/>
      <c r="G27" s="591"/>
      <c r="H27" s="591"/>
      <c r="I27" s="591"/>
      <c r="J27" s="591"/>
      <c r="K27" s="591"/>
      <c r="L27" s="591"/>
      <c r="M27" s="591"/>
      <c r="N27" s="591"/>
      <c r="O27" s="591"/>
      <c r="P27" s="591"/>
      <c r="Q27" s="591"/>
      <c r="R27" s="591"/>
      <c r="S27" s="591"/>
      <c r="T27" s="591"/>
      <c r="U27" s="591"/>
      <c r="V27" s="591"/>
      <c r="W27" s="591"/>
      <c r="X27" s="591"/>
    </row>
    <row r="28" spans="1:24">
      <c r="A28" s="591"/>
      <c r="B28" s="591"/>
      <c r="C28" s="591"/>
      <c r="D28" s="591"/>
      <c r="E28" s="591"/>
      <c r="F28" s="591"/>
      <c r="G28" s="591"/>
      <c r="H28" s="591"/>
      <c r="I28" s="591"/>
      <c r="J28" s="591"/>
      <c r="K28" s="591"/>
      <c r="L28" s="591"/>
      <c r="M28" s="591"/>
      <c r="N28" s="591"/>
      <c r="O28" s="591"/>
      <c r="P28" s="591"/>
      <c r="Q28" s="591"/>
      <c r="R28" s="591"/>
      <c r="S28" s="591"/>
      <c r="T28" s="591"/>
      <c r="U28" s="591"/>
      <c r="V28" s="591"/>
      <c r="W28" s="591"/>
      <c r="X28" s="591"/>
    </row>
    <row r="29" spans="1:24">
      <c r="A29" s="591"/>
      <c r="B29" s="591"/>
      <c r="C29" s="591"/>
      <c r="D29" s="591"/>
      <c r="E29" s="591"/>
      <c r="F29" s="591"/>
      <c r="G29" s="591"/>
      <c r="H29" s="591"/>
      <c r="I29" s="591"/>
      <c r="J29" s="591"/>
      <c r="K29" s="591"/>
      <c r="L29" s="591"/>
      <c r="M29" s="591"/>
      <c r="N29" s="591"/>
      <c r="O29" s="591"/>
      <c r="P29" s="591"/>
      <c r="Q29" s="591"/>
      <c r="R29" s="591"/>
      <c r="S29" s="591"/>
      <c r="T29" s="591"/>
      <c r="U29" s="591"/>
      <c r="V29" s="591"/>
      <c r="W29" s="591"/>
      <c r="X29" s="591"/>
    </row>
    <row r="30" spans="1:24">
      <c r="A30" s="591"/>
      <c r="B30" s="591"/>
      <c r="C30" s="591"/>
      <c r="D30" s="591"/>
      <c r="E30" s="591"/>
      <c r="F30" s="591"/>
      <c r="G30" s="591"/>
      <c r="H30" s="591"/>
      <c r="I30" s="591"/>
      <c r="J30" s="591"/>
      <c r="K30" s="591"/>
      <c r="L30" s="591"/>
      <c r="M30" s="591"/>
      <c r="N30" s="591"/>
      <c r="O30" s="591"/>
      <c r="P30" s="591"/>
      <c r="Q30" s="591"/>
      <c r="R30" s="591"/>
      <c r="S30" s="591"/>
      <c r="T30" s="591"/>
      <c r="U30" s="591"/>
      <c r="V30" s="591"/>
      <c r="W30" s="591"/>
      <c r="X30" s="591"/>
    </row>
    <row r="31" spans="1:24">
      <c r="A31" s="591"/>
      <c r="B31" s="591"/>
      <c r="C31" s="591"/>
      <c r="D31" s="591"/>
      <c r="E31" s="591"/>
      <c r="F31" s="591"/>
      <c r="G31" s="591"/>
      <c r="H31" s="591"/>
      <c r="I31" s="591"/>
      <c r="J31" s="591"/>
      <c r="K31" s="591"/>
      <c r="L31" s="591"/>
      <c r="M31" s="591"/>
      <c r="N31" s="591"/>
      <c r="O31" s="591"/>
      <c r="P31" s="591"/>
      <c r="Q31" s="591"/>
      <c r="R31" s="591"/>
      <c r="S31" s="591"/>
      <c r="T31" s="591"/>
      <c r="U31" s="591"/>
      <c r="V31" s="591"/>
      <c r="W31" s="591"/>
      <c r="X31" s="591"/>
    </row>
    <row r="32" spans="1:24">
      <c r="A32" s="591"/>
      <c r="B32" s="591"/>
      <c r="C32" s="591"/>
      <c r="D32" s="591"/>
      <c r="E32" s="591"/>
      <c r="F32" s="591"/>
      <c r="G32" s="591"/>
      <c r="H32" s="591"/>
      <c r="I32" s="591"/>
      <c r="J32" s="591"/>
      <c r="K32" s="591"/>
      <c r="L32" s="591"/>
      <c r="M32" s="591"/>
      <c r="N32" s="591"/>
      <c r="O32" s="591"/>
      <c r="P32" s="591"/>
      <c r="Q32" s="591"/>
      <c r="R32" s="591"/>
      <c r="S32" s="591"/>
      <c r="T32" s="591"/>
      <c r="U32" s="591"/>
      <c r="V32" s="591"/>
      <c r="W32" s="591"/>
      <c r="X32" s="591"/>
    </row>
    <row r="33" spans="1:24">
      <c r="A33" s="591"/>
      <c r="B33" s="591"/>
      <c r="C33" s="591"/>
      <c r="D33" s="591"/>
      <c r="E33" s="591"/>
      <c r="F33" s="591"/>
      <c r="G33" s="591"/>
      <c r="H33" s="591"/>
      <c r="I33" s="591"/>
      <c r="J33" s="591"/>
      <c r="K33" s="591"/>
      <c r="L33" s="591"/>
      <c r="M33" s="591"/>
      <c r="N33" s="591"/>
      <c r="O33" s="591"/>
      <c r="P33" s="591"/>
      <c r="Q33" s="591"/>
      <c r="R33" s="591"/>
      <c r="S33" s="591"/>
      <c r="T33" s="591"/>
      <c r="U33" s="591"/>
      <c r="V33" s="591"/>
      <c r="W33" s="591"/>
      <c r="X33" s="591"/>
    </row>
    <row r="34" spans="1:24">
      <c r="A34" s="591"/>
      <c r="B34" s="591"/>
      <c r="C34" s="591"/>
      <c r="D34" s="591"/>
      <c r="E34" s="591"/>
      <c r="F34" s="591"/>
      <c r="G34" s="591"/>
      <c r="H34" s="591"/>
      <c r="I34" s="591"/>
      <c r="J34" s="591"/>
      <c r="K34" s="591"/>
      <c r="L34" s="591"/>
      <c r="M34" s="591"/>
      <c r="N34" s="591"/>
      <c r="O34" s="591"/>
      <c r="P34" s="591"/>
      <c r="Q34" s="591"/>
      <c r="R34" s="591"/>
      <c r="S34" s="591"/>
      <c r="T34" s="591"/>
      <c r="U34" s="591"/>
      <c r="V34" s="591"/>
      <c r="W34" s="591"/>
      <c r="X34" s="591"/>
    </row>
    <row r="35" spans="1:24">
      <c r="A35" s="591"/>
      <c r="B35" s="591"/>
      <c r="C35" s="591"/>
      <c r="D35" s="591"/>
      <c r="E35" s="591"/>
      <c r="F35" s="591"/>
      <c r="G35" s="591"/>
      <c r="H35" s="591"/>
      <c r="I35" s="591"/>
      <c r="J35" s="591"/>
      <c r="K35" s="591"/>
      <c r="L35" s="591"/>
      <c r="M35" s="591"/>
      <c r="N35" s="591"/>
      <c r="O35" s="591"/>
      <c r="P35" s="591"/>
      <c r="Q35" s="591"/>
      <c r="R35" s="591"/>
      <c r="S35" s="591"/>
      <c r="T35" s="591"/>
      <c r="U35" s="591"/>
      <c r="V35" s="591"/>
      <c r="W35" s="591"/>
      <c r="X35" s="591"/>
    </row>
    <row r="36" spans="1:24">
      <c r="A36" s="591"/>
      <c r="B36" s="591"/>
      <c r="C36" s="591"/>
      <c r="D36" s="591"/>
      <c r="E36" s="591"/>
      <c r="F36" s="591"/>
      <c r="G36" s="591"/>
      <c r="H36" s="591"/>
      <c r="I36" s="591"/>
      <c r="J36" s="591"/>
      <c r="K36" s="591"/>
      <c r="L36" s="591"/>
      <c r="M36" s="591"/>
      <c r="N36" s="591"/>
      <c r="O36" s="591"/>
      <c r="P36" s="591"/>
      <c r="Q36" s="591"/>
      <c r="R36" s="591"/>
      <c r="S36" s="591"/>
      <c r="T36" s="591"/>
      <c r="U36" s="591"/>
      <c r="V36" s="591"/>
      <c r="W36" s="591"/>
      <c r="X36" s="591"/>
    </row>
    <row r="37" spans="1:24">
      <c r="A37" s="591"/>
      <c r="B37" s="591"/>
      <c r="C37" s="591"/>
      <c r="D37" s="591"/>
      <c r="E37" s="591"/>
      <c r="F37" s="591"/>
      <c r="G37" s="591"/>
      <c r="H37" s="591"/>
      <c r="I37" s="591"/>
      <c r="J37" s="591"/>
      <c r="K37" s="591"/>
      <c r="L37" s="591"/>
      <c r="M37" s="591"/>
      <c r="N37" s="591"/>
      <c r="O37" s="591"/>
      <c r="P37" s="591"/>
      <c r="Q37" s="591"/>
      <c r="R37" s="591"/>
      <c r="S37" s="591"/>
      <c r="T37" s="591"/>
      <c r="U37" s="591"/>
      <c r="V37" s="591"/>
      <c r="W37" s="591"/>
      <c r="X37" s="591"/>
    </row>
    <row r="38" spans="1:24">
      <c r="A38" s="591"/>
      <c r="B38" s="591"/>
      <c r="C38" s="591"/>
      <c r="D38" s="591"/>
      <c r="E38" s="591"/>
      <c r="F38" s="591"/>
      <c r="G38" s="591"/>
      <c r="H38" s="591"/>
      <c r="I38" s="591"/>
      <c r="J38" s="591"/>
      <c r="K38" s="591"/>
      <c r="L38" s="591"/>
      <c r="M38" s="591"/>
      <c r="N38" s="591"/>
      <c r="O38" s="591"/>
      <c r="P38" s="591"/>
      <c r="Q38" s="591"/>
      <c r="R38" s="591"/>
      <c r="S38" s="591"/>
      <c r="T38" s="591"/>
      <c r="U38" s="591"/>
      <c r="V38" s="591"/>
      <c r="W38" s="591"/>
      <c r="X38" s="591"/>
    </row>
    <row r="39" spans="1:24">
      <c r="A39" s="591"/>
      <c r="B39" s="591"/>
      <c r="C39" s="591"/>
      <c r="D39" s="591"/>
      <c r="E39" s="591"/>
      <c r="F39" s="591"/>
      <c r="G39" s="591"/>
      <c r="H39" s="591"/>
      <c r="I39" s="591"/>
      <c r="J39" s="591"/>
      <c r="K39" s="591"/>
      <c r="L39" s="591"/>
      <c r="M39" s="591"/>
      <c r="N39" s="591"/>
      <c r="O39" s="591"/>
      <c r="P39" s="591"/>
      <c r="Q39" s="591"/>
      <c r="R39" s="591"/>
      <c r="S39" s="591"/>
      <c r="T39" s="591"/>
      <c r="U39" s="591"/>
      <c r="V39" s="591"/>
      <c r="W39" s="591"/>
      <c r="X39" s="591"/>
    </row>
    <row r="40" spans="1:24">
      <c r="A40" s="591"/>
      <c r="B40" s="591"/>
      <c r="C40" s="591"/>
      <c r="D40" s="591"/>
      <c r="E40" s="591"/>
      <c r="F40" s="591"/>
      <c r="G40" s="591"/>
      <c r="H40" s="591"/>
      <c r="I40" s="591"/>
      <c r="J40" s="591"/>
      <c r="K40" s="591"/>
      <c r="L40" s="591"/>
      <c r="M40" s="591"/>
      <c r="N40" s="591"/>
      <c r="O40" s="591"/>
      <c r="P40" s="591"/>
      <c r="Q40" s="591"/>
      <c r="R40" s="591"/>
      <c r="S40" s="591"/>
      <c r="T40" s="591"/>
      <c r="U40" s="591"/>
      <c r="V40" s="591"/>
      <c r="W40" s="591"/>
      <c r="X40" s="591"/>
    </row>
    <row r="41" spans="1:24">
      <c r="A41" s="591"/>
      <c r="B41" s="591"/>
      <c r="C41" s="591"/>
      <c r="D41" s="591"/>
      <c r="E41" s="591"/>
      <c r="F41" s="591"/>
      <c r="G41" s="591"/>
      <c r="H41" s="591"/>
      <c r="I41" s="591"/>
      <c r="J41" s="591"/>
      <c r="K41" s="591"/>
      <c r="L41" s="591"/>
      <c r="M41" s="591"/>
      <c r="N41" s="591"/>
      <c r="O41" s="591"/>
      <c r="P41" s="591"/>
      <c r="Q41" s="591"/>
      <c r="R41" s="591"/>
      <c r="S41" s="591"/>
      <c r="T41" s="591"/>
      <c r="U41" s="591"/>
      <c r="V41" s="591"/>
      <c r="W41" s="591"/>
      <c r="X41" s="591"/>
    </row>
    <row r="42" spans="1:24">
      <c r="A42" s="591"/>
      <c r="B42" s="591"/>
      <c r="C42" s="591"/>
      <c r="D42" s="591"/>
      <c r="E42" s="591"/>
      <c r="F42" s="591"/>
      <c r="G42" s="591"/>
      <c r="H42" s="591"/>
      <c r="I42" s="591"/>
      <c r="J42" s="591"/>
      <c r="K42" s="591"/>
      <c r="L42" s="591"/>
      <c r="M42" s="591"/>
      <c r="N42" s="591"/>
      <c r="O42" s="591"/>
      <c r="P42" s="591"/>
      <c r="Q42" s="591"/>
      <c r="R42" s="591"/>
      <c r="S42" s="591"/>
      <c r="T42" s="591"/>
      <c r="U42" s="591"/>
      <c r="V42" s="591"/>
      <c r="W42" s="591"/>
      <c r="X42" s="591"/>
    </row>
    <row r="43" spans="1:24">
      <c r="A43" s="591"/>
      <c r="B43" s="591"/>
      <c r="C43" s="591"/>
      <c r="D43" s="591"/>
      <c r="E43" s="591"/>
      <c r="F43" s="591"/>
      <c r="G43" s="591"/>
      <c r="H43" s="591"/>
      <c r="I43" s="591"/>
      <c r="J43" s="591"/>
      <c r="K43" s="591"/>
      <c r="L43" s="591"/>
      <c r="M43" s="591"/>
      <c r="N43" s="591"/>
      <c r="O43" s="591"/>
      <c r="P43" s="591"/>
      <c r="Q43" s="591"/>
      <c r="R43" s="591"/>
      <c r="S43" s="591"/>
      <c r="T43" s="591"/>
      <c r="U43" s="591"/>
      <c r="V43" s="591"/>
      <c r="W43" s="591"/>
      <c r="X43" s="591"/>
    </row>
    <row r="44" spans="1:24">
      <c r="A44" s="591"/>
      <c r="B44" s="591"/>
      <c r="C44" s="591"/>
      <c r="D44" s="591"/>
      <c r="E44" s="591"/>
      <c r="F44" s="591"/>
      <c r="G44" s="591"/>
      <c r="H44" s="591"/>
      <c r="I44" s="591"/>
      <c r="J44" s="591"/>
      <c r="K44" s="591"/>
      <c r="L44" s="591"/>
      <c r="M44" s="591"/>
      <c r="N44" s="591"/>
      <c r="O44" s="591"/>
      <c r="P44" s="591"/>
      <c r="Q44" s="591"/>
      <c r="R44" s="591"/>
      <c r="S44" s="591"/>
      <c r="T44" s="591"/>
      <c r="U44" s="591"/>
      <c r="V44" s="591"/>
      <c r="W44" s="591"/>
      <c r="X44" s="591"/>
    </row>
    <row r="45" spans="1:24">
      <c r="A45" s="591"/>
      <c r="B45" s="591"/>
      <c r="C45" s="591"/>
      <c r="D45" s="591"/>
      <c r="E45" s="591"/>
      <c r="F45" s="591"/>
      <c r="G45" s="591"/>
      <c r="H45" s="591"/>
      <c r="I45" s="591"/>
      <c r="J45" s="591"/>
      <c r="K45" s="591"/>
      <c r="L45" s="591"/>
      <c r="M45" s="591"/>
      <c r="N45" s="591"/>
      <c r="O45" s="591"/>
      <c r="P45" s="591"/>
      <c r="Q45" s="591"/>
      <c r="R45" s="591"/>
      <c r="S45" s="591"/>
      <c r="T45" s="591"/>
      <c r="U45" s="591"/>
      <c r="V45" s="591"/>
      <c r="W45" s="591"/>
      <c r="X45" s="591"/>
    </row>
    <row r="46" spans="1:24">
      <c r="A46" s="591"/>
      <c r="B46" s="591"/>
      <c r="C46" s="591"/>
      <c r="D46" s="591"/>
      <c r="E46" s="591"/>
      <c r="F46" s="591"/>
      <c r="G46" s="591"/>
      <c r="H46" s="591"/>
      <c r="I46" s="591"/>
      <c r="J46" s="591"/>
      <c r="K46" s="591"/>
      <c r="L46" s="591"/>
      <c r="M46" s="591"/>
      <c r="N46" s="591"/>
      <c r="O46" s="591"/>
      <c r="P46" s="591"/>
      <c r="Q46" s="591"/>
      <c r="R46" s="591"/>
      <c r="S46" s="591"/>
      <c r="T46" s="591"/>
      <c r="U46" s="591"/>
      <c r="V46" s="591"/>
      <c r="W46" s="591"/>
      <c r="X46" s="591"/>
    </row>
    <row r="47" spans="1:24">
      <c r="A47" s="591"/>
      <c r="B47" s="591"/>
      <c r="C47" s="591"/>
      <c r="D47" s="591"/>
      <c r="E47" s="591"/>
      <c r="F47" s="591"/>
      <c r="G47" s="591"/>
      <c r="H47" s="591"/>
      <c r="I47" s="591"/>
      <c r="J47" s="591"/>
      <c r="K47" s="591"/>
      <c r="L47" s="591"/>
      <c r="M47" s="591"/>
      <c r="N47" s="591"/>
      <c r="O47" s="591"/>
      <c r="P47" s="591"/>
      <c r="Q47" s="591"/>
      <c r="R47" s="591"/>
      <c r="S47" s="591"/>
      <c r="T47" s="591"/>
      <c r="U47" s="591"/>
      <c r="V47" s="591"/>
      <c r="W47" s="591"/>
      <c r="X47" s="591"/>
    </row>
    <row r="48" spans="1:24">
      <c r="A48" s="591"/>
      <c r="B48" s="591"/>
      <c r="C48" s="591"/>
      <c r="D48" s="591"/>
      <c r="E48" s="591"/>
      <c r="F48" s="591"/>
      <c r="G48" s="591"/>
      <c r="H48" s="591"/>
      <c r="I48" s="591"/>
      <c r="J48" s="591"/>
      <c r="K48" s="591"/>
      <c r="L48" s="591"/>
      <c r="M48" s="591"/>
      <c r="N48" s="591"/>
      <c r="O48" s="591"/>
      <c r="P48" s="591"/>
      <c r="Q48" s="591"/>
      <c r="R48" s="591"/>
      <c r="S48" s="591"/>
      <c r="T48" s="591"/>
      <c r="U48" s="591"/>
      <c r="V48" s="591"/>
      <c r="W48" s="591"/>
      <c r="X48" s="591"/>
    </row>
    <row r="49" spans="1:24">
      <c r="A49" s="591"/>
      <c r="B49" s="591"/>
      <c r="C49" s="591"/>
      <c r="D49" s="591"/>
      <c r="E49" s="591"/>
      <c r="F49" s="591"/>
      <c r="G49" s="591"/>
      <c r="H49" s="591"/>
      <c r="I49" s="591"/>
      <c r="J49" s="591"/>
      <c r="K49" s="591"/>
      <c r="L49" s="591"/>
      <c r="M49" s="591"/>
      <c r="N49" s="591"/>
      <c r="O49" s="591"/>
      <c r="P49" s="591"/>
      <c r="Q49" s="591"/>
      <c r="R49" s="591"/>
      <c r="S49" s="591"/>
      <c r="T49" s="591"/>
      <c r="U49" s="591"/>
      <c r="V49" s="591"/>
      <c r="W49" s="591"/>
      <c r="X49" s="591"/>
    </row>
    <row r="50" spans="1:24">
      <c r="A50" s="591"/>
      <c r="B50" s="591"/>
      <c r="C50" s="591"/>
      <c r="D50" s="591"/>
      <c r="E50" s="591"/>
      <c r="F50" s="591"/>
      <c r="G50" s="591"/>
      <c r="H50" s="591"/>
      <c r="I50" s="591"/>
      <c r="J50" s="591"/>
      <c r="K50" s="591"/>
      <c r="L50" s="591"/>
      <c r="M50" s="591"/>
      <c r="N50" s="591"/>
      <c r="O50" s="591"/>
      <c r="P50" s="591"/>
      <c r="Q50" s="591"/>
      <c r="R50" s="591"/>
      <c r="S50" s="591"/>
      <c r="T50" s="591"/>
      <c r="U50" s="591"/>
      <c r="V50" s="591"/>
      <c r="W50" s="591"/>
      <c r="X50" s="591"/>
    </row>
    <row r="51" spans="1:24">
      <c r="A51" s="591"/>
      <c r="B51" s="591"/>
      <c r="C51" s="591"/>
      <c r="D51" s="591"/>
      <c r="E51" s="591"/>
      <c r="F51" s="591"/>
      <c r="G51" s="591"/>
      <c r="H51" s="591"/>
      <c r="I51" s="591"/>
      <c r="J51" s="591"/>
      <c r="K51" s="591"/>
      <c r="L51" s="591"/>
      <c r="M51" s="591"/>
      <c r="N51" s="591"/>
      <c r="O51" s="591"/>
      <c r="P51" s="591"/>
      <c r="Q51" s="591"/>
      <c r="R51" s="591"/>
      <c r="S51" s="591"/>
      <c r="T51" s="591"/>
      <c r="U51" s="591"/>
      <c r="V51" s="591"/>
      <c r="W51" s="591"/>
      <c r="X51" s="591"/>
    </row>
    <row r="52" spans="1:24">
      <c r="A52" s="591"/>
      <c r="B52" s="591"/>
      <c r="C52" s="591"/>
      <c r="D52" s="591"/>
      <c r="E52" s="591"/>
      <c r="F52" s="591"/>
      <c r="G52" s="591"/>
      <c r="H52" s="591"/>
      <c r="I52" s="591"/>
      <c r="J52" s="591"/>
      <c r="K52" s="591"/>
      <c r="L52" s="591"/>
      <c r="M52" s="591"/>
      <c r="N52" s="591"/>
      <c r="O52" s="591"/>
      <c r="P52" s="591"/>
      <c r="Q52" s="591"/>
      <c r="R52" s="591"/>
      <c r="S52" s="591"/>
      <c r="T52" s="591"/>
      <c r="U52" s="591"/>
      <c r="V52" s="591"/>
      <c r="W52" s="591"/>
      <c r="X52" s="591"/>
    </row>
    <row r="53" spans="1:24">
      <c r="A53" s="591"/>
      <c r="B53" s="591"/>
      <c r="C53" s="591"/>
      <c r="D53" s="591"/>
      <c r="E53" s="591"/>
      <c r="F53" s="591"/>
      <c r="G53" s="591"/>
      <c r="H53" s="591"/>
      <c r="I53" s="591"/>
      <c r="J53" s="591"/>
      <c r="K53" s="591"/>
      <c r="L53" s="591"/>
      <c r="M53" s="591"/>
      <c r="N53" s="591"/>
      <c r="O53" s="591"/>
      <c r="P53" s="591"/>
      <c r="Q53" s="591"/>
      <c r="R53" s="591"/>
      <c r="S53" s="591"/>
      <c r="T53" s="591"/>
      <c r="U53" s="591"/>
      <c r="V53" s="591"/>
      <c r="W53" s="591"/>
      <c r="X53" s="591"/>
    </row>
    <row r="55" spans="1:24">
      <c r="A55" t="s">
        <v>837</v>
      </c>
    </row>
    <row r="57" spans="1:24">
      <c r="A57" s="591" t="s">
        <v>827</v>
      </c>
      <c r="B57" s="591"/>
      <c r="C57" s="591" t="s">
        <v>838</v>
      </c>
      <c r="D57" s="591"/>
      <c r="E57" s="591"/>
      <c r="F57" s="591"/>
      <c r="G57" s="591"/>
      <c r="H57" s="571" t="s">
        <v>836</v>
      </c>
      <c r="I57" s="571"/>
    </row>
    <row r="58" spans="1:24">
      <c r="A58" s="591"/>
      <c r="B58" s="591"/>
      <c r="C58" s="591"/>
      <c r="D58" s="591"/>
      <c r="E58" s="591"/>
      <c r="F58" s="591"/>
      <c r="G58" s="591"/>
      <c r="H58" s="571"/>
      <c r="I58" s="571"/>
    </row>
    <row r="59" spans="1:24">
      <c r="A59" s="591"/>
      <c r="B59" s="591"/>
      <c r="C59" s="591"/>
      <c r="D59" s="591"/>
      <c r="E59" s="591"/>
      <c r="F59" s="591"/>
      <c r="G59" s="591"/>
      <c r="H59" s="591"/>
      <c r="I59" s="591"/>
    </row>
    <row r="60" spans="1:24">
      <c r="A60" s="591"/>
      <c r="B60" s="591"/>
      <c r="C60" s="591"/>
      <c r="D60" s="591"/>
      <c r="E60" s="591"/>
      <c r="F60" s="591"/>
      <c r="G60" s="591"/>
      <c r="H60" s="591"/>
      <c r="I60" s="591"/>
    </row>
    <row r="61" spans="1:24">
      <c r="A61" s="591"/>
      <c r="B61" s="591"/>
      <c r="C61" s="591"/>
      <c r="D61" s="591"/>
      <c r="E61" s="591"/>
      <c r="F61" s="591"/>
      <c r="G61" s="591"/>
      <c r="H61" s="591"/>
      <c r="I61" s="591"/>
    </row>
  </sheetData>
  <mergeCells count="298">
    <mergeCell ref="A59:B59"/>
    <mergeCell ref="C59:G59"/>
    <mergeCell ref="H59:I59"/>
    <mergeCell ref="A60:B60"/>
    <mergeCell ref="C60:G60"/>
    <mergeCell ref="H60:I60"/>
    <mergeCell ref="A61:B61"/>
    <mergeCell ref="C61:G61"/>
    <mergeCell ref="H61:I61"/>
    <mergeCell ref="W1:X3"/>
    <mergeCell ref="C1:F3"/>
    <mergeCell ref="A4:B5"/>
    <mergeCell ref="G4:H5"/>
    <mergeCell ref="I4:J5"/>
    <mergeCell ref="K4:L5"/>
    <mergeCell ref="M4:N5"/>
    <mergeCell ref="O4:P5"/>
    <mergeCell ref="Q4:R5"/>
    <mergeCell ref="S4:T5"/>
    <mergeCell ref="U4:V5"/>
    <mergeCell ref="W4:X5"/>
    <mergeCell ref="C4:F5"/>
    <mergeCell ref="A1:B3"/>
    <mergeCell ref="G1:H3"/>
    <mergeCell ref="I1:J3"/>
    <mergeCell ref="K1:L3"/>
    <mergeCell ref="M1:N3"/>
    <mergeCell ref="O1:P3"/>
    <mergeCell ref="Q1:R3"/>
    <mergeCell ref="S1:T3"/>
    <mergeCell ref="U1:V3"/>
    <mergeCell ref="U8:V9"/>
    <mergeCell ref="W8:X9"/>
    <mergeCell ref="A10:B11"/>
    <mergeCell ref="A6:B7"/>
    <mergeCell ref="G6:H7"/>
    <mergeCell ref="I6:J7"/>
    <mergeCell ref="K6:L7"/>
    <mergeCell ref="M6:N7"/>
    <mergeCell ref="O6:P7"/>
    <mergeCell ref="Q6:R7"/>
    <mergeCell ref="S6:T7"/>
    <mergeCell ref="U6:V7"/>
    <mergeCell ref="S10:T11"/>
    <mergeCell ref="U10:V11"/>
    <mergeCell ref="W10:X11"/>
    <mergeCell ref="W6:X7"/>
    <mergeCell ref="A12:B13"/>
    <mergeCell ref="G12:H13"/>
    <mergeCell ref="I12:J13"/>
    <mergeCell ref="K12:L13"/>
    <mergeCell ref="M12:N13"/>
    <mergeCell ref="O12:P13"/>
    <mergeCell ref="Q12:R13"/>
    <mergeCell ref="S12:T13"/>
    <mergeCell ref="U12:V13"/>
    <mergeCell ref="W12:X13"/>
    <mergeCell ref="C12:F13"/>
    <mergeCell ref="C6:F7"/>
    <mergeCell ref="A8:B9"/>
    <mergeCell ref="G8:H9"/>
    <mergeCell ref="I8:J9"/>
    <mergeCell ref="K8:L9"/>
    <mergeCell ref="M8:N9"/>
    <mergeCell ref="O8:P9"/>
    <mergeCell ref="Q8:R9"/>
    <mergeCell ref="S8:T9"/>
    <mergeCell ref="C10:F11"/>
    <mergeCell ref="C8:F9"/>
    <mergeCell ref="A16:B17"/>
    <mergeCell ref="G16:H17"/>
    <mergeCell ref="I16:J17"/>
    <mergeCell ref="K16:L17"/>
    <mergeCell ref="M16:N17"/>
    <mergeCell ref="O16:P17"/>
    <mergeCell ref="Q16:R17"/>
    <mergeCell ref="G10:H11"/>
    <mergeCell ref="I10:J11"/>
    <mergeCell ref="K10:L11"/>
    <mergeCell ref="M10:N11"/>
    <mergeCell ref="O10:P11"/>
    <mergeCell ref="Q10:R11"/>
    <mergeCell ref="S16:T17"/>
    <mergeCell ref="U16:V17"/>
    <mergeCell ref="W16:X17"/>
    <mergeCell ref="C16:F17"/>
    <mergeCell ref="A14:B15"/>
    <mergeCell ref="G14:H15"/>
    <mergeCell ref="I14:J15"/>
    <mergeCell ref="K14:L15"/>
    <mergeCell ref="M14:N15"/>
    <mergeCell ref="O14:P15"/>
    <mergeCell ref="Q14:R15"/>
    <mergeCell ref="S14:T15"/>
    <mergeCell ref="U14:V15"/>
    <mergeCell ref="W14:X15"/>
    <mergeCell ref="C14:F15"/>
    <mergeCell ref="W20:X21"/>
    <mergeCell ref="C20:F21"/>
    <mergeCell ref="A18:B19"/>
    <mergeCell ref="G18:H19"/>
    <mergeCell ref="I18:J19"/>
    <mergeCell ref="K18:L19"/>
    <mergeCell ref="M18:N19"/>
    <mergeCell ref="O18:P19"/>
    <mergeCell ref="Q18:R19"/>
    <mergeCell ref="S18:T19"/>
    <mergeCell ref="U18:V19"/>
    <mergeCell ref="W18:X19"/>
    <mergeCell ref="C18:F19"/>
    <mergeCell ref="A20:B21"/>
    <mergeCell ref="G20:H21"/>
    <mergeCell ref="I20:J21"/>
    <mergeCell ref="K20:L21"/>
    <mergeCell ref="M20:N21"/>
    <mergeCell ref="O20:P21"/>
    <mergeCell ref="Q20:R21"/>
    <mergeCell ref="S20:T21"/>
    <mergeCell ref="U20:V21"/>
    <mergeCell ref="W24:X25"/>
    <mergeCell ref="C24:F25"/>
    <mergeCell ref="A22:B23"/>
    <mergeCell ref="G22:H23"/>
    <mergeCell ref="I22:J23"/>
    <mergeCell ref="K22:L23"/>
    <mergeCell ref="M22:N23"/>
    <mergeCell ref="O22:P23"/>
    <mergeCell ref="Q22:R23"/>
    <mergeCell ref="S22:T23"/>
    <mergeCell ref="U22:V23"/>
    <mergeCell ref="W22:X23"/>
    <mergeCell ref="C22:F23"/>
    <mergeCell ref="A24:B25"/>
    <mergeCell ref="G24:H25"/>
    <mergeCell ref="I24:J25"/>
    <mergeCell ref="K24:L25"/>
    <mergeCell ref="M24:N25"/>
    <mergeCell ref="O24:P25"/>
    <mergeCell ref="Q24:R25"/>
    <mergeCell ref="S24:T25"/>
    <mergeCell ref="U24:V25"/>
    <mergeCell ref="W28:X29"/>
    <mergeCell ref="C28:F29"/>
    <mergeCell ref="A26:B27"/>
    <mergeCell ref="G26:H27"/>
    <mergeCell ref="I26:J27"/>
    <mergeCell ref="K26:L27"/>
    <mergeCell ref="M26:N27"/>
    <mergeCell ref="O26:P27"/>
    <mergeCell ref="Q26:R27"/>
    <mergeCell ref="S26:T27"/>
    <mergeCell ref="U26:V27"/>
    <mergeCell ref="W26:X27"/>
    <mergeCell ref="C26:F27"/>
    <mergeCell ref="A28:B29"/>
    <mergeCell ref="G28:H29"/>
    <mergeCell ref="I28:J29"/>
    <mergeCell ref="K28:L29"/>
    <mergeCell ref="M28:N29"/>
    <mergeCell ref="O28:P29"/>
    <mergeCell ref="Q28:R29"/>
    <mergeCell ref="S28:T29"/>
    <mergeCell ref="U28:V29"/>
    <mergeCell ref="W32:X33"/>
    <mergeCell ref="C32:F33"/>
    <mergeCell ref="A30:B31"/>
    <mergeCell ref="G30:H31"/>
    <mergeCell ref="I30:J31"/>
    <mergeCell ref="K30:L31"/>
    <mergeCell ref="M30:N31"/>
    <mergeCell ref="O30:P31"/>
    <mergeCell ref="Q30:R31"/>
    <mergeCell ref="S30:T31"/>
    <mergeCell ref="U30:V31"/>
    <mergeCell ref="W30:X31"/>
    <mergeCell ref="C30:F31"/>
    <mergeCell ref="A32:B33"/>
    <mergeCell ref="G32:H33"/>
    <mergeCell ref="I32:J33"/>
    <mergeCell ref="K32:L33"/>
    <mergeCell ref="M32:N33"/>
    <mergeCell ref="O32:P33"/>
    <mergeCell ref="Q32:R33"/>
    <mergeCell ref="S32:T33"/>
    <mergeCell ref="U32:V33"/>
    <mergeCell ref="W36:X37"/>
    <mergeCell ref="C36:F37"/>
    <mergeCell ref="A34:B35"/>
    <mergeCell ref="G34:H35"/>
    <mergeCell ref="I34:J35"/>
    <mergeCell ref="K34:L35"/>
    <mergeCell ref="M34:N35"/>
    <mergeCell ref="O34:P35"/>
    <mergeCell ref="Q34:R35"/>
    <mergeCell ref="S34:T35"/>
    <mergeCell ref="U34:V35"/>
    <mergeCell ref="W34:X35"/>
    <mergeCell ref="C34:F35"/>
    <mergeCell ref="A36:B37"/>
    <mergeCell ref="G36:H37"/>
    <mergeCell ref="I36:J37"/>
    <mergeCell ref="K36:L37"/>
    <mergeCell ref="M36:N37"/>
    <mergeCell ref="O36:P37"/>
    <mergeCell ref="Q36:R37"/>
    <mergeCell ref="S36:T37"/>
    <mergeCell ref="U36:V37"/>
    <mergeCell ref="W40:X41"/>
    <mergeCell ref="C40:F41"/>
    <mergeCell ref="A38:B39"/>
    <mergeCell ref="G38:H39"/>
    <mergeCell ref="I38:J39"/>
    <mergeCell ref="K38:L39"/>
    <mergeCell ref="M38:N39"/>
    <mergeCell ref="O38:P39"/>
    <mergeCell ref="Q38:R39"/>
    <mergeCell ref="S38:T39"/>
    <mergeCell ref="U38:V39"/>
    <mergeCell ref="W38:X39"/>
    <mergeCell ref="C38:F39"/>
    <mergeCell ref="A40:B41"/>
    <mergeCell ref="G40:H41"/>
    <mergeCell ref="I40:J41"/>
    <mergeCell ref="K40:L41"/>
    <mergeCell ref="M40:N41"/>
    <mergeCell ref="O40:P41"/>
    <mergeCell ref="Q40:R41"/>
    <mergeCell ref="S40:T41"/>
    <mergeCell ref="U40:V41"/>
    <mergeCell ref="W44:X45"/>
    <mergeCell ref="C44:F45"/>
    <mergeCell ref="A42:B43"/>
    <mergeCell ref="G42:H43"/>
    <mergeCell ref="I42:J43"/>
    <mergeCell ref="K42:L43"/>
    <mergeCell ref="M42:N43"/>
    <mergeCell ref="O42:P43"/>
    <mergeCell ref="Q42:R43"/>
    <mergeCell ref="S42:T43"/>
    <mergeCell ref="U42:V43"/>
    <mergeCell ref="W42:X43"/>
    <mergeCell ref="C42:F43"/>
    <mergeCell ref="A44:B45"/>
    <mergeCell ref="G44:H45"/>
    <mergeCell ref="I44:J45"/>
    <mergeCell ref="K44:L45"/>
    <mergeCell ref="M44:N45"/>
    <mergeCell ref="O44:P45"/>
    <mergeCell ref="Q44:R45"/>
    <mergeCell ref="S44:T45"/>
    <mergeCell ref="U44:V45"/>
    <mergeCell ref="U52:V53"/>
    <mergeCell ref="W48:X49"/>
    <mergeCell ref="C48:F49"/>
    <mergeCell ref="A46:B47"/>
    <mergeCell ref="G46:H47"/>
    <mergeCell ref="I46:J47"/>
    <mergeCell ref="K46:L47"/>
    <mergeCell ref="M46:N47"/>
    <mergeCell ref="O46:P47"/>
    <mergeCell ref="Q46:R47"/>
    <mergeCell ref="S46:T47"/>
    <mergeCell ref="U46:V47"/>
    <mergeCell ref="W46:X47"/>
    <mergeCell ref="C46:F47"/>
    <mergeCell ref="A48:B49"/>
    <mergeCell ref="G48:H49"/>
    <mergeCell ref="I48:J49"/>
    <mergeCell ref="K48:L49"/>
    <mergeCell ref="M48:N49"/>
    <mergeCell ref="O48:P49"/>
    <mergeCell ref="Q48:R49"/>
    <mergeCell ref="S48:T49"/>
    <mergeCell ref="U48:V49"/>
    <mergeCell ref="A57:B58"/>
    <mergeCell ref="C57:G58"/>
    <mergeCell ref="H57:I58"/>
    <mergeCell ref="W52:X53"/>
    <mergeCell ref="C52:F53"/>
    <mergeCell ref="A50:B51"/>
    <mergeCell ref="G50:H51"/>
    <mergeCell ref="I50:J51"/>
    <mergeCell ref="K50:L51"/>
    <mergeCell ref="M50:N51"/>
    <mergeCell ref="O50:P51"/>
    <mergeCell ref="Q50:R51"/>
    <mergeCell ref="S50:T51"/>
    <mergeCell ref="U50:V51"/>
    <mergeCell ref="W50:X51"/>
    <mergeCell ref="C50:F51"/>
    <mergeCell ref="A52:B53"/>
    <mergeCell ref="G52:H53"/>
    <mergeCell ref="I52:J53"/>
    <mergeCell ref="K52:L53"/>
    <mergeCell ref="M52:N53"/>
    <mergeCell ref="O52:P53"/>
    <mergeCell ref="Q52:R53"/>
    <mergeCell ref="S52:T53"/>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topLeftCell="A10" workbookViewId="0"/>
  </sheetViews>
  <sheetFormatPr baseColWidth="10" defaultColWidth="11" defaultRowHeight="14.4"/>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
  <sheetViews>
    <sheetView workbookViewId="0"/>
  </sheetViews>
  <sheetFormatPr baseColWidth="10" defaultColWidth="11" defaultRowHeight="14.4"/>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
  <sheetViews>
    <sheetView workbookViewId="0"/>
  </sheetViews>
  <sheetFormatPr baseColWidth="10" defaultColWidth="11" defaultRowHeight="14.4"/>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
  <sheetViews>
    <sheetView workbookViewId="0"/>
  </sheetViews>
  <sheetFormatPr baseColWidth="10" defaultColWidth="11" defaultRowHeight="14.4"/>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
  <sheetViews>
    <sheetView workbookViewId="0"/>
  </sheetViews>
  <sheetFormatPr baseColWidth="10" defaultColWidth="11" defaultRowHeight="14.4"/>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
  <sheetViews>
    <sheetView workbookViewId="0"/>
  </sheetViews>
  <sheetFormatPr baseColWidth="10" defaultColWidth="11" defaultRowHeight="14.4"/>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3" master="" otherUserPermission="visible">
    <arrUserId title="Rango1_5_2_8_1_1_1_1_1_1_1_1" rangeCreator="" othersAccessPermission="edit"/>
    <arrUserId title="Rango1_1_2_1_1_1_1_1_1_3_1_1" rangeCreator="" othersAccessPermission="edit"/>
    <arrUserId title="Rango1_5_1_2_2_1" rangeCreator="" othersAccessPermission="edit"/>
    <arrUserId title="Rango1_1_1_2_1_2_2_1" rangeCreator="" othersAccessPermission="edit"/>
    <arrUserId title="Rango1_1_2_2_2_2_1" rangeCreator="" othersAccessPermission="edit"/>
    <arrUserId title="Rango1_6_1_1_2_2_1" rangeCreator="" othersAccessPermission="edit"/>
    <arrUserId title="Rango1_6_2_1_2_2_1" rangeCreator="" othersAccessPermission="edit"/>
    <arrUserId title="Rango1_2_1_2_1_2_2_1" rangeCreator="" othersAccessPermission="edit"/>
    <arrUserId title="Rango1_7_1" rangeCreator="" othersAccessPermission="edit"/>
    <arrUserId title="Rango1_9_2_2_1_1_3_1" rangeCreator="" othersAccessPermission="edit"/>
    <arrUserId title="Rango1_6_3_1_2_2_3" rangeCreator="" othersAccessPermission="edit"/>
    <arrUserId title="Rango1_1_1_5_1_2_1_1_1_2_1_1_3" rangeCreator="" othersAccessPermission="edit"/>
    <arrUserId title="Rango1_1_1_5_1_2_1_1_1_2_2_2" rangeCreator="" othersAccessPermission="edit"/>
    <arrUserId title="Rango1_6_3_1_2_2_2" rangeCreator="" othersAccessPermission="edit"/>
    <arrUserId title="Rango1_1_1_1_1_3_2_2" rangeCreator="" othersAccessPermission="edit"/>
    <arrUserId title="Rango1_1_1_1_1_1_1_1_2_1_1_3" rangeCreator="" othersAccessPermission="edit"/>
    <arrUserId title="Rango1_7_4_4_2" rangeCreator="" othersAccessPermission="edit"/>
    <arrUserId title="Rango1_2_2" rangeCreator="" othersAccessPermission="edit"/>
    <arrUserId title="Rango1_7_4_4_1_1" rangeCreator="" othersAccessPermission="edit"/>
    <arrUserId title="Rango1_2_1_1" rangeCreator="" othersAccessPermission="edit"/>
    <arrUserId title="Rango1_5_1" rangeCreator="" othersAccessPermission="edit"/>
    <arrUserId title="Rango1_1_1_1_1_2" rangeCreator="" othersAccessPermission="edit"/>
    <arrUserId title="Rango1_1_1_1_1_3" rangeCreator="" othersAccessPermission="edit"/>
  </rangeList>
  <rangeList sheetStid="4" master="" otherUserPermission="visible">
    <arrUserId title="Rango1_5_1" rangeCreator="" othersAccessPermission="edit"/>
    <arrUserId title="Rango1_1_1_2_1" rangeCreator="" othersAccessPermission="edit"/>
    <arrUserId title="Rango1_1_2_2" rangeCreator="" othersAccessPermission="edit"/>
    <arrUserId title="Rango1_1_3_1_1" rangeCreator="" othersAccessPermission="edit"/>
    <arrUserId title="Rango1_6_1_1" rangeCreator="" othersAccessPermission="edit"/>
    <arrUserId title="Rango1_9_2" rangeCreator="" othersAccessPermission="edit"/>
    <arrUserId title="Rango1_6_2_1" rangeCreator="" othersAccessPermission="edit"/>
    <arrUserId title="Rango1_9_1_1" rangeCreator="" othersAccessPermission="edit"/>
    <arrUserId title="Rango1_2_1_2_1" rangeCreator="" othersAccessPermission="edit"/>
    <arrUserId title="Rango1_1_1_1_1_1_1_1" rangeCreator="" othersAccessPermission="edit"/>
    <arrUserId title="Rango1_1_1_5_1_2_1_1_1" rangeCreator="" othersAccessPermission="edit"/>
    <arrUserId title="Rango1_6_3_1" rangeCreator="" othersAccessPermission="edit"/>
    <arrUserId title="Rango1_1_1_1_1" rangeCreator="" othersAccessPermission="edit"/>
    <arrUserId title="Rango1_1_1_1_1_2" rangeCreator="" othersAccessPermission="edit"/>
    <arrUserId title="Rango1_1_1_1_1_3" rangeCreator="" othersAccessPermission="edit"/>
  </rangeList>
  <rangeList sheetStid="5" master="" otherUserPermission="visible"/>
  <rangeList sheetStid="6" master="" otherUserPermission="visible"/>
  <rangeList sheetStid="7" master="" otherUserPermission="visible"/>
  <rangeList sheetStid="8" master="" otherUserPermission="visible"/>
  <rangeList sheetStid="9" master="" otherUserPermission="visible"/>
  <rangeList sheetStid="10" master="" otherUserPermission="visible"/>
  <rangeList sheetStid="11" master="" otherUserPermission="visible"/>
  <rangeList sheetStid="12" master="" otherUserPermission="visible"/>
  <rangeList sheetStid="13" master="" otherUserPermission="visible"/>
  <rangeList sheetStid="14" master="" otherUserPermission="visible"/>
  <rangeList sheetStid="15" master="" otherUserPermission="visible"/>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1</vt:i4>
      </vt:variant>
    </vt:vector>
  </HeadingPairs>
  <TitlesOfParts>
    <vt:vector size="14" baseType="lpstr">
      <vt:lpstr>Monitoreo_Seguimento_Evaluación</vt:lpstr>
      <vt:lpstr>PINAR</vt:lpstr>
      <vt:lpstr>PLAN-ADQUISICIONES</vt:lpstr>
      <vt:lpstr>PLAN-VACANTES</vt:lpstr>
      <vt:lpstr>PREVISION-RECURSOS-HUMANOS</vt:lpstr>
      <vt:lpstr>ESTRATEGICO-TH</vt:lpstr>
      <vt:lpstr>INS-CAPACITACIONES</vt:lpstr>
      <vt:lpstr>INCENTIVOS-INSTITUCIONALES</vt:lpstr>
      <vt:lpstr>SG-SST</vt:lpstr>
      <vt:lpstr>ANTICORRUPCION</vt:lpstr>
      <vt:lpstr>PETI</vt:lpstr>
      <vt:lpstr>TRATAMIENTO-PRIVACIDAD-INFORMAC</vt:lpstr>
      <vt:lpstr>SEGURIDAD INFORMACION</vt:lpstr>
      <vt:lpstr>Monitoreo_Seguimento_Evaluación!Área_de_impresión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DANNY</dc:creator>
  <cp:lastModifiedBy>GERARDO</cp:lastModifiedBy>
  <cp:lastPrinted>2017-09-03T02:10:00Z</cp:lastPrinted>
  <dcterms:created xsi:type="dcterms:W3CDTF">2017-01-17T16:11:00Z</dcterms:created>
  <dcterms:modified xsi:type="dcterms:W3CDTF">2025-05-06T15:17:53Z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A4A6B39C6B9E4118BF8971F56792D5A8_12</vt:lpwstr>
  </property>
  <property fmtid="{D5CDD505-2E9C-101B-9397-08002B2CF9AE}" pid="3" name="KSOProductBuildVer">
    <vt:lpwstr>3082-12.2.0.20795</vt:lpwstr>
  </property>
</Properties>
</file>